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120" windowWidth="19296" windowHeight="11832" tabRatio="948" firstSheet="4" activeTab="11"/>
  </bookViews>
  <sheets>
    <sheet name="Introduction" sheetId="22" r:id="rId1"/>
    <sheet name="Completion Instructions" sheetId="24" r:id="rId2"/>
    <sheet name="FAQ" sheetId="27" r:id="rId3"/>
    <sheet name="A. HTT General" sheetId="25" r:id="rId4"/>
    <sheet name="B1. HTT Mortgage Assets" sheetId="9" r:id="rId5"/>
    <sheet name="B2. HTT Public Sector Assets" sheetId="26" r:id="rId6"/>
    <sheet name="B3. HTT Shipping Assets" sheetId="29" r:id="rId7"/>
    <sheet name="C. HTT Harmonised Glossary" sheetId="11" r:id="rId8"/>
    <sheet name="Frontpage" sheetId="30" r:id="rId9"/>
    <sheet name="Contents" sheetId="31" r:id="rId10"/>
    <sheet name="Table A - General Issuer Detail" sheetId="32" r:id="rId11"/>
    <sheet name="G1-G4 - Cover pool inform." sheetId="33" r:id="rId12"/>
    <sheet name="Table 1-3 - Lending" sheetId="34" r:id="rId13"/>
    <sheet name="Table 4 - LTV" sheetId="35" r:id="rId14"/>
    <sheet name="Table 5 - Lending by region" sheetId="36" r:id="rId15"/>
    <sheet name="Table 6-8 - Lending by loantype" sheetId="37" r:id="rId16"/>
    <sheet name="Table 9-12 - Lending" sheetId="38" r:id="rId17"/>
    <sheet name="X1 Key Concepts" sheetId="39" r:id="rId18"/>
    <sheet name="X2 Key Concepts" sheetId="40" r:id="rId19"/>
    <sheet name="X3 - General explanation" sheetId="41" r:id="rId20"/>
  </sheets>
  <definedNames>
    <definedName name="_AMO_UniqueIdentifier" hidden="1">"'172375cd-a272-47d9-8fda-1d8527d44e14'"</definedName>
    <definedName name="_xlnm.Print_Area" localSheetId="3">'A. HTT General'!$A$1:$G$363</definedName>
    <definedName name="_xlnm.Print_Area" localSheetId="4">'B1. HTT Mortgage Assets'!$A$1:$G$367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9">Contents!$A$1:$F$67</definedName>
    <definedName name="_xlnm.Print_Area" localSheetId="2">FAQ!$A$1:$C$28</definedName>
    <definedName name="_xlnm.Print_Area" localSheetId="8">Frontpage!$A$1:$F$37</definedName>
    <definedName name="_xlnm.Print_Area" localSheetId="11">'G1-G4 - Cover pool inform.'!$A$1:$L$132</definedName>
    <definedName name="_xlnm.Print_Area" localSheetId="0">Introduction!$B$2:$J$39</definedName>
    <definedName name="_xlnm.Print_Area" localSheetId="13">'Table 4 - LTV'!$A$1:$O$90</definedName>
    <definedName name="_xlnm.Print_Area" localSheetId="16">'Table 9-12 - Lending'!$A$1:$U$83</definedName>
    <definedName name="_xlnm.Print_Area" localSheetId="17">'X1 Key Concepts'!$A$1:$D$46</definedName>
    <definedName name="_xlnm.Print_Titles" localSheetId="2">FAQ!$4:$4</definedName>
  </definedNames>
  <calcPr calcId="145621"/>
</workbook>
</file>

<file path=xl/calcChain.xml><?xml version="1.0" encoding="utf-8"?>
<calcChain xmlns="http://schemas.openxmlformats.org/spreadsheetml/2006/main">
  <c r="L29" i="38" l="1"/>
  <c r="K29" i="38"/>
  <c r="J29" i="38"/>
  <c r="I29" i="38"/>
  <c r="H29" i="38"/>
  <c r="G29" i="38"/>
  <c r="F29" i="38"/>
  <c r="E29" i="38"/>
  <c r="D29" i="38"/>
  <c r="C29" i="38"/>
  <c r="M28" i="38"/>
  <c r="M27" i="38"/>
  <c r="M26" i="38"/>
  <c r="M25" i="38"/>
  <c r="M24" i="38"/>
  <c r="M23" i="38"/>
  <c r="M29" i="38" s="1"/>
  <c r="L14" i="38"/>
  <c r="K14" i="38"/>
  <c r="J14" i="38"/>
  <c r="I14" i="38"/>
  <c r="H14" i="38"/>
  <c r="G14" i="38"/>
  <c r="F14" i="38"/>
  <c r="E14" i="38"/>
  <c r="D14" i="38"/>
  <c r="C14" i="38"/>
  <c r="M13" i="38"/>
  <c r="M12" i="38"/>
  <c r="M11" i="38"/>
  <c r="M10" i="38"/>
  <c r="M9" i="38"/>
  <c r="M14" i="38" s="1"/>
  <c r="K60" i="37"/>
  <c r="J60" i="37"/>
  <c r="G60" i="37"/>
  <c r="F60" i="37"/>
  <c r="C60" i="37"/>
  <c r="M59" i="37"/>
  <c r="M58" i="37"/>
  <c r="M57" i="37"/>
  <c r="L56" i="37"/>
  <c r="K56" i="37"/>
  <c r="J56" i="37"/>
  <c r="I56" i="37"/>
  <c r="H56" i="37"/>
  <c r="G56" i="37"/>
  <c r="F56" i="37"/>
  <c r="E56" i="37"/>
  <c r="M56" i="37" s="1"/>
  <c r="D56" i="37"/>
  <c r="C56" i="37"/>
  <c r="M55" i="37"/>
  <c r="M54" i="37"/>
  <c r="M53" i="37"/>
  <c r="M52" i="37"/>
  <c r="L51" i="37"/>
  <c r="L60" i="37" s="1"/>
  <c r="K51" i="37"/>
  <c r="J51" i="37"/>
  <c r="I51" i="37"/>
  <c r="I60" i="37" s="1"/>
  <c r="H51" i="37"/>
  <c r="H60" i="37" s="1"/>
  <c r="G51" i="37"/>
  <c r="F51" i="37"/>
  <c r="E51" i="37"/>
  <c r="E60" i="37" s="1"/>
  <c r="D51" i="37"/>
  <c r="D60" i="37" s="1"/>
  <c r="C51" i="37"/>
  <c r="M51" i="37" s="1"/>
  <c r="M60" i="37" s="1"/>
  <c r="M50" i="37"/>
  <c r="M49" i="37"/>
  <c r="L40" i="37"/>
  <c r="I40" i="37"/>
  <c r="H40" i="37"/>
  <c r="E40" i="37"/>
  <c r="D40" i="37"/>
  <c r="M39" i="37"/>
  <c r="M38" i="37"/>
  <c r="M37" i="37"/>
  <c r="L36" i="37"/>
  <c r="K36" i="37"/>
  <c r="J36" i="37"/>
  <c r="I36" i="37"/>
  <c r="H36" i="37"/>
  <c r="G36" i="37"/>
  <c r="F36" i="37"/>
  <c r="E36" i="37"/>
  <c r="D36" i="37"/>
  <c r="C36" i="37"/>
  <c r="M36" i="37" s="1"/>
  <c r="M35" i="37"/>
  <c r="M34" i="37"/>
  <c r="M33" i="37"/>
  <c r="M32" i="37"/>
  <c r="L31" i="37"/>
  <c r="K31" i="37"/>
  <c r="K40" i="37" s="1"/>
  <c r="J31" i="37"/>
  <c r="J40" i="37" s="1"/>
  <c r="I31" i="37"/>
  <c r="H31" i="37"/>
  <c r="G31" i="37"/>
  <c r="G40" i="37" s="1"/>
  <c r="F31" i="37"/>
  <c r="F40" i="37" s="1"/>
  <c r="E31" i="37"/>
  <c r="M31" i="37" s="1"/>
  <c r="M40" i="37" s="1"/>
  <c r="D31" i="37"/>
  <c r="C31" i="37"/>
  <c r="C40" i="37" s="1"/>
  <c r="M30" i="37"/>
  <c r="M29" i="37"/>
  <c r="K20" i="37"/>
  <c r="J20" i="37"/>
  <c r="G20" i="37"/>
  <c r="F20" i="37"/>
  <c r="C20" i="37"/>
  <c r="M19" i="37"/>
  <c r="M18" i="37"/>
  <c r="M17" i="37"/>
  <c r="L16" i="37"/>
  <c r="K16" i="37"/>
  <c r="J16" i="37"/>
  <c r="I16" i="37"/>
  <c r="H16" i="37"/>
  <c r="G16" i="37"/>
  <c r="F16" i="37"/>
  <c r="E16" i="37"/>
  <c r="M16" i="37" s="1"/>
  <c r="D16" i="37"/>
  <c r="C16" i="37"/>
  <c r="M15" i="37"/>
  <c r="M14" i="37"/>
  <c r="M13" i="37"/>
  <c r="M12" i="37"/>
  <c r="L11" i="37"/>
  <c r="L20" i="37" s="1"/>
  <c r="K11" i="37"/>
  <c r="J11" i="37"/>
  <c r="I11" i="37"/>
  <c r="I20" i="37" s="1"/>
  <c r="H11" i="37"/>
  <c r="H20" i="37" s="1"/>
  <c r="G11" i="37"/>
  <c r="F11" i="37"/>
  <c r="E11" i="37"/>
  <c r="E20" i="37" s="1"/>
  <c r="D11" i="37"/>
  <c r="D20" i="37" s="1"/>
  <c r="C11" i="37"/>
  <c r="M11" i="37" s="1"/>
  <c r="M20" i="37" s="1"/>
  <c r="M10" i="37"/>
  <c r="M9" i="37"/>
  <c r="H22" i="36"/>
  <c r="G22" i="36"/>
  <c r="F22" i="36"/>
  <c r="E22" i="36"/>
  <c r="D22" i="36"/>
  <c r="C22" i="36"/>
  <c r="I20" i="36"/>
  <c r="I19" i="36"/>
  <c r="I18" i="36"/>
  <c r="I17" i="36"/>
  <c r="I16" i="36"/>
  <c r="I15" i="36"/>
  <c r="I14" i="36"/>
  <c r="I13" i="36"/>
  <c r="I12" i="36"/>
  <c r="I11" i="36"/>
  <c r="I22" i="36" s="1"/>
  <c r="I26" i="34"/>
  <c r="I27" i="34" s="1"/>
  <c r="M18" i="34"/>
  <c r="M19" i="34" s="1"/>
  <c r="M11" i="34"/>
  <c r="M12" i="34" s="1"/>
  <c r="E83" i="33"/>
  <c r="D83" i="33"/>
  <c r="C83" i="33"/>
  <c r="F82" i="33"/>
  <c r="F81" i="33"/>
  <c r="F80" i="33"/>
  <c r="F79" i="33"/>
  <c r="F83" i="33" s="1"/>
  <c r="K75" i="33"/>
  <c r="I75" i="33"/>
  <c r="H75" i="33"/>
  <c r="G75" i="33"/>
  <c r="F75" i="33"/>
  <c r="E75" i="33"/>
  <c r="D75" i="33"/>
  <c r="C75" i="33"/>
  <c r="K67" i="33"/>
  <c r="I67" i="33"/>
  <c r="H67" i="33"/>
  <c r="G67" i="33"/>
  <c r="F67" i="33"/>
  <c r="E67" i="33"/>
  <c r="D67" i="33"/>
  <c r="C67" i="33"/>
  <c r="F12" i="34" l="1"/>
  <c r="F19" i="34"/>
  <c r="F27" i="34"/>
  <c r="C12" i="34"/>
  <c r="G12" i="34"/>
  <c r="K12" i="34"/>
  <c r="C19" i="34"/>
  <c r="G19" i="34"/>
  <c r="K19" i="34"/>
  <c r="C27" i="34"/>
  <c r="G27" i="34"/>
  <c r="J12" i="34"/>
  <c r="J19" i="34"/>
  <c r="D12" i="34"/>
  <c r="H12" i="34"/>
  <c r="L12" i="34"/>
  <c r="D19" i="34"/>
  <c r="H19" i="34"/>
  <c r="L19" i="34"/>
  <c r="D27" i="34"/>
  <c r="H27" i="34"/>
  <c r="E12" i="34"/>
  <c r="I12" i="34"/>
  <c r="E19" i="34"/>
  <c r="I19" i="34"/>
  <c r="E27" i="34"/>
  <c r="F95" i="25" l="1"/>
  <c r="F96" i="25"/>
  <c r="F97" i="25"/>
  <c r="C177" i="25"/>
  <c r="C350" i="9" l="1"/>
  <c r="C206" i="25" l="1"/>
  <c r="F28" i="9"/>
  <c r="D291" i="25" l="1"/>
  <c r="C291" i="25" l="1"/>
  <c r="C286" i="25"/>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77" i="9" l="1"/>
  <c r="C288" i="25" l="1"/>
  <c r="D288" i="25"/>
  <c r="D298" i="25"/>
  <c r="C298" i="25"/>
  <c r="C295" i="25"/>
  <c r="C290" i="25"/>
  <c r="D290" i="25"/>
  <c r="F291" i="25"/>
  <c r="F290" i="25"/>
  <c r="C292" i="25" l="1"/>
  <c r="C76" i="25" l="1"/>
  <c r="F78" i="25" l="1"/>
  <c r="F79" i="25"/>
  <c r="F80" i="25"/>
  <c r="F210" i="25" l="1"/>
  <c r="F211" i="25"/>
  <c r="F213" i="25"/>
  <c r="F208" i="25"/>
  <c r="F209" i="25"/>
  <c r="F212" i="25"/>
  <c r="C152" i="26"/>
  <c r="C82" i="26"/>
  <c r="C78" i="26"/>
  <c r="C49" i="26"/>
  <c r="F77" i="9"/>
  <c r="F73" i="9"/>
  <c r="F44" i="9"/>
  <c r="D77" i="9"/>
  <c r="D73" i="9"/>
  <c r="D44" i="9"/>
  <c r="C73" i="9"/>
  <c r="C44" i="9"/>
  <c r="C15" i="9"/>
  <c r="C218" i="25"/>
  <c r="F172" i="25"/>
  <c r="C165" i="25"/>
  <c r="C151" i="25"/>
  <c r="D98" i="25"/>
  <c r="C98" i="25"/>
  <c r="F102" i="25" s="1"/>
  <c r="D76" i="25"/>
  <c r="G69" i="25" s="1"/>
  <c r="F86" i="25"/>
  <c r="C58" i="25"/>
  <c r="F12" i="9" l="1"/>
  <c r="F16" i="9"/>
  <c r="F17" i="9"/>
  <c r="F154" i="26"/>
  <c r="F158" i="26"/>
  <c r="F155" i="26"/>
  <c r="F159" i="26"/>
  <c r="F156" i="26"/>
  <c r="F153" i="26"/>
  <c r="F157" i="26"/>
  <c r="F165" i="26"/>
  <c r="F164" i="26"/>
  <c r="F21" i="9"/>
  <c r="F22" i="9"/>
  <c r="F23" i="9"/>
  <c r="F24"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148" i="25"/>
  <c r="F140" i="25"/>
  <c r="F99" i="25"/>
  <c r="G99" i="25"/>
  <c r="F147" i="25"/>
  <c r="F139" i="25"/>
  <c r="F100" i="25"/>
  <c r="G100" i="25"/>
  <c r="F146" i="25"/>
  <c r="F138" i="25"/>
  <c r="F77" i="25"/>
  <c r="F101" i="25"/>
  <c r="G101" i="25"/>
  <c r="F94" i="25"/>
  <c r="F145" i="25"/>
  <c r="F137" i="25"/>
  <c r="F54" i="25"/>
  <c r="F57" i="25"/>
  <c r="F56" i="25"/>
  <c r="D151" i="25"/>
  <c r="D125" i="25"/>
  <c r="G111" i="25" l="1"/>
  <c r="G112" i="25"/>
  <c r="G113" i="25"/>
  <c r="G110" i="25"/>
  <c r="G114" i="25"/>
  <c r="G115"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0" i="25" l="1"/>
  <c r="F112" i="25"/>
  <c r="F113" i="25"/>
  <c r="F114" i="25"/>
  <c r="F115" i="25"/>
  <c r="F111"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49" i="26"/>
  <c r="F150" i="26"/>
  <c r="C42" i="26"/>
  <c r="D37" i="26"/>
  <c r="G36" i="26" s="1"/>
  <c r="C37" i="26"/>
  <c r="F35" i="26" s="1"/>
  <c r="F117" i="25"/>
  <c r="F73" i="25"/>
  <c r="C310" i="25"/>
  <c r="C297" i="25"/>
  <c r="C296" i="25"/>
  <c r="C294" i="25"/>
  <c r="C293" i="25"/>
  <c r="C289" i="25"/>
  <c r="C287" i="25"/>
  <c r="F162" i="25"/>
  <c r="G120" i="25"/>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163" i="25"/>
  <c r="F164" i="25"/>
  <c r="F116" i="25"/>
  <c r="F22" i="26"/>
  <c r="F26" i="26"/>
  <c r="F30" i="26"/>
  <c r="F34" i="26"/>
  <c r="F23" i="26"/>
  <c r="F27" i="26"/>
  <c r="F31"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 r="C195" i="9" l="1"/>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5" i="9" l="1"/>
</calcChain>
</file>

<file path=xl/sharedStrings.xml><?xml version="1.0" encoding="utf-8"?>
<sst xmlns="http://schemas.openxmlformats.org/spreadsheetml/2006/main" count="3481" uniqueCount="1915">
  <si>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</si>
  <si>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</si>
  <si>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</si>
  <si>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</si>
  <si>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</si>
  <si>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</si>
  <si>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</si>
  <si>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</si>
  <si>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</si>
  <si>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</si>
  <si>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</si>
  <si>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</si>
  <si>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</si>
  <si>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</si>
  <si>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</si>
  <si>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</si>
  <si>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</si>
  <si>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</si>
  <si>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</si>
  <si>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</si>
  <si>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</si>
  <si>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</si>
  <si>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</si>
  <si>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</si>
  <si>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</si>
  <si>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</si>
  <si>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</si>
  <si>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</si>
  <si>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</si>
  <si>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</si>
  <si>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</si>
  <si>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</si>
  <si>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</si>
  <si>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</si>
  <si>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</si>
  <si>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</si>
  <si>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</si>
  <si>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</si>
  <si>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</si>
  <si>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</si>
  <si>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</si>
  <si>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</si>
  <si>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</si>
  <si>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</si>
  <si>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</si>
  <si>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 xml:space="preserve">Bond list </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</si>
  <si>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</si>
  <si>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</si>
  <si>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</si>
  <si>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</si>
  <si>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</si>
  <si>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</si>
  <si>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</si>
  <si>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</si>
  <si>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</si>
  <si>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</si>
  <si>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</si>
  <si>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</si>
  <si>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</si>
  <si>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</si>
  <si>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</si>
  <si>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</si>
  <si>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</si>
  <si>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</si>
  <si>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</si>
  <si>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</si>
  <si>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</si>
  <si>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</si>
  <si>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</si>
  <si>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</si>
  <si>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</si>
  <si>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</si>
  <si>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</si>
  <si>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</si>
  <si>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</si>
  <si>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</si>
  <si>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</si>
  <si>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</si>
  <si>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</si>
  <si>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</si>
  <si>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</si>
  <si>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</si>
  <si>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</si>
  <si>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</si>
  <si>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</si>
  <si>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</si>
  <si>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</si>
  <si>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</si>
  <si>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</si>
  <si>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</si>
  <si>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</si>
  <si>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</si>
  <si>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</si>
  <si>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</si>
  <si>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</si>
  <si>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</si>
  <si>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</si>
  <si>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</si>
  <si>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</si>
  <si>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</si>
  <si>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</si>
  <si>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</si>
  <si>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</si>
  <si>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</si>
  <si>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</si>
  <si>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</si>
  <si>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</si>
  <si>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</si>
  <si>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</si>
  <si>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</si>
  <si>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</si>
  <si>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</si>
  <si>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</si>
  <si>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</si>
  <si>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</si>
  <si>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</si>
  <si>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</si>
  <si>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</si>
  <si>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</si>
  <si>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</si>
  <si>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</si>
  <si>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</si>
  <si>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</si>
  <si>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</si>
  <si>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</si>
  <si>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</si>
  <si>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</si>
  <si>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</si>
  <si>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</si>
  <si>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</si>
  <si>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</si>
  <si>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</si>
  <si>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</si>
  <si>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</si>
  <si>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</si>
  <si>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</si>
  <si>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</si>
  <si>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</si>
  <si>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</si>
  <si>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</si>
  <si>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</si>
  <si>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</si>
  <si>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</si>
  <si>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</si>
  <si>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</si>
  <si>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</si>
  <si>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</si>
  <si>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</si>
  <si>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</si>
  <si>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</si>
  <si>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</si>
  <si>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</si>
  <si>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</si>
  <si>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</si>
  <si>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Completion Instructions</t>
  </si>
  <si>
    <t>Please delete this tab once you have completed this file</t>
  </si>
  <si>
    <t>2.A Numbers: Please insert the appropriate data</t>
  </si>
  <si>
    <t>Please update the introduction Tab accordingly.</t>
  </si>
  <si>
    <t>Hedging Strategy (please explain how you address interest rate and currency risk)</t>
  </si>
  <si>
    <t>o/w [If relevant, please specify]</t>
  </si>
  <si>
    <t>Shipping</t>
  </si>
  <si>
    <t>o/w Subsidised housing</t>
  </si>
  <si>
    <t>o/w Private rental</t>
  </si>
  <si>
    <t>o/w Social &amp; Cultural purposes</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</si>
  <si>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</si>
  <si>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</si>
  <si>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</si>
  <si>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</si>
  <si>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</si>
  <si>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</si>
  <si>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</si>
  <si>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</si>
  <si>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</si>
  <si>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</si>
  <si>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</si>
  <si>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</si>
  <si>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</si>
  <si>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</si>
  <si>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</si>
  <si>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</si>
  <si>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</si>
  <si>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</si>
  <si>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</si>
  <si>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</si>
  <si>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</si>
  <si>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</si>
  <si>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</si>
  <si>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</si>
  <si>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</si>
  <si>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</si>
  <si>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</si>
  <si>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</si>
  <si>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</si>
  <si>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</si>
  <si>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</si>
  <si>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</si>
  <si>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</si>
  <si>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</si>
  <si>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</si>
  <si>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</si>
  <si>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</si>
  <si>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</si>
  <si>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</si>
  <si>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</si>
  <si>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</si>
  <si>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</si>
  <si>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</si>
  <si>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</si>
  <si>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</si>
  <si>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</si>
  <si>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</si>
  <si>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</si>
  <si>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</si>
  <si>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</si>
  <si>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</si>
  <si>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</si>
  <si>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</si>
  <si>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</si>
  <si>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2.B Letters: Please insert either No Data (ND)</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</si>
  <si>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</si>
  <si>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</si>
  <si>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</si>
  <si>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</si>
  <si>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</si>
  <si>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</si>
  <si>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</si>
  <si>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</si>
  <si>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</si>
  <si>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</si>
  <si>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</si>
  <si>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</si>
  <si>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</si>
  <si>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</si>
  <si>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</si>
  <si>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</si>
  <si>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</si>
  <si>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</si>
  <si>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</si>
  <si>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Frequently Asked Questions (FAQ)</t>
  </si>
  <si>
    <t>Harmonised Transparency Template - Frequently Asked Questions</t>
  </si>
  <si>
    <t>General Questions</t>
  </si>
  <si>
    <t>Question 1: What is the structure of the Harmonised Transparency Template (HTT)?</t>
  </si>
  <si>
    <t>Response 1</t>
  </si>
  <si>
    <t>Question 2: Is the HTT going to replace the National Transparency Template (NTT)?</t>
  </si>
  <si>
    <t>Response 2</t>
  </si>
  <si>
    <t>Question 3: What is the reporting frequency of the HTT?</t>
  </si>
  <si>
    <t>Response 3</t>
  </si>
  <si>
    <t>Question 4: Where should the HTT be posted?</t>
  </si>
  <si>
    <t>Response 4</t>
  </si>
  <si>
    <t>Question 5: In what format the HTT should be disclosed?</t>
  </si>
  <si>
    <t>Response 5</t>
  </si>
  <si>
    <t>Question 6: Where can I find the reporting date?</t>
  </si>
  <si>
    <t>Response 6</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</si>
  <si>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</si>
  <si>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</si>
  <si>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</si>
  <si>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</si>
  <si>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</si>
  <si>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Question 9: How should the "liquid assets" be calculated in the section 3 "General Cover Pool / Covered Bond Information" of the HTT?</t>
  </si>
  <si>
    <t>Response 9</t>
  </si>
  <si>
    <t>Response 10</t>
  </si>
  <si>
    <t>Question 11: How should the hedging columns included in section 3 "General Cover Pool / Covered Bond Information" of the HTT be understood?</t>
  </si>
  <si>
    <t>A. Harmonised Transparency Template - General Information</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</si>
  <si>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</si>
  <si>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(Please refer to "Tab D. HTT Harmonised Glossary" for hedging strategy)</t>
  </si>
  <si>
    <t>(iii) ND3: Please complete the cell with ND3 when the information is not available at the present time</t>
  </si>
  <si>
    <t xml:space="preserve">(i)   ND1: Please complete the cell with ND1 when the information is not applicable for the jurisdiction </t>
  </si>
  <si>
    <t>(ii)  ND2: Please complete the cell with ND2 when the information is not relevant for the issuer and/or CB programme at the present time</t>
  </si>
  <si>
    <t>Response 11</t>
  </si>
  <si>
    <t>Question 10: How should the "expected" and "contratual" columns of the "Cover pool amortisation profile" be understood?</t>
  </si>
  <si>
    <t xml:space="preserve">Contractual maturities assume no prepayment scenario unlike expected maturities.  Jurisdictions/issuers publishing the two should disclosed their prepayment assumptions for the latter.  </t>
  </si>
  <si>
    <t>How to import an excel worksheet</t>
  </si>
  <si>
    <t>3. Select the excel file where you want to transfer your worksheet from the dropdown menu</t>
  </si>
  <si>
    <t>2. Select "Move or Copy"</t>
  </si>
  <si>
    <t>Worksheet A: HTT General</t>
  </si>
  <si>
    <t>Please update the Introduction Tab accordingly.</t>
  </si>
  <si>
    <t>3. Please note that the percentage cells will be automatically completed by the spreadsheet.</t>
  </si>
  <si>
    <t xml:space="preserve">4. Should you wish to insert your National Transparency Template worksheet(s) in the HTT, please follow our instructions in the box below. </t>
  </si>
  <si>
    <t>6. Should you make references to external documents or cells in this document, please insert the hyperlink.</t>
  </si>
  <si>
    <t>1. Click on the tab of the worksheet you want to import</t>
  </si>
  <si>
    <t>4. In the box Before Sheet, please select "(move to end)"</t>
  </si>
  <si>
    <t>5. Do not forget to tick the "Create a copy" box and press ok</t>
  </si>
  <si>
    <t xml:space="preserve">If a jurisdiction wishes to only use the HTT, it can do so. Otherwise, the HTT will be an add-on to the existing NTT. While the HTT is based on an international agreement, the NTT section will remain under the discretion of the jurisdiction. </t>
  </si>
  <si>
    <t xml:space="preserve">The reporting of the HTT is the same as the reporting of the National Transparency Template (NTT), i.e. at least quarterly. </t>
  </si>
  <si>
    <r>
      <t>The HTT shoul</t>
    </r>
    <r>
      <rPr>
        <sz val="11"/>
        <rFont val="Calibri"/>
        <family val="2"/>
        <scheme val="minor"/>
      </rPr>
      <t>d be posted in the same location as the National Transparency Template (NTT) is currently posted, i.e. on the issuer's website. There is no common platform for the HTT.</t>
    </r>
  </si>
  <si>
    <t>The HTT should be disclosed in Excel format in so far as it is possible, as already suggested by the Label Advisory Council and investors. Where issuers are currently providing the Template in both Excel and PDF formats, they are encouraged to continue to do so.</t>
  </si>
  <si>
    <t>The reporting date can be found in the Introduction Tab and in the "Basic Facts" section of worksheet A.</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</si>
  <si>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</si>
  <si>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 xml:space="preserve">Liquid assets are defined as central bank eligible assets, substitute and other marketable assets. This total is calculated over both outstanding covered bonds and outstanding covered assets. </t>
  </si>
  <si>
    <t xml:space="preserve">The currency breakdown before/after hedging aims to assess the potential currency mismatch on the asset and liability sides. This is supplemented by explanations on the issuer's hedging strategy in the Harmonised Glossary.  </t>
  </si>
  <si>
    <t>[Mark as ND1 if not relevant]</t>
  </si>
  <si>
    <t>1. Please complete all the cells that include "[For completion]" and "[Mark as ND if not relevant]"</t>
  </si>
  <si>
    <t>2. The  "[For completion]" or "[Mark as ND if not relevant]" cells could be filled with:</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</si>
  <si>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</si>
  <si>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</si>
  <si>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</si>
  <si>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</si>
  <si>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</si>
  <si>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</si>
  <si>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</si>
  <si>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</si>
  <si>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</si>
  <si>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</si>
  <si>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</si>
  <si>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</si>
  <si>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</si>
  <si>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</si>
  <si>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</si>
  <si>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</si>
  <si>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</si>
  <si>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</si>
  <si>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</si>
  <si>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</si>
  <si>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</si>
  <si>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</si>
  <si>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</si>
  <si>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</si>
  <si>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</si>
  <si>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</si>
  <si>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</si>
  <si>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</si>
  <si>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</si>
  <si>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</si>
  <si>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</si>
  <si>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</si>
  <si>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</si>
  <si>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</si>
  <si>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</si>
  <si>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</si>
  <si>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</si>
  <si>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</si>
  <si>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</si>
  <si>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</si>
  <si>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</si>
  <si>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Please do not forget to change the name of the worksheet in order to be consistent with the numbering of the existing ones (starting with D.).</t>
  </si>
  <si>
    <t>5. Please delete tab D (Insert National Transparency Template) and the example tabs if unused.</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</si>
  <si>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</si>
  <si>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</si>
  <si>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</si>
  <si>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</si>
  <si>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</si>
  <si>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</si>
  <si>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</si>
  <si>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</si>
  <si>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</si>
  <si>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</si>
  <si>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</si>
  <si>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</si>
  <si>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</si>
  <si>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</si>
  <si>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</si>
  <si>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</si>
  <si>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</si>
  <si>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</si>
  <si>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</si>
  <si>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</si>
  <si>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</si>
  <si>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</si>
  <si>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</si>
  <si>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</si>
  <si>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</si>
  <si>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</si>
  <si>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</si>
  <si>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</si>
  <si>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</si>
  <si>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</si>
  <si>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</si>
  <si>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</si>
  <si>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</si>
  <si>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</si>
  <si>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</si>
  <si>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</si>
  <si>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</si>
  <si>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</si>
  <si>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</si>
  <si>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</si>
  <si>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</si>
  <si>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</si>
  <si>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</si>
  <si>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</si>
  <si>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</si>
  <si>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</si>
  <si>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</si>
  <si>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</si>
  <si>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</si>
  <si>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</si>
  <si>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</si>
  <si>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</si>
  <si>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</si>
  <si>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</si>
  <si>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</si>
  <si>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</si>
  <si>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</si>
  <si>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</si>
  <si>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</si>
  <si>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</si>
  <si>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</si>
  <si>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</si>
  <si>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</si>
  <si>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</si>
  <si>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</si>
  <si>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</si>
  <si>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</si>
  <si>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</si>
  <si>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</si>
  <si>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</si>
  <si>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</si>
  <si>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</si>
  <si>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</si>
  <si>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</si>
  <si>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</si>
  <si>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</si>
  <si>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</si>
  <si>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</si>
  <si>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</si>
  <si>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</si>
  <si>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</si>
  <si>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</si>
  <si>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</si>
  <si>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</si>
  <si>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</si>
  <si>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</si>
  <si>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</si>
  <si>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</si>
  <si>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</si>
  <si>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</si>
  <si>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</si>
  <si>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</si>
  <si>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</si>
  <si>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</si>
  <si>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</si>
  <si>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</si>
  <si>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</si>
  <si>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</si>
  <si>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</si>
  <si>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</si>
  <si>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</si>
  <si>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</si>
  <si>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</si>
  <si>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</si>
  <si>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</si>
  <si>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</si>
  <si>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</si>
  <si>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</si>
  <si>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</si>
  <si>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</si>
  <si>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</si>
  <si>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</si>
  <si>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</si>
  <si>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</si>
  <si>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</si>
  <si>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</si>
  <si>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</si>
  <si>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</si>
  <si>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</si>
  <si>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</si>
  <si>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</si>
  <si>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</si>
  <si>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</si>
  <si>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</si>
  <si>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</si>
  <si>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</si>
  <si>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</si>
  <si>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</si>
  <si>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</si>
  <si>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</si>
  <si>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</si>
  <si>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</si>
  <si>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</si>
  <si>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</si>
  <si>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</si>
  <si>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</si>
  <si>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</si>
  <si>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</si>
  <si>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</si>
  <si>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</si>
  <si>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</si>
  <si>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</si>
  <si>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</si>
  <si>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</si>
  <si>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</si>
  <si>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</si>
  <si>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</si>
  <si>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</si>
  <si>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</si>
  <si>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</si>
  <si>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</si>
  <si>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</si>
  <si>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</si>
  <si>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</si>
  <si>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</si>
  <si>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</si>
  <si>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</si>
  <si>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</si>
  <si>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</si>
  <si>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</si>
  <si>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</si>
  <si>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</si>
  <si>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</si>
  <si>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</si>
  <si>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</si>
  <si>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</si>
  <si>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</si>
  <si>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</si>
  <si>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</si>
  <si>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</si>
  <si>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</si>
  <si>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</si>
  <si>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</si>
  <si>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</si>
  <si>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</si>
  <si>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</si>
  <si>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</si>
  <si>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</si>
  <si>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</si>
  <si>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</si>
  <si>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</si>
  <si>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</si>
  <si>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</si>
  <si>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</si>
  <si>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</si>
  <si>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</si>
  <si>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</si>
  <si>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</si>
  <si>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</si>
  <si>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</si>
  <si>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</si>
  <si>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</si>
  <si>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</si>
  <si>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</si>
  <si>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</si>
  <si>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</si>
  <si>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</si>
  <si>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</si>
  <si>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</si>
  <si>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</si>
  <si>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</si>
  <si>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</si>
  <si>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</si>
  <si>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</si>
  <si>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</si>
  <si>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</si>
  <si>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</si>
  <si>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</si>
  <si>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</si>
  <si>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</si>
  <si>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</si>
  <si>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</si>
  <si>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</si>
  <si>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</si>
  <si>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</si>
  <si>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</si>
  <si>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</si>
  <si>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</si>
  <si>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</si>
  <si>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</si>
  <si>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</si>
  <si>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</si>
  <si>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</si>
  <si>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</si>
  <si>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</si>
  <si>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</si>
  <si>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</si>
  <si>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</si>
  <si>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</si>
  <si>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</si>
  <si>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</si>
  <si>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</si>
  <si>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</si>
  <si>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</si>
  <si>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</si>
  <si>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</si>
  <si>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</si>
  <si>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</si>
  <si>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</si>
  <si>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</si>
  <si>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</si>
  <si>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</si>
  <si>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</si>
  <si>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</si>
  <si>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</si>
  <si>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</si>
  <si>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</si>
  <si>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</si>
  <si>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</si>
  <si>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</si>
  <si>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</si>
  <si>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</si>
  <si>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</si>
  <si>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</si>
  <si>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</si>
  <si>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</si>
  <si>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</si>
  <si>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</si>
  <si>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</si>
  <si>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</si>
  <si>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</si>
  <si>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</si>
  <si>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</si>
  <si>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</si>
  <si>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</si>
  <si>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</si>
  <si>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</si>
  <si>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</si>
  <si>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</si>
  <si>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</si>
  <si>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</si>
  <si>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</si>
  <si>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</si>
  <si>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</si>
  <si>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</si>
  <si>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</si>
  <si>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</si>
  <si>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</si>
  <si>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</si>
  <si>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</si>
  <si>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</si>
  <si>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</si>
  <si>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</si>
  <si>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</si>
  <si>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</si>
  <si>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</si>
  <si>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</si>
  <si>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</si>
  <si>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</si>
  <si>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</si>
  <si>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</si>
  <si>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</si>
  <si>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</si>
  <si>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</si>
  <si>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</si>
  <si>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</si>
  <si>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</si>
  <si>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</si>
  <si>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</si>
  <si>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</si>
  <si>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</si>
  <si>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</si>
  <si>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</si>
  <si>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</si>
  <si>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</si>
  <si>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</si>
  <si>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</si>
  <si>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</si>
  <si>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</si>
  <si>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</si>
  <si>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</si>
  <si>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</si>
  <si>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</si>
  <si>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</si>
  <si>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</si>
  <si>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</si>
  <si>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</si>
  <si>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</si>
  <si>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</si>
  <si>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</si>
  <si>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</si>
  <si>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</si>
  <si>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</si>
  <si>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</si>
  <si>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</si>
  <si>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</si>
  <si>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</si>
  <si>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</si>
  <si>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</si>
  <si>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</si>
  <si>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</si>
  <si>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</si>
  <si>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</si>
  <si>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</si>
  <si>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</si>
  <si>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</si>
  <si>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</si>
  <si>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</si>
  <si>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</si>
  <si>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</si>
  <si>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</si>
  <si>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</si>
  <si>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</si>
  <si>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</si>
  <si>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</si>
  <si>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</si>
  <si>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</si>
  <si>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</si>
  <si>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</si>
  <si>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</si>
  <si>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</si>
  <si>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</si>
  <si>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</si>
  <si>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</si>
  <si>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</si>
  <si>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</si>
  <si>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</si>
  <si>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</si>
  <si>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</si>
  <si>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</si>
  <si>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</si>
  <si>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</si>
  <si>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</si>
  <si>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</si>
  <si>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</si>
  <si>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</si>
  <si>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</si>
  <si>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</si>
  <si>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</si>
  <si>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</si>
  <si>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</si>
  <si>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</si>
  <si>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</si>
  <si>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</si>
  <si>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</si>
  <si>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</si>
  <si>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</si>
  <si>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</si>
  <si>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</si>
  <si>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</si>
  <si>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</si>
  <si>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</si>
  <si>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</si>
  <si>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</si>
  <si>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</si>
  <si>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</si>
  <si>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</si>
  <si>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</si>
  <si>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</si>
  <si>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</si>
  <si>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</si>
  <si>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</si>
  <si>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</si>
  <si>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</si>
  <si>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</si>
  <si>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</si>
  <si>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</si>
  <si>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</si>
  <si>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</si>
  <si>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</si>
  <si>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</si>
  <si>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</si>
  <si>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</si>
  <si>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</si>
  <si>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</si>
  <si>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</si>
  <si>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</si>
  <si>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</si>
  <si>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</si>
  <si>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</si>
  <si>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</si>
  <si>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</si>
  <si>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</si>
  <si>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</si>
  <si>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</si>
  <si>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</si>
  <si>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</si>
  <si>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</si>
  <si>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</si>
  <si>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</si>
  <si>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</si>
  <si>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</si>
  <si>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</si>
  <si>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</si>
  <si>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</si>
  <si>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</si>
  <si>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</si>
  <si>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</si>
  <si>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</si>
  <si>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</si>
  <si>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</si>
  <si>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</si>
  <si>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</si>
  <si>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</si>
  <si>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</si>
  <si>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</si>
  <si>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</si>
  <si>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</si>
  <si>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</si>
  <si>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</si>
  <si>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</si>
  <si>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</si>
  <si>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</si>
  <si>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</si>
  <si>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</si>
  <si>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</si>
  <si>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</si>
  <si>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</si>
  <si>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</si>
  <si>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</si>
  <si>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</si>
  <si>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</si>
  <si>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</si>
  <si>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</si>
  <si>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</si>
  <si>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</si>
  <si>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</si>
  <si>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</si>
  <si>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</si>
  <si>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</si>
  <si>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</si>
  <si>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</si>
  <si>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</si>
  <si>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</si>
  <si>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</si>
  <si>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</si>
  <si>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</si>
  <si>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</si>
  <si>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</si>
  <si>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</si>
  <si>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</si>
  <si>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</si>
  <si>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</si>
  <si>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</si>
  <si>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</si>
  <si>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</si>
  <si>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</si>
  <si>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</si>
  <si>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</si>
  <si>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</si>
  <si>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</si>
  <si>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</si>
  <si>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</si>
  <si>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</si>
  <si>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</si>
  <si>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</si>
  <si>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</si>
  <si>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</si>
  <si>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</si>
  <si>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</si>
  <si>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</si>
  <si>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</si>
  <si>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</si>
  <si>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</si>
  <si>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</si>
  <si>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</si>
  <si>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</si>
  <si>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</si>
  <si>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</si>
  <si>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</si>
  <si>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</si>
  <si>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</si>
  <si>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</si>
  <si>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</si>
  <si>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</si>
  <si>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</si>
  <si>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</si>
  <si>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</si>
  <si>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</si>
  <si>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</si>
  <si>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</si>
  <si>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</si>
  <si>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</si>
  <si>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</si>
  <si>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</si>
  <si>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</si>
  <si>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</si>
  <si>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</si>
  <si>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</si>
  <si>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</si>
  <si>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</si>
  <si>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</si>
  <si>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</si>
  <si>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</si>
  <si>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</si>
  <si>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</si>
  <si>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</si>
  <si>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</si>
  <si>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</si>
  <si>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</si>
  <si>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</si>
  <si>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</si>
  <si>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</si>
  <si>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</si>
  <si>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</si>
  <si>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</si>
  <si>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</si>
  <si>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</si>
  <si>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</si>
  <si>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</si>
  <si>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</si>
  <si>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</si>
  <si>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</si>
  <si>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</si>
  <si>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</si>
  <si>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</si>
  <si>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</si>
  <si>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</si>
  <si>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</si>
  <si>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</si>
  <si>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</si>
  <si>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</si>
  <si>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</si>
  <si>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</si>
  <si>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</si>
  <si>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</si>
  <si>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</si>
  <si>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</si>
  <si>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</si>
  <si>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</si>
  <si>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</si>
  <si>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</si>
  <si>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</si>
  <si>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</si>
  <si>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</si>
  <si>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</si>
  <si>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</si>
  <si>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</si>
  <si>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</si>
  <si>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</si>
  <si>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</si>
  <si>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</si>
  <si>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</si>
  <si>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</si>
  <si>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</si>
  <si>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</si>
  <si>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</si>
  <si>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</si>
  <si>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</si>
  <si>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</si>
  <si>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</si>
  <si>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</si>
  <si>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</si>
  <si>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</si>
  <si>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</si>
  <si>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</si>
  <si>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</si>
  <si>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</si>
  <si>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</si>
  <si>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</si>
  <si>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</si>
  <si>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</si>
  <si>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</si>
  <si>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</si>
  <si>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</si>
  <si>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</si>
  <si>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</si>
  <si>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</si>
  <si>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</si>
  <si>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</si>
  <si>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</si>
  <si>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</si>
  <si>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</si>
  <si>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</si>
  <si>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</si>
  <si>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</si>
  <si>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</si>
  <si>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</si>
  <si>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</si>
  <si>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</si>
  <si>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</si>
  <si>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</si>
  <si>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</si>
  <si>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</si>
  <si>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</si>
  <si>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</si>
  <si>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</si>
  <si>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</si>
  <si>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</si>
  <si>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</si>
  <si>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</si>
  <si>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</si>
  <si>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</si>
  <si>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</si>
  <si>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</si>
  <si>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</si>
  <si>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</si>
  <si>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</si>
  <si>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</si>
  <si>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</si>
  <si>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</si>
  <si>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</si>
  <si>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</si>
  <si>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</si>
  <si>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</si>
  <si>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</si>
  <si>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</si>
  <si>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</si>
  <si>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</si>
  <si>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</si>
  <si>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</si>
  <si>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</si>
  <si>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</si>
  <si>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</si>
  <si>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</si>
  <si>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</si>
  <si>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</si>
  <si>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</si>
  <si>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</si>
  <si>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</si>
  <si>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</si>
  <si>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</si>
  <si>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</si>
  <si>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</si>
  <si>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</si>
  <si>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</si>
  <si>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</si>
  <si>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</si>
  <si>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</si>
  <si>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</si>
  <si>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</si>
  <si>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</si>
  <si>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</si>
  <si>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</si>
  <si>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</si>
  <si>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</si>
  <si>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</si>
  <si>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</si>
  <si>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</si>
  <si>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</si>
  <si>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</si>
  <si>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</si>
  <si>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</si>
  <si>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</si>
  <si>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</si>
  <si>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</si>
  <si>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</si>
  <si>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</si>
  <si>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</si>
  <si>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</si>
  <si>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</si>
  <si>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</si>
  <si>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</si>
  <si>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</si>
  <si>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</si>
  <si>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</si>
  <si>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</si>
  <si>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</si>
  <si>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</si>
  <si>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</si>
  <si>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</si>
  <si>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</si>
  <si>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</si>
  <si>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</si>
  <si>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</si>
  <si>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</si>
  <si>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</si>
  <si>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</si>
  <si>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</si>
  <si>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</si>
  <si>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</si>
  <si>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</si>
  <si>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</si>
  <si>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</si>
  <si>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</si>
  <si>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</si>
  <si>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</si>
  <si>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</si>
  <si>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</si>
  <si>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</si>
  <si>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</si>
  <si>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</si>
  <si>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</si>
  <si>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</si>
  <si>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</si>
  <si>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</si>
  <si>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</si>
  <si>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</si>
  <si>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</si>
  <si>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</si>
  <si>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</si>
  <si>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</si>
  <si>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</si>
  <si>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</si>
  <si>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</si>
  <si>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</si>
  <si>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</si>
  <si>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</si>
  <si>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</si>
  <si>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</si>
  <si>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</si>
  <si>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</si>
  <si>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</si>
  <si>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</si>
  <si>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</si>
  <si>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</si>
  <si>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</si>
  <si>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</si>
  <si>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</si>
  <si>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</si>
  <si>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</si>
  <si>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</si>
  <si>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</si>
  <si>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</si>
  <si>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</si>
  <si>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</si>
  <si>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</si>
  <si>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</si>
  <si>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</si>
  <si>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</si>
  <si>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</si>
  <si>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</si>
  <si>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</si>
  <si>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</si>
  <si>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</si>
  <si>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</si>
  <si>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</si>
  <si>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</si>
  <si>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</si>
  <si>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</si>
  <si>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</si>
  <si>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</si>
  <si>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</si>
  <si>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</si>
  <si>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</si>
  <si>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</si>
  <si>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</si>
  <si>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</si>
  <si>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</si>
  <si>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</si>
  <si>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</si>
  <si>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</si>
  <si>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</si>
  <si>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</si>
  <si>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</si>
  <si>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</si>
  <si>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</si>
  <si>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</si>
  <si>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</si>
  <si>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</si>
  <si>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</si>
  <si>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</si>
  <si>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</si>
  <si>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</si>
  <si>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</si>
  <si>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</si>
  <si>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</si>
  <si>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</si>
  <si>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</si>
  <si>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</si>
  <si>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</si>
  <si>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</si>
  <si>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</si>
  <si>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</si>
  <si>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</si>
  <si>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</si>
  <si>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</si>
  <si>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</si>
  <si>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</si>
  <si>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</si>
  <si>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</si>
  <si>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</si>
  <si>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</si>
  <si>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</si>
  <si>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</si>
  <si>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</si>
  <si>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</si>
  <si>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</si>
  <si>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</si>
  <si>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</si>
  <si>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</si>
  <si>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</si>
  <si>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</si>
  <si>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</si>
  <si>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</si>
  <si>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</si>
  <si>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</si>
  <si>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</si>
  <si>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</si>
  <si>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</si>
  <si>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</si>
  <si>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</si>
  <si>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</si>
  <si>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</si>
  <si>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</si>
  <si>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</si>
  <si>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</si>
  <si>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</si>
  <si>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</si>
  <si>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</si>
  <si>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</si>
  <si>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</si>
  <si>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</si>
  <si>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</si>
  <si>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</si>
  <si>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</si>
  <si>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</si>
  <si>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</si>
  <si>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</si>
  <si>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</si>
  <si>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</si>
  <si>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</si>
  <si>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</si>
  <si>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</si>
  <si>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</si>
  <si>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</si>
  <si>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</si>
  <si>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</si>
  <si>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</si>
  <si>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</si>
  <si>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</si>
  <si>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</si>
  <si>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</si>
  <si>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</si>
  <si>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</si>
  <si>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</si>
  <si>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</si>
  <si>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</si>
  <si>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</si>
  <si>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</si>
  <si>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</si>
  <si>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</si>
  <si>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</si>
  <si>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</si>
  <si>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</si>
  <si>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</si>
  <si>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</si>
  <si>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</si>
  <si>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</si>
  <si>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</si>
  <si>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</si>
  <si>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</si>
  <si>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</si>
  <si>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</si>
  <si>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</si>
  <si>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</si>
  <si>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</si>
  <si>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</si>
  <si>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</si>
  <si>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</si>
  <si>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</si>
  <si>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</si>
  <si>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</si>
  <si>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</si>
  <si>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</si>
  <si>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</si>
  <si>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</si>
  <si>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</si>
  <si>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</si>
  <si>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</si>
  <si>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</si>
  <si>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</si>
  <si>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</si>
  <si>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</si>
  <si>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</si>
  <si>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</si>
  <si>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</si>
  <si>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</si>
  <si>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</si>
  <si>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</si>
  <si>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</si>
  <si>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</si>
  <si>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</si>
  <si>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</si>
  <si>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</si>
  <si>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</si>
  <si>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</si>
  <si>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</si>
  <si>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</si>
  <si>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</si>
  <si>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</si>
  <si>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</si>
  <si>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</si>
  <si>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</si>
  <si>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</si>
  <si>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</si>
  <si>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</si>
  <si>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</si>
  <si>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</si>
  <si>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</si>
  <si>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</si>
  <si>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</si>
  <si>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</si>
  <si>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</si>
  <si>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</si>
  <si>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</si>
  <si>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</si>
  <si>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</si>
  <si>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</si>
  <si>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</si>
  <si>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</si>
  <si>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</si>
  <si>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</si>
  <si>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</si>
  <si>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</si>
  <si>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</si>
  <si>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</si>
  <si>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</si>
  <si>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</si>
  <si>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</si>
  <si>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</si>
  <si>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</si>
  <si>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</si>
  <si>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</si>
  <si>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</si>
  <si>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</si>
  <si>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</si>
  <si>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</si>
  <si>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</si>
  <si>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</si>
  <si>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</si>
  <si>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</si>
  <si>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</si>
  <si>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</si>
  <si>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</si>
  <si>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</si>
  <si>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</si>
  <si>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</si>
  <si>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</si>
  <si>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</si>
  <si>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</si>
  <si>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</si>
  <si>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</si>
  <si>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</si>
  <si>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</si>
  <si>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</si>
  <si>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</si>
  <si>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</si>
  <si>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</si>
  <si>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</si>
  <si>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</si>
  <si>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</si>
  <si>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</si>
  <si>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</si>
  <si>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</si>
  <si>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</si>
  <si>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</si>
  <si>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</si>
  <si>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</si>
  <si>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</si>
  <si>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</si>
  <si>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</si>
  <si>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</si>
  <si>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</si>
  <si>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</si>
  <si>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</si>
  <si>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</si>
  <si>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</si>
  <si>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</si>
  <si>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</si>
  <si>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</si>
  <si>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</si>
  <si>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</si>
  <si>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</si>
  <si>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</si>
  <si>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</si>
  <si>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</si>
  <si>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</si>
  <si>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</si>
  <si>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</si>
  <si>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</si>
  <si>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</si>
  <si>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</si>
  <si>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</si>
  <si>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</si>
  <si>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</si>
  <si>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</si>
  <si>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</si>
  <si>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</si>
  <si>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</si>
  <si>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</si>
  <si>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</si>
  <si>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</si>
  <si>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</si>
  <si>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</si>
  <si>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</si>
  <si>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</si>
  <si>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</si>
  <si>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</si>
  <si>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</si>
  <si>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</si>
  <si>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</si>
  <si>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</si>
  <si>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</si>
  <si>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</si>
  <si>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</si>
  <si>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</si>
  <si>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</si>
  <si>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</si>
  <si>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</si>
  <si>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</si>
  <si>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</si>
  <si>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</si>
  <si>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</si>
  <si>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</si>
  <si>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</si>
  <si>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</si>
  <si>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</si>
  <si>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</si>
  <si>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</si>
  <si>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</si>
  <si>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</si>
  <si>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</si>
  <si>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</si>
  <si>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</si>
  <si>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</si>
  <si>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</si>
  <si>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</si>
  <si>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</si>
  <si>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</si>
  <si>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</si>
  <si>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</si>
  <si>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</si>
  <si>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</si>
  <si>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</si>
  <si>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</si>
  <si>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</si>
  <si>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</si>
  <si>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</si>
  <si>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</si>
  <si>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</si>
  <si>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</si>
  <si>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</si>
  <si>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</si>
  <si>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</si>
  <si>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</si>
  <si>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</si>
  <si>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</si>
  <si>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</si>
  <si>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</si>
  <si>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</si>
  <si>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</si>
  <si>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</si>
  <si>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</si>
  <si>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</si>
  <si>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</si>
  <si>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</si>
  <si>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</si>
  <si>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</si>
  <si>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</si>
  <si>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</si>
  <si>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</si>
  <si>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</si>
  <si>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</si>
  <si>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</si>
  <si>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</si>
  <si>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</si>
  <si>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</si>
  <si>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</si>
  <si>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</si>
  <si>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</si>
  <si>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</si>
  <si>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</si>
  <si>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</si>
  <si>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</si>
  <si>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</si>
  <si>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</si>
  <si>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</si>
  <si>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</si>
  <si>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</si>
  <si>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</si>
  <si>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</si>
  <si>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</si>
  <si>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</si>
  <si>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</si>
  <si>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</si>
  <si>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</si>
  <si>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</si>
  <si>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</si>
  <si>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Yes</t>
  </si>
  <si>
    <t>&gt; DKK 100m</t>
  </si>
  <si>
    <t>DKK 20 - 50m</t>
  </si>
  <si>
    <t>DKK 5 - 20m</t>
  </si>
  <si>
    <t>DKK 2 - 5m</t>
  </si>
  <si>
    <t>DKK 0 - 2m</t>
  </si>
  <si>
    <t>Southern Jutland &amp; Funen (Region Syddanmark)</t>
  </si>
  <si>
    <t>Eastern Jutland (Region Midtjylland)</t>
  </si>
  <si>
    <t>Northern Jutland (Region Nordjylland)</t>
  </si>
  <si>
    <t>Remaining Zealand &amp; Bornholm (Region Sjælland)</t>
  </si>
  <si>
    <t>Greater Copenhagen area (Region Hovedstaden)</t>
  </si>
  <si>
    <t>A loan is categorised as non-performing when a borrower neglects a payment failing to pay instalments and / or interests.</t>
  </si>
  <si>
    <t xml:space="preserve">The Danish FSA sets guidelines for the grouping of property in categories. Property type is determined by its primary use. </t>
  </si>
  <si>
    <t>Worksheet D &amp; Onwards: Danish National Transparency Template</t>
  </si>
  <si>
    <t>o/w Greenland</t>
  </si>
  <si>
    <t>o/w Faroe Islands</t>
  </si>
  <si>
    <t>o/w Index loans</t>
  </si>
  <si>
    <t>o/w Adjustable Rate Mortgages</t>
  </si>
  <si>
    <t>o/w Money market based loans</t>
  </si>
  <si>
    <t xml:space="preserve">o/w Non capped floaters </t>
  </si>
  <si>
    <t>o/w Cooperative Housing</t>
  </si>
  <si>
    <t>o/w Manufacturing and Manual Industries</t>
  </si>
  <si>
    <t>o/w Office and Business</t>
  </si>
  <si>
    <t>o/w Agricultutal properties</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</si>
  <si>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</si>
  <si>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</si>
  <si>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</si>
  <si>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</si>
  <si>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</si>
  <si>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</si>
  <si>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Nordea Kredit Realkreditaktieselskab</t>
  </si>
  <si>
    <t>March 31 2016</t>
  </si>
  <si>
    <t>Date to be inserted</t>
  </si>
  <si>
    <t>www.nordeakredit.dk</t>
  </si>
  <si>
    <t>torben.jurlander@nordea.dk</t>
  </si>
  <si>
    <t>Nordea Bank Danmark A/S</t>
  </si>
  <si>
    <t>www.coveredbondlabel.com/issuer/49/</t>
  </si>
  <si>
    <t>None</t>
  </si>
  <si>
    <t>o/w Owner-occupied homes</t>
  </si>
  <si>
    <t>o/w Holiday houses</t>
  </si>
  <si>
    <t>o/w Subsidised Housing</t>
  </si>
  <si>
    <t>o/w Properties for social and cultural purposes</t>
  </si>
  <si>
    <t>o/w Other</t>
  </si>
  <si>
    <t>M1</t>
  </si>
  <si>
    <t>M2</t>
  </si>
  <si>
    <t>o/w Cooperative housing</t>
  </si>
  <si>
    <t>o/w Vacant lots</t>
  </si>
  <si>
    <t>Nordea Kredit Realkreditaktieselskab Capital Centre 1</t>
  </si>
  <si>
    <t xml:space="preserve">        </t>
  </si>
  <si>
    <t>ECBC Label Template : Contents</t>
  </si>
  <si>
    <t>As of</t>
  </si>
  <si>
    <t>30 December 2016</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</si>
  <si>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</si>
  <si>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</si>
  <si>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</si>
  <si>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</si>
  <si>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</si>
  <si>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</si>
  <si>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</si>
  <si>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</si>
  <si>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</si>
  <si>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</si>
  <si>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</si>
  <si>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</si>
  <si>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</si>
  <si>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</si>
  <si>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</si>
  <si>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</si>
  <si>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</si>
  <si>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</si>
  <si>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</si>
  <si>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</si>
  <si>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</si>
  <si>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</si>
  <si>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</si>
  <si>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</si>
  <si>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</si>
  <si>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</si>
  <si>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</si>
  <si>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</si>
  <si>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</si>
  <si>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</si>
  <si>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</si>
  <si>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</si>
  <si>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</si>
  <si>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</si>
  <si>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</si>
  <si>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</si>
  <si>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</si>
  <si>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</si>
  <si>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</si>
  <si>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</si>
  <si>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</si>
  <si>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</si>
  <si>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</si>
  <si>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</si>
  <si>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</si>
  <si>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</si>
  <si>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</si>
  <si>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</si>
  <si>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</si>
  <si>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</si>
  <si>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</si>
  <si>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</si>
  <si>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</si>
  <si>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</si>
  <si>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</si>
  <si>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</si>
  <si>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</si>
  <si>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</si>
  <si>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</si>
  <si>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</si>
  <si>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</si>
  <si>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Q4 2016</t>
  </si>
  <si>
    <t>Q3 2016</t>
  </si>
  <si>
    <t>Q2 2016</t>
  </si>
  <si>
    <t>Q1 2016</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</si>
  <si>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</si>
  <si>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</si>
  <si>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</si>
  <si>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</si>
  <si>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</si>
  <si>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</si>
  <si>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</si>
  <si>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</si>
  <si>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</si>
  <si>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</si>
  <si>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</si>
  <si>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</si>
  <si>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</si>
  <si>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</si>
  <si>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</si>
  <si>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</si>
  <si>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</si>
  <si>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</si>
  <si>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</si>
  <si>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</si>
  <si>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</si>
  <si>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</si>
  <si>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</si>
  <si>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</si>
  <si>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</si>
  <si>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</si>
  <si>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</si>
  <si>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</si>
  <si>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</si>
  <si>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</si>
  <si>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</si>
  <si>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</si>
  <si>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</si>
  <si>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</si>
  <si>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</si>
  <si>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</si>
  <si>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</si>
  <si>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</si>
  <si>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</si>
  <si>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</si>
  <si>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</si>
  <si>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</si>
  <si>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</si>
  <si>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</si>
  <si>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</si>
  <si>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</si>
  <si>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</si>
  <si>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</si>
  <si>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</si>
  <si>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</si>
  <si>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</si>
  <si>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</si>
  <si>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 xml:space="preserve">                                -  </t>
  </si>
  <si>
    <t xml:space="preserve">                  -  </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</si>
  <si>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</si>
  <si>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</si>
  <si>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</si>
  <si>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</si>
  <si>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</si>
  <si>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</si>
  <si>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</si>
  <si>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</si>
  <si>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</si>
  <si>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</si>
  <si>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</si>
  <si>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</si>
  <si>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</si>
  <si>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</si>
  <si>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</si>
  <si>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</si>
  <si>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</si>
  <si>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</si>
  <si>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</si>
  <si>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</si>
  <si>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</si>
  <si>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</si>
  <si>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</si>
  <si>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</si>
  <si>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</si>
  <si>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</si>
  <si>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</si>
  <si>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</si>
  <si>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</si>
  <si>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</si>
  <si>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</si>
  <si>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</si>
  <si>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</si>
  <si>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</si>
  <si>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</si>
  <si>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</si>
  <si>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</si>
  <si>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</si>
  <si>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</si>
  <si>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</si>
  <si>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</si>
  <si>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</si>
  <si>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</si>
  <si>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</si>
  <si>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</si>
  <si>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</si>
  <si>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</si>
  <si>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</si>
  <si>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</si>
  <si>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</si>
  <si>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</si>
  <si>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</si>
  <si>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</si>
  <si>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</si>
  <si>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</si>
  <si>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</si>
  <si>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</si>
  <si>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</si>
  <si>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</si>
  <si>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10,0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</si>
  <si>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</si>
  <si>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</si>
  <si>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</si>
  <si>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</si>
  <si>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</si>
  <si>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</si>
  <si>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</si>
  <si>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</si>
  <si>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</si>
  <si>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</si>
  <si>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</si>
  <si>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</si>
  <si>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</si>
  <si>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</si>
  <si>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</si>
  <si>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</si>
  <si>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</si>
  <si>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</si>
  <si>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</si>
  <si>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</si>
  <si>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</si>
  <si>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</si>
  <si>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</si>
  <si>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</si>
  <si>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</si>
  <si>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</si>
  <si>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</si>
  <si>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</si>
  <si>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</si>
  <si>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</si>
  <si>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</si>
  <si>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</si>
  <si>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</si>
  <si>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</si>
  <si>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</si>
  <si>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</si>
  <si>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</si>
  <si>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</si>
  <si>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</si>
  <si>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</si>
  <si>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</si>
  <si>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</si>
  <si>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</si>
  <si>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</si>
  <si>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</si>
  <si>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</si>
  <si>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</si>
  <si>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</si>
  <si>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</si>
  <si>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</si>
  <si>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</si>
  <si>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</si>
  <si>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</si>
  <si>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</si>
  <si>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</si>
  <si>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</si>
  <si>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</si>
  <si>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</si>
  <si>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</si>
  <si>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</si>
  <si>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</si>
  <si>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</si>
  <si>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</si>
  <si>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</si>
  <si>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</si>
  <si>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</si>
  <si>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</si>
  <si>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</si>
  <si>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</si>
  <si>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</si>
  <si>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</si>
  <si>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</si>
  <si>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</si>
  <si>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</si>
  <si>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</si>
  <si>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</si>
  <si>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</si>
  <si>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</si>
  <si>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</si>
  <si>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</si>
  <si>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</si>
  <si>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</si>
  <si>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</si>
  <si>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</si>
  <si>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</si>
  <si>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</si>
  <si>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</si>
  <si>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</si>
  <si>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</si>
  <si>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</si>
  <si>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</si>
  <si>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</si>
  <si>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</si>
  <si>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</si>
  <si>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</si>
  <si>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</si>
  <si>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</si>
  <si>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</si>
  <si>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</si>
  <si>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</si>
  <si>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</si>
  <si>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</si>
  <si>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</si>
  <si>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</si>
  <si>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</si>
  <si>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</si>
  <si>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</si>
  <si>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</si>
  <si>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</si>
  <si>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</si>
  <si>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</si>
  <si>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</si>
  <si>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</si>
  <si>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</si>
  <si>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</si>
  <si>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</si>
  <si>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</si>
  <si>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</si>
  <si>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</si>
  <si>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</si>
  <si>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</si>
  <si>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</si>
  <si>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</si>
  <si>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</si>
  <si>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</si>
  <si>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</si>
  <si>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</si>
  <si>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</si>
  <si>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</si>
  <si>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</si>
  <si>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</si>
  <si>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</si>
  <si>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</si>
  <si>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</si>
  <si>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</si>
  <si>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</si>
  <si>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</si>
  <si>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</si>
  <si>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</si>
  <si>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</si>
  <si>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</si>
  <si>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</si>
  <si>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</si>
  <si>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</si>
  <si>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</si>
  <si>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</si>
  <si>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</si>
  <si>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</si>
  <si>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</si>
  <si>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</si>
  <si>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</si>
  <si>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</si>
  <si>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</si>
  <si>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</si>
  <si>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</si>
  <si>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</si>
  <si>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</si>
  <si>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</si>
  <si>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</si>
  <si>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</si>
  <si>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</si>
  <si>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</si>
  <si>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</si>
  <si>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</si>
  <si>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</si>
  <si>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</si>
  <si>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</si>
  <si>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</si>
  <si>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</si>
  <si>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</si>
  <si>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</si>
  <si>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</si>
  <si>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</si>
  <si>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</si>
  <si>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</si>
  <si>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</si>
  <si>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</si>
  <si>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</si>
  <si>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</si>
  <si>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</si>
  <si>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</si>
  <si>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</si>
  <si>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</si>
  <si>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</si>
  <si>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</si>
  <si>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</si>
  <si>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</si>
  <si>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</si>
  <si>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</si>
  <si>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</si>
  <si>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</si>
  <si>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</si>
  <si>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</si>
  <si>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</si>
  <si>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</si>
  <si>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</si>
  <si>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</si>
  <si>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</si>
  <si>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</si>
  <si>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</si>
  <si>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</si>
  <si>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</si>
  <si>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</si>
  <si>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</si>
  <si>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</si>
  <si>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</si>
  <si>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</si>
  <si>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</si>
  <si>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</si>
  <si>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</si>
  <si>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</si>
  <si>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</si>
  <si>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</si>
  <si>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</si>
  <si>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</si>
  <si>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</si>
  <si>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</si>
  <si>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</si>
  <si>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</si>
  <si>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</si>
  <si>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</si>
  <si>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</si>
  <si>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</si>
  <si>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</si>
  <si>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</si>
  <si>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</si>
  <si>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</si>
  <si>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</si>
  <si>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</si>
  <si>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</si>
  <si>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</si>
  <si>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</si>
  <si>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</si>
  <si>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Aaa</t>
  </si>
  <si>
    <t>Note: 90-days arrears. Payments for Q3, 2016 in arrears as per Q4, 2016 as a share of scheduled payments for the Q3, 2016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</si>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</sst>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0"/>
    <numFmt numFmtId="165" formatCode="dd/mmm/yyyy"/>
    <numFmt numFmtId="166" formatCode="0.0%"/>
    <numFmt numFmtId="167" formatCode="_ * #,##0.0_ ;_ * \-#,##0.0_ ;_ * &quot;-&quot;??_ ;_ @_ "/>
    <numFmt numFmtId="168" formatCode="_ * #,##0_ ;_ * \-#,##0_ ;_ * &quot;-&quot;??_ ;_ @_ "/>
  </numFmts>
  <fonts count="95"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sz val="9"/>
      <color theme="1"/>
      <name val="Verdana"/>
      <family val="2"/>
    </font>
    <font>
      <b/>
      <sz val="9"/>
      <color theme="1"/>
      <name val="Verdana"/>
      <family val="2"/>
    </font>
    <font>
      <b/>
      <i/>
      <sz val="11"/>
      <color theme="0"/>
      <name val="Calibri"/>
      <family val="2"/>
      <scheme val="minor"/>
    </font>
    <font>
      <sz val="24"/>
      <color theme="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u/>
      <sz val="9.35"/>
      <color theme="10"/>
      <name val="Calibri"/>
      <family val="2"/>
    </font>
    <font>
      <sz val="11"/>
      <color rgb="FF000000"/>
      <name val="Calibri"/>
      <family val="2"/>
      <scheme val="minor"/>
    </font>
    <font>
      <sz val="9"/>
      <name val="Calibri"/>
      <family val="2"/>
      <scheme val="minor"/>
    </font>
    <font>
      <b/>
      <sz val="9"/>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45">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62">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9" fillId="0" borderId="0" applyNumberFormat="0" applyFill="0" applyBorder="0" applyAlignment="0" applyProtection="0"/>
    <xf numFmtId="0" fontId="40" fillId="0" borderId="20" applyNumberFormat="0" applyFill="0" applyAlignment="0" applyProtection="0"/>
    <xf numFmtId="0" fontId="41" fillId="0" borderId="21" applyNumberFormat="0" applyFill="0" applyAlignment="0" applyProtection="0"/>
    <xf numFmtId="0" fontId="42" fillId="0" borderId="22" applyNumberFormat="0" applyFill="0" applyAlignment="0" applyProtection="0"/>
    <xf numFmtId="0" fontId="42" fillId="0" borderId="0" applyNumberFormat="0" applyFill="0" applyBorder="0" applyAlignment="0" applyProtection="0"/>
    <xf numFmtId="0" fontId="43" fillId="9" borderId="0" applyNumberFormat="0" applyBorder="0" applyAlignment="0" applyProtection="0"/>
    <xf numFmtId="0" fontId="44" fillId="10" borderId="0" applyNumberFormat="0" applyBorder="0" applyAlignment="0" applyProtection="0"/>
    <xf numFmtId="0" fontId="45" fillId="11" borderId="0" applyNumberFormat="0" applyBorder="0" applyAlignment="0" applyProtection="0"/>
    <xf numFmtId="0" fontId="46" fillId="12" borderId="23" applyNumberFormat="0" applyAlignment="0" applyProtection="0"/>
    <xf numFmtId="0" fontId="47" fillId="13" borderId="24" applyNumberFormat="0" applyAlignment="0" applyProtection="0"/>
    <xf numFmtId="0" fontId="48" fillId="13" borderId="23" applyNumberFormat="0" applyAlignment="0" applyProtection="0"/>
    <xf numFmtId="0" fontId="49" fillId="0" borderId="25" applyNumberFormat="0" applyFill="0" applyAlignment="0" applyProtection="0"/>
    <xf numFmtId="0" fontId="5" fillId="14" borderId="26" applyNumberFormat="0" applyAlignment="0" applyProtection="0"/>
    <xf numFmtId="0" fontId="50" fillId="0" borderId="0" applyNumberFormat="0" applyFill="0" applyBorder="0" applyAlignment="0" applyProtection="0"/>
    <xf numFmtId="0" fontId="1" fillId="15" borderId="27" applyNumberFormat="0" applyFont="0" applyAlignment="0" applyProtection="0"/>
    <xf numFmtId="0" fontId="51" fillId="0" borderId="0" applyNumberFormat="0" applyFill="0" applyBorder="0" applyAlignment="0" applyProtection="0"/>
    <xf numFmtId="0" fontId="6" fillId="0" borderId="28" applyNumberFormat="0" applyFill="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4" fillId="39" borderId="0" applyNumberFormat="0" applyBorder="0" applyAlignment="0" applyProtection="0"/>
    <xf numFmtId="43" fontId="1" fillId="0" borderId="0" applyFont="0" applyFill="0" applyBorder="0" applyAlignment="0" applyProtection="0"/>
    <xf numFmtId="0" fontId="22" fillId="0" borderId="0"/>
  </cellStyleXfs>
  <cellXfs count="54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0" fillId="0" borderId="4" xfId="0" applyFont="1" applyBorder="1"/>
    <xf numFmtId="0" fontId="0" fillId="0" borderId="0" xfId="0" applyFont="1" applyBorder="1"/>
    <xf numFmtId="0" fontId="0" fillId="0" borderId="5" xfId="0" applyFont="1" applyBorder="1"/>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ont="1" applyFill="1" applyBorder="1"/>
    <xf numFmtId="0" fontId="12" fillId="0" borderId="0" xfId="0" applyFont="1" applyFill="1" applyBorder="1"/>
    <xf numFmtId="0" fontId="17" fillId="0" borderId="0" xfId="0" applyFont="1" applyFill="1" applyBorder="1"/>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12" fillId="0" borderId="5" xfId="0" applyFont="1" applyFill="1" applyBorder="1"/>
    <xf numFmtId="0" fontId="12" fillId="0" borderId="4" xfId="0" applyFont="1" applyFill="1" applyBorder="1"/>
    <xf numFmtId="0" fontId="15" fillId="0" borderId="0" xfId="0" applyFont="1" applyFill="1" applyBorder="1" applyAlignment="1">
      <alignment horizontal="center"/>
    </xf>
    <xf numFmtId="0" fontId="0" fillId="0" borderId="0" xfId="0" applyFont="1" applyFill="1"/>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xf numFmtId="0" fontId="28" fillId="0" borderId="13" xfId="0"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28" fillId="0" borderId="0" xfId="0" applyFont="1"/>
    <xf numFmtId="0" fontId="6" fillId="0" borderId="0" xfId="0" applyFont="1"/>
    <xf numFmtId="0" fontId="20" fillId="5" borderId="14" xfId="0" quotePrefix="1" applyFont="1" applyFill="1" applyBorder="1" applyAlignment="1">
      <alignment horizontal="left" vertical="center"/>
    </xf>
    <xf numFmtId="0" fontId="20" fillId="5" borderId="16" xfId="0" quotePrefix="1" applyFont="1" applyFill="1" applyBorder="1" applyAlignment="1">
      <alignment horizontal="center" vertical="center" wrapText="1"/>
    </xf>
    <xf numFmtId="0" fontId="20" fillId="5" borderId="15" xfId="0" quotePrefix="1" applyFont="1" applyFill="1" applyBorder="1" applyAlignment="1">
      <alignment horizontal="center" vertical="center" wrapText="1"/>
    </xf>
    <xf numFmtId="0" fontId="27" fillId="0" borderId="0" xfId="0" applyFont="1" applyAlignment="1"/>
    <xf numFmtId="0" fontId="0" fillId="0" borderId="0" xfId="0" applyAlignment="1"/>
    <xf numFmtId="0" fontId="18" fillId="6" borderId="14" xfId="0" quotePrefix="1" applyFont="1" applyFill="1" applyBorder="1" applyAlignment="1">
      <alignment horizontal="left" vertical="center"/>
    </xf>
    <xf numFmtId="0" fontId="27" fillId="0" borderId="17" xfId="0" applyFont="1" applyBorder="1" applyAlignment="1">
      <alignment horizontal="center" vertical="center" wrapText="1"/>
    </xf>
    <xf numFmtId="0" fontId="5" fillId="3" borderId="14" xfId="0" applyFont="1" applyFill="1" applyBorder="1" applyAlignment="1">
      <alignment horizontal="center" vertical="center" wrapText="1"/>
    </xf>
    <xf numFmtId="0" fontId="0" fillId="0" borderId="17" xfId="0" applyFont="1" applyFill="1" applyBorder="1" applyAlignment="1">
      <alignment vertical="center" wrapText="1"/>
    </xf>
    <xf numFmtId="0" fontId="27" fillId="0" borderId="17" xfId="0" applyFont="1" applyBorder="1" applyAlignment="1">
      <alignment horizontal="center" vertical="center"/>
    </xf>
    <xf numFmtId="0" fontId="29" fillId="5" borderId="15" xfId="0" quotePrefix="1"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Fill="1" applyAlignment="1">
      <alignment vertical="center" wrapText="1"/>
    </xf>
    <xf numFmtId="0" fontId="30" fillId="0" borderId="0" xfId="0" applyFont="1" applyAlignment="1">
      <alignment horizontal="left"/>
    </xf>
    <xf numFmtId="0" fontId="16" fillId="0" borderId="0" xfId="0" applyFont="1" applyBorder="1" applyAlignment="1">
      <alignment horizontal="left" vertical="center"/>
    </xf>
    <xf numFmtId="0" fontId="31" fillId="0" borderId="0" xfId="0" applyFont="1" applyBorder="1" applyAlignment="1">
      <alignment horizontal="center" vertical="center"/>
    </xf>
    <xf numFmtId="0" fontId="27" fillId="0" borderId="0" xfId="0" applyFont="1" applyFill="1"/>
    <xf numFmtId="0" fontId="23" fillId="0" borderId="0" xfId="116" applyAlignment="1">
      <alignment horizontal="center"/>
    </xf>
    <xf numFmtId="0" fontId="6" fillId="0" borderId="0" xfId="0" applyFont="1" applyBorder="1"/>
    <xf numFmtId="0" fontId="12" fillId="0" borderId="0" xfId="0" quotePrefix="1" applyFont="1" applyBorder="1" applyAlignment="1">
      <alignment horizontal="right"/>
    </xf>
    <xf numFmtId="0" fontId="18" fillId="6" borderId="17" xfId="0" quotePrefix="1" applyFont="1" applyFill="1" applyBorder="1" applyAlignment="1">
      <alignment horizontal="left" vertical="center"/>
    </xf>
    <xf numFmtId="0" fontId="8" fillId="0" borderId="17" xfId="0" applyFont="1" applyFill="1" applyBorder="1" applyAlignment="1">
      <alignment vertical="center" wrapText="1"/>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0" fillId="0" borderId="7" xfId="0" applyFont="1" applyFill="1" applyBorder="1"/>
    <xf numFmtId="0" fontId="0" fillId="0" borderId="7" xfId="0" applyFont="1" applyBorder="1"/>
    <xf numFmtId="0" fontId="15" fillId="0" borderId="7" xfId="0" applyFont="1" applyBorder="1" applyAlignment="1">
      <alignment horizontal="center"/>
    </xf>
    <xf numFmtId="0" fontId="0" fillId="7" borderId="0" xfId="0" applyFont="1" applyFill="1"/>
    <xf numFmtId="0" fontId="8" fillId="7" borderId="0" xfId="0" quotePrefix="1" applyFont="1" applyFill="1" applyBorder="1" applyAlignment="1">
      <alignment horizontal="center" vertical="center" wrapText="1"/>
    </xf>
    <xf numFmtId="0" fontId="34" fillId="6" borderId="0" xfId="0" applyFont="1" applyFill="1" applyBorder="1" applyAlignment="1">
      <alignment horizontal="center" vertical="center" wrapText="1"/>
    </xf>
    <xf numFmtId="164" fontId="36" fillId="7" borderId="0" xfId="0" applyNumberFormat="1" applyFont="1" applyFill="1" applyBorder="1" applyAlignment="1">
      <alignment vertical="center"/>
    </xf>
    <xf numFmtId="164" fontId="0" fillId="7" borderId="0" xfId="0" applyNumberFormat="1" applyFont="1" applyFill="1" applyBorder="1" applyAlignment="1">
      <alignment vertical="center"/>
    </xf>
    <xf numFmtId="3"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3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164" fontId="36" fillId="0" borderId="0" xfId="0" applyNumberFormat="1" applyFont="1" applyFill="1" applyBorder="1" applyAlignment="1">
      <alignment vertical="center"/>
    </xf>
    <xf numFmtId="0" fontId="21" fillId="8" borderId="0" xfId="0" applyFont="1" applyFill="1" applyBorder="1" applyAlignment="1">
      <alignment horizontal="right" vertical="center" wrapText="1"/>
    </xf>
    <xf numFmtId="0" fontId="8" fillId="0" borderId="0" xfId="0" applyNumberFormat="1" applyFont="1" applyFill="1" applyBorder="1" applyAlignment="1">
      <alignment horizontal="center" vertical="center" wrapText="1"/>
    </xf>
    <xf numFmtId="164" fontId="36" fillId="7" borderId="0" xfId="0" applyNumberFormat="1" applyFont="1" applyFill="1" applyBorder="1" applyAlignment="1">
      <alignment vertical="center"/>
    </xf>
    <xf numFmtId="0" fontId="52" fillId="7" borderId="0" xfId="0" applyFont="1" applyFill="1" applyBorder="1" applyAlignment="1">
      <alignment horizontal="left" vertical="center"/>
    </xf>
    <xf numFmtId="0" fontId="52" fillId="7" borderId="0" xfId="0" applyFont="1" applyFill="1" applyBorder="1" applyAlignment="1">
      <alignment horizontal="justify" vertical="center"/>
    </xf>
    <xf numFmtId="0" fontId="53" fillId="40" borderId="0" xfId="161" applyFont="1" applyFill="1" applyBorder="1"/>
    <xf numFmtId="165" fontId="22" fillId="40" borderId="0" xfId="161" applyNumberFormat="1" applyFont="1" applyFill="1" applyBorder="1" applyAlignment="1">
      <alignment horizontal="center"/>
    </xf>
    <xf numFmtId="0" fontId="54" fillId="7" borderId="0" xfId="0" applyFont="1" applyFill="1" applyBorder="1" applyAlignment="1">
      <alignment horizontal="center" vertical="center" wrapText="1"/>
    </xf>
    <xf numFmtId="0" fontId="55" fillId="7" borderId="0" xfId="0" applyFont="1" applyFill="1" applyBorder="1" applyAlignment="1">
      <alignment horizontal="left" vertical="top"/>
    </xf>
    <xf numFmtId="0" fontId="56" fillId="7" borderId="0" xfId="0" applyFont="1" applyFill="1" applyBorder="1" applyAlignment="1">
      <alignment horizontal="center" vertical="center"/>
    </xf>
    <xf numFmtId="0" fontId="6" fillId="7" borderId="0" xfId="0" applyFont="1" applyFill="1"/>
    <xf numFmtId="0" fontId="58" fillId="7" borderId="0" xfId="0" applyFont="1" applyFill="1" applyAlignment="1">
      <alignment horizontal="right"/>
    </xf>
    <xf numFmtId="0" fontId="58" fillId="7" borderId="0" xfId="0" applyFont="1" applyFill="1"/>
    <xf numFmtId="15" fontId="59" fillId="7" borderId="0" xfId="0" quotePrefix="1" applyNumberFormat="1" applyFont="1" applyFill="1"/>
    <xf numFmtId="0" fontId="60" fillId="7" borderId="0" xfId="0" applyFont="1" applyFill="1"/>
    <xf numFmtId="0" fontId="61" fillId="7" borderId="0" xfId="0" applyFont="1" applyFill="1"/>
    <xf numFmtId="0" fontId="62" fillId="7" borderId="0" xfId="0" applyFont="1" applyFill="1" applyBorder="1" applyAlignment="1">
      <alignment horizontal="left"/>
    </xf>
    <xf numFmtId="0" fontId="61" fillId="7" borderId="0" xfId="0" applyFont="1" applyFill="1" applyBorder="1"/>
    <xf numFmtId="0" fontId="60" fillId="7" borderId="0" xfId="0" applyFont="1" applyFill="1" applyBorder="1"/>
    <xf numFmtId="0" fontId="61" fillId="7" borderId="0" xfId="0" applyFont="1" applyFill="1" applyBorder="1" applyAlignment="1"/>
    <xf numFmtId="0" fontId="61" fillId="7" borderId="0" xfId="0" applyFont="1" applyFill="1" applyBorder="1" applyAlignment="1">
      <alignment horizontal="left"/>
    </xf>
    <xf numFmtId="0" fontId="63" fillId="7" borderId="0" xfId="117" applyFont="1" applyFill="1" applyBorder="1" applyAlignment="1" applyProtection="1"/>
    <xf numFmtId="0" fontId="35" fillId="7" borderId="0" xfId="117" quotePrefix="1" applyFill="1" applyBorder="1" applyAlignment="1" applyProtection="1"/>
    <xf numFmtId="0" fontId="52" fillId="7" borderId="0" xfId="0" applyFont="1" applyFill="1" applyBorder="1" applyAlignment="1">
      <alignment horizontal="justify" vertical="center" wrapText="1"/>
    </xf>
    <xf numFmtId="0" fontId="64" fillId="7" borderId="0" xfId="0" applyFont="1" applyFill="1" applyBorder="1" applyAlignment="1">
      <alignment vertical="center"/>
    </xf>
    <xf numFmtId="0" fontId="65" fillId="7" borderId="0" xfId="0" applyFont="1" applyFill="1" applyBorder="1" applyAlignment="1"/>
    <xf numFmtId="0" fontId="66" fillId="7" borderId="0" xfId="0" applyFont="1" applyFill="1" applyBorder="1" applyAlignment="1">
      <alignment horizontal="justify" vertical="center" wrapText="1"/>
    </xf>
    <xf numFmtId="0" fontId="67" fillId="7" borderId="0" xfId="0" applyFont="1" applyFill="1" applyBorder="1" applyAlignment="1">
      <alignment vertical="center"/>
    </xf>
    <xf numFmtId="0" fontId="0" fillId="7" borderId="0" xfId="0" applyFont="1" applyFill="1" applyBorder="1"/>
    <xf numFmtId="0" fontId="66" fillId="41" borderId="0" xfId="0" applyFont="1" applyFill="1" applyBorder="1" applyAlignment="1">
      <alignment vertical="center"/>
    </xf>
    <xf numFmtId="0" fontId="68" fillId="41" borderId="0" xfId="0" applyFont="1" applyFill="1" applyBorder="1" applyAlignment="1">
      <alignment horizontal="right" vertical="center" wrapText="1"/>
    </xf>
    <xf numFmtId="0" fontId="36" fillId="7" borderId="0" xfId="0" applyFont="1" applyFill="1" applyBorder="1" applyAlignment="1">
      <alignment vertical="center" wrapText="1"/>
    </xf>
    <xf numFmtId="164" fontId="36" fillId="7" borderId="0" xfId="0" applyNumberFormat="1" applyFont="1" applyFill="1" applyBorder="1" applyAlignment="1">
      <alignment vertical="center" wrapText="1"/>
    </xf>
    <xf numFmtId="0" fontId="36" fillId="7" borderId="29" xfId="0" applyFont="1" applyFill="1" applyBorder="1" applyAlignment="1">
      <alignment horizontal="left" vertical="center" wrapText="1" indent="3"/>
    </xf>
    <xf numFmtId="164" fontId="36" fillId="7" borderId="29" xfId="0" applyNumberFormat="1" applyFont="1" applyFill="1" applyBorder="1" applyAlignment="1">
      <alignment vertical="center" wrapText="1"/>
    </xf>
    <xf numFmtId="0" fontId="36" fillId="7" borderId="30" xfId="0" applyFont="1" applyFill="1" applyBorder="1" applyAlignment="1">
      <alignment vertical="center" wrapText="1"/>
    </xf>
    <xf numFmtId="166" fontId="36" fillId="7" borderId="30" xfId="1" applyNumberFormat="1" applyFont="1" applyFill="1" applyBorder="1" applyAlignment="1">
      <alignment vertical="center" wrapText="1"/>
    </xf>
    <xf numFmtId="166" fontId="0" fillId="7" borderId="0" xfId="1" applyNumberFormat="1" applyFont="1" applyFill="1" applyBorder="1" applyAlignment="1">
      <alignment vertical="top" wrapText="1"/>
    </xf>
    <xf numFmtId="0" fontId="36" fillId="7" borderId="29" xfId="0" applyFont="1" applyFill="1" applyBorder="1" applyAlignment="1">
      <alignment vertical="center" wrapText="1"/>
    </xf>
    <xf numFmtId="0" fontId="36" fillId="7" borderId="16" xfId="0" applyFont="1" applyFill="1" applyBorder="1" applyAlignment="1">
      <alignment vertical="center" wrapText="1"/>
    </xf>
    <xf numFmtId="164" fontId="36" fillId="7" borderId="16" xfId="0" applyNumberFormat="1" applyFont="1" applyFill="1" applyBorder="1" applyAlignment="1">
      <alignment vertical="center" wrapText="1"/>
    </xf>
    <xf numFmtId="0" fontId="0" fillId="7" borderId="16" xfId="0" applyFont="1" applyFill="1" applyBorder="1" applyAlignment="1">
      <alignment vertical="center" wrapText="1"/>
    </xf>
    <xf numFmtId="0" fontId="69" fillId="7" borderId="0" xfId="0" applyFont="1" applyFill="1" applyBorder="1" applyAlignment="1">
      <alignment horizontal="justify" vertical="center" wrapText="1"/>
    </xf>
    <xf numFmtId="0" fontId="70" fillId="41" borderId="0" xfId="0" applyFont="1" applyFill="1" applyBorder="1" applyAlignment="1">
      <alignment horizontal="justify" vertical="center" wrapText="1"/>
    </xf>
    <xf numFmtId="0" fontId="36" fillId="41" borderId="0" xfId="0" applyFont="1" applyFill="1" applyBorder="1" applyAlignment="1">
      <alignment vertical="center" wrapText="1"/>
    </xf>
    <xf numFmtId="0" fontId="36" fillId="7" borderId="0" xfId="0" applyFont="1" applyFill="1" applyBorder="1" applyAlignment="1">
      <alignment horizontal="justify" vertical="center" wrapText="1"/>
    </xf>
    <xf numFmtId="164" fontId="0" fillId="7" borderId="0" xfId="0" applyNumberFormat="1" applyFont="1" applyFill="1" applyBorder="1" applyAlignment="1">
      <alignment vertical="top" wrapText="1"/>
    </xf>
    <xf numFmtId="0" fontId="67" fillId="41" borderId="0" xfId="0" applyFont="1" applyFill="1" applyBorder="1" applyAlignment="1">
      <alignment horizontal="justify" vertical="center" wrapText="1"/>
    </xf>
    <xf numFmtId="0" fontId="36" fillId="7" borderId="0" xfId="0" applyFont="1" applyFill="1" applyBorder="1" applyAlignment="1">
      <alignment horizontal="left" vertical="center" wrapText="1" indent="6"/>
    </xf>
    <xf numFmtId="167" fontId="0" fillId="7" borderId="0" xfId="160" applyNumberFormat="1" applyFont="1" applyFill="1" applyBorder="1" applyAlignment="1">
      <alignment vertical="top" wrapText="1"/>
    </xf>
    <xf numFmtId="167" fontId="0" fillId="7" borderId="0" xfId="160" applyNumberFormat="1" applyFont="1" applyFill="1" applyBorder="1" applyAlignment="1">
      <alignment horizontal="center" vertical="top" wrapText="1"/>
    </xf>
    <xf numFmtId="168" fontId="36" fillId="7" borderId="29" xfId="0" applyNumberFormat="1" applyFont="1" applyFill="1" applyBorder="1" applyAlignment="1">
      <alignment vertical="center" wrapText="1"/>
    </xf>
    <xf numFmtId="168" fontId="0" fillId="7" borderId="0" xfId="160" applyNumberFormat="1" applyFont="1" applyFill="1" applyBorder="1" applyAlignment="1">
      <alignment horizontal="right" vertical="top" wrapText="1"/>
    </xf>
    <xf numFmtId="167" fontId="0" fillId="7" borderId="29" xfId="160" applyNumberFormat="1" applyFont="1" applyFill="1" applyBorder="1" applyAlignment="1">
      <alignment vertical="top" wrapText="1"/>
    </xf>
    <xf numFmtId="43" fontId="36" fillId="7" borderId="0" xfId="0" applyNumberFormat="1" applyFont="1" applyFill="1" applyBorder="1" applyAlignment="1">
      <alignment vertical="center" wrapText="1"/>
    </xf>
    <xf numFmtId="43" fontId="0" fillId="7" borderId="0" xfId="0" applyNumberFormat="1" applyFont="1" applyFill="1" applyAlignment="1">
      <alignment horizontal="right"/>
    </xf>
    <xf numFmtId="43" fontId="36" fillId="7" borderId="29" xfId="0" applyNumberFormat="1" applyFont="1" applyFill="1" applyBorder="1" applyAlignment="1">
      <alignment vertical="center" wrapText="1"/>
    </xf>
    <xf numFmtId="0" fontId="35" fillId="7" borderId="0" xfId="117" applyFill="1" applyAlignment="1" applyProtection="1">
      <alignment horizontal="right"/>
    </xf>
    <xf numFmtId="0" fontId="6" fillId="7" borderId="0" xfId="0" applyFont="1" applyFill="1" applyBorder="1" applyAlignment="1">
      <alignment vertical="center"/>
    </xf>
    <xf numFmtId="0" fontId="70" fillId="41" borderId="0" xfId="0" applyFont="1" applyFill="1" applyBorder="1" applyAlignment="1">
      <alignment horizontal="left" vertical="center" wrapText="1"/>
    </xf>
    <xf numFmtId="0" fontId="68" fillId="41" borderId="0" xfId="0" applyFont="1" applyFill="1" applyBorder="1" applyAlignment="1">
      <alignment horizontal="center" vertical="center" wrapText="1"/>
    </xf>
    <xf numFmtId="0" fontId="36" fillId="7" borderId="0" xfId="0" applyFont="1" applyFill="1" applyBorder="1" applyAlignment="1">
      <alignment vertical="center"/>
    </xf>
    <xf numFmtId="164" fontId="0" fillId="7" borderId="0" xfId="0" applyNumberFormat="1" applyFont="1" applyFill="1" applyBorder="1" applyAlignment="1">
      <alignment vertical="center" wrapText="1"/>
    </xf>
    <xf numFmtId="0" fontId="0" fillId="7" borderId="29" xfId="0" applyFont="1" applyFill="1" applyBorder="1"/>
    <xf numFmtId="0" fontId="36" fillId="7" borderId="29" xfId="0" applyFont="1" applyFill="1" applyBorder="1" applyAlignment="1">
      <alignment vertical="center"/>
    </xf>
    <xf numFmtId="166" fontId="0" fillId="7" borderId="29" xfId="1" applyNumberFormat="1" applyFont="1" applyFill="1" applyBorder="1" applyAlignment="1">
      <alignment vertical="center"/>
    </xf>
    <xf numFmtId="166" fontId="0" fillId="7" borderId="29" xfId="1" applyNumberFormat="1" applyFont="1" applyFill="1" applyBorder="1" applyAlignment="1">
      <alignment vertical="center" wrapText="1"/>
    </xf>
    <xf numFmtId="0" fontId="8" fillId="7" borderId="0" xfId="0" applyFont="1" applyFill="1"/>
    <xf numFmtId="0" fontId="8" fillId="7" borderId="0" xfId="0" applyFont="1" applyFill="1" applyBorder="1" applyAlignment="1">
      <alignment vertical="center"/>
    </xf>
    <xf numFmtId="0" fontId="8" fillId="7" borderId="0" xfId="0" applyFont="1" applyFill="1" applyBorder="1"/>
    <xf numFmtId="0" fontId="50" fillId="7" borderId="0" xfId="0" applyFont="1" applyFill="1" applyBorder="1"/>
    <xf numFmtId="1" fontId="50" fillId="7" borderId="0" xfId="0" applyNumberFormat="1" applyFont="1" applyFill="1" applyBorder="1" applyAlignment="1">
      <alignment horizontal="right" vertical="center"/>
    </xf>
    <xf numFmtId="0" fontId="8" fillId="7" borderId="0" xfId="0" applyFont="1" applyFill="1" applyBorder="1" applyAlignment="1">
      <alignment horizontal="left" vertical="center" indent="1"/>
    </xf>
    <xf numFmtId="0" fontId="8" fillId="7" borderId="29" xfId="0" applyFont="1" applyFill="1" applyBorder="1" applyAlignment="1">
      <alignment horizontal="left" vertical="center"/>
    </xf>
    <xf numFmtId="0" fontId="8" fillId="7" borderId="29" xfId="0" applyFont="1" applyFill="1" applyBorder="1"/>
    <xf numFmtId="0" fontId="50" fillId="7" borderId="29" xfId="0" applyFont="1" applyFill="1" applyBorder="1"/>
    <xf numFmtId="1" fontId="50" fillId="7" borderId="29" xfId="0" applyNumberFormat="1" applyFont="1" applyFill="1" applyBorder="1" applyAlignment="1">
      <alignment horizontal="right" vertical="center"/>
    </xf>
    <xf numFmtId="0" fontId="8" fillId="7" borderId="0" xfId="0" applyFont="1" applyFill="1" applyBorder="1" applyAlignment="1">
      <alignment vertical="center" wrapText="1"/>
    </xf>
    <xf numFmtId="167" fontId="8" fillId="7" borderId="0" xfId="160" applyNumberFormat="1" applyFont="1" applyFill="1" applyBorder="1" applyAlignment="1">
      <alignment vertical="center"/>
    </xf>
    <xf numFmtId="167" fontId="8" fillId="0" borderId="0" xfId="160" applyNumberFormat="1" applyFont="1" applyFill="1" applyBorder="1" applyAlignment="1">
      <alignment vertical="center"/>
    </xf>
    <xf numFmtId="167" fontId="8" fillId="7" borderId="0" xfId="160" applyNumberFormat="1" applyFont="1" applyFill="1" applyBorder="1"/>
    <xf numFmtId="167" fontId="8" fillId="7" borderId="0" xfId="160" applyNumberFormat="1" applyFont="1" applyFill="1" applyBorder="1" applyAlignment="1">
      <alignment horizontal="right"/>
    </xf>
    <xf numFmtId="166" fontId="8" fillId="7" borderId="0" xfId="1" applyNumberFormat="1" applyFont="1" applyFill="1" applyBorder="1" applyAlignment="1">
      <alignment vertical="center"/>
    </xf>
    <xf numFmtId="166" fontId="8" fillId="7" borderId="0" xfId="160" applyNumberFormat="1" applyFont="1" applyFill="1" applyBorder="1" applyAlignment="1">
      <alignment vertical="center"/>
    </xf>
    <xf numFmtId="166" fontId="0" fillId="7" borderId="0" xfId="1" applyNumberFormat="1" applyFont="1" applyFill="1" applyBorder="1" applyAlignment="1">
      <alignment vertical="center"/>
    </xf>
    <xf numFmtId="167" fontId="0" fillId="7" borderId="0" xfId="160" applyNumberFormat="1" applyFont="1" applyFill="1" applyBorder="1" applyAlignment="1">
      <alignment vertical="center"/>
    </xf>
    <xf numFmtId="168" fontId="0" fillId="7" borderId="0" xfId="160" applyNumberFormat="1" applyFont="1" applyFill="1" applyBorder="1" applyAlignment="1">
      <alignment vertical="center"/>
    </xf>
    <xf numFmtId="9" fontId="36" fillId="7" borderId="0" xfId="0" applyNumberFormat="1" applyFont="1" applyFill="1" applyBorder="1" applyAlignment="1">
      <alignment horizontal="right" vertical="center"/>
    </xf>
    <xf numFmtId="0" fontId="36" fillId="7" borderId="0" xfId="0" applyFont="1" applyFill="1" applyBorder="1" applyAlignment="1">
      <alignment horizontal="right" vertical="center"/>
    </xf>
    <xf numFmtId="0" fontId="36" fillId="7" borderId="0" xfId="0" applyFont="1" applyFill="1" applyBorder="1" applyAlignment="1">
      <alignment horizontal="right" vertical="center" wrapText="1"/>
    </xf>
    <xf numFmtId="0" fontId="52" fillId="41" borderId="0" xfId="0" applyFont="1" applyFill="1" applyBorder="1" applyAlignment="1">
      <alignment horizontal="justify" vertical="center" wrapText="1"/>
    </xf>
    <xf numFmtId="0" fontId="0" fillId="7" borderId="0" xfId="0" applyFill="1"/>
    <xf numFmtId="0" fontId="6" fillId="7" borderId="17" xfId="0" applyFont="1" applyFill="1" applyBorder="1"/>
    <xf numFmtId="0" fontId="0" fillId="7" borderId="17" xfId="0" applyFill="1" applyBorder="1"/>
    <xf numFmtId="43" fontId="0" fillId="7" borderId="17" xfId="160" applyFont="1" applyFill="1" applyBorder="1"/>
    <xf numFmtId="43" fontId="0" fillId="7" borderId="0" xfId="160" applyFont="1" applyFill="1"/>
    <xf numFmtId="0" fontId="8" fillId="7" borderId="17" xfId="0" applyFont="1" applyFill="1" applyBorder="1"/>
    <xf numFmtId="0" fontId="0" fillId="7" borderId="0" xfId="0" applyFill="1" applyBorder="1"/>
    <xf numFmtId="43" fontId="0" fillId="7" borderId="0" xfId="160" applyFont="1" applyFill="1" applyBorder="1"/>
    <xf numFmtId="0" fontId="74" fillId="7" borderId="0" xfId="0" applyFont="1" applyFill="1" applyBorder="1"/>
    <xf numFmtId="0" fontId="0" fillId="7" borderId="0" xfId="0" applyFill="1" applyBorder="1" applyAlignment="1">
      <alignment horizontal="left"/>
    </xf>
    <xf numFmtId="0" fontId="10" fillId="7" borderId="0" xfId="0" applyFont="1" applyFill="1"/>
    <xf numFmtId="43" fontId="8" fillId="7" borderId="0" xfId="160" applyFont="1" applyFill="1"/>
    <xf numFmtId="43" fontId="8" fillId="7" borderId="17" xfId="160" applyFont="1" applyFill="1" applyBorder="1"/>
    <xf numFmtId="43" fontId="8" fillId="7" borderId="0" xfId="160" applyFont="1" applyFill="1" applyBorder="1"/>
    <xf numFmtId="0" fontId="70" fillId="41" borderId="0" xfId="0" applyFont="1" applyFill="1" applyBorder="1" applyAlignment="1">
      <alignment vertical="center" wrapText="1"/>
    </xf>
    <xf numFmtId="0" fontId="70" fillId="7" borderId="0" xfId="0" applyFont="1" applyFill="1" applyBorder="1" applyAlignment="1">
      <alignment vertical="center" wrapText="1"/>
    </xf>
    <xf numFmtId="0" fontId="0" fillId="0" borderId="17" xfId="0" applyFont="1" applyBorder="1"/>
    <xf numFmtId="0" fontId="0" fillId="0" borderId="17" xfId="0" applyFont="1" applyBorder="1" applyAlignment="1">
      <alignment horizontal="center"/>
    </xf>
    <xf numFmtId="0" fontId="8" fillId="0" borderId="17" xfId="0" applyFont="1" applyBorder="1"/>
    <xf numFmtId="0" fontId="8" fillId="0" borderId="0" xfId="0" applyFont="1" applyBorder="1"/>
    <xf numFmtId="0" fontId="0" fillId="0" borderId="0" xfId="0" applyFont="1" applyBorder="1" applyAlignment="1">
      <alignment horizontal="center"/>
    </xf>
    <xf numFmtId="0" fontId="0" fillId="7" borderId="0" xfId="0" applyFont="1" applyFill="1" applyBorder="1" applyAlignment="1">
      <alignment vertical="center"/>
    </xf>
    <xf numFmtId="0" fontId="0" fillId="7" borderId="0" xfId="0" applyFont="1" applyFill="1" applyBorder="1" applyAlignment="1">
      <alignment horizontal="center" vertical="center"/>
    </xf>
    <xf numFmtId="0" fontId="0" fillId="7" borderId="29" xfId="0" applyFont="1" applyFill="1" applyBorder="1" applyAlignment="1">
      <alignment vertical="center"/>
    </xf>
    <xf numFmtId="0" fontId="74" fillId="7" borderId="0" xfId="0" applyFont="1" applyFill="1" applyBorder="1" applyAlignment="1">
      <alignment vertical="center"/>
    </xf>
    <xf numFmtId="0" fontId="77" fillId="7" borderId="0" xfId="0" applyFont="1" applyFill="1" applyBorder="1" applyAlignment="1">
      <alignment vertical="center"/>
    </xf>
    <xf numFmtId="0" fontId="70" fillId="7" borderId="0" xfId="0" applyFont="1" applyFill="1" applyBorder="1" applyAlignment="1">
      <alignment horizontal="justify" vertical="center" wrapText="1"/>
    </xf>
    <xf numFmtId="0" fontId="0" fillId="7" borderId="0" xfId="0" applyFont="1" applyFill="1" applyBorder="1" applyAlignment="1">
      <alignment vertical="center" wrapText="1"/>
    </xf>
    <xf numFmtId="0" fontId="78" fillId="7" borderId="0" xfId="0" applyFont="1" applyFill="1" applyBorder="1"/>
    <xf numFmtId="0" fontId="9" fillId="7" borderId="0" xfId="0" applyFont="1" applyFill="1" applyAlignment="1">
      <alignment horizontal="right"/>
    </xf>
    <xf numFmtId="14" fontId="9" fillId="7" borderId="0" xfId="0" applyNumberFormat="1" applyFont="1" applyFill="1" applyAlignment="1">
      <alignment horizontal="left"/>
    </xf>
    <xf numFmtId="0" fontId="9" fillId="7" borderId="0" xfId="0" applyFont="1" applyFill="1"/>
    <xf numFmtId="0" fontId="71" fillId="7" borderId="0" xfId="0" applyFont="1" applyFill="1" applyBorder="1"/>
    <xf numFmtId="0" fontId="79" fillId="41" borderId="29" xfId="0" applyFont="1" applyFill="1" applyBorder="1"/>
    <xf numFmtId="0" fontId="0" fillId="41" borderId="29" xfId="0" applyFill="1" applyBorder="1"/>
    <xf numFmtId="0" fontId="8" fillId="7" borderId="29" xfId="0" applyFont="1" applyFill="1" applyBorder="1" applyAlignment="1">
      <alignment wrapText="1"/>
    </xf>
    <xf numFmtId="0" fontId="0" fillId="7" borderId="29" xfId="0" applyFill="1" applyBorder="1" applyAlignment="1">
      <alignment wrapText="1"/>
    </xf>
    <xf numFmtId="0" fontId="6" fillId="7" borderId="29" xfId="0" applyFont="1" applyFill="1" applyBorder="1" applyAlignment="1">
      <alignment wrapText="1"/>
    </xf>
    <xf numFmtId="0" fontId="8" fillId="7" borderId="16" xfId="0" applyFont="1" applyFill="1" applyBorder="1"/>
    <xf numFmtId="168" fontId="8" fillId="7" borderId="16" xfId="160" applyNumberFormat="1" applyFont="1" applyFill="1" applyBorder="1"/>
    <xf numFmtId="168" fontId="0" fillId="7" borderId="16" xfId="160" applyNumberFormat="1" applyFont="1" applyFill="1" applyBorder="1"/>
    <xf numFmtId="168" fontId="6" fillId="7" borderId="16" xfId="160" applyNumberFormat="1" applyFont="1" applyFill="1" applyBorder="1"/>
    <xf numFmtId="0" fontId="21" fillId="7" borderId="16" xfId="0" applyFont="1" applyFill="1" applyBorder="1"/>
    <xf numFmtId="9" fontId="21" fillId="7" borderId="16" xfId="1" applyFont="1" applyFill="1" applyBorder="1"/>
    <xf numFmtId="0" fontId="80" fillId="7" borderId="0" xfId="0" applyFont="1" applyFill="1" applyBorder="1"/>
    <xf numFmtId="0" fontId="18" fillId="41" borderId="29" xfId="0" applyFont="1" applyFill="1" applyBorder="1"/>
    <xf numFmtId="0" fontId="8" fillId="41" borderId="29" xfId="0" applyFont="1" applyFill="1" applyBorder="1"/>
    <xf numFmtId="167" fontId="8" fillId="7" borderId="16" xfId="160" applyNumberFormat="1" applyFont="1" applyFill="1" applyBorder="1"/>
    <xf numFmtId="167" fontId="0" fillId="7" borderId="16" xfId="160" applyNumberFormat="1" applyFont="1" applyFill="1" applyBorder="1"/>
    <xf numFmtId="167" fontId="6" fillId="7" borderId="16" xfId="160" applyNumberFormat="1" applyFont="1" applyFill="1" applyBorder="1"/>
    <xf numFmtId="0" fontId="18" fillId="7" borderId="0" xfId="0" applyFont="1" applyFill="1" applyBorder="1"/>
    <xf numFmtId="0" fontId="21" fillId="7" borderId="0" xfId="0" applyFont="1" applyFill="1" applyBorder="1"/>
    <xf numFmtId="9" fontId="21" fillId="7" borderId="0" xfId="1" applyFont="1" applyFill="1" applyBorder="1"/>
    <xf numFmtId="9" fontId="81" fillId="7" borderId="0" xfId="1" applyFont="1" applyFill="1" applyBorder="1"/>
    <xf numFmtId="9" fontId="82" fillId="7" borderId="0" xfId="1" applyFont="1" applyFill="1" applyBorder="1"/>
    <xf numFmtId="0" fontId="79" fillId="41" borderId="0" xfId="0" applyFont="1" applyFill="1" applyBorder="1" applyAlignment="1">
      <alignment horizontal="left"/>
    </xf>
    <xf numFmtId="0" fontId="79" fillId="41" borderId="0" xfId="0" applyFont="1" applyFill="1" applyBorder="1" applyAlignment="1">
      <alignment horizontal="right"/>
    </xf>
    <xf numFmtId="0" fontId="0" fillId="41" borderId="0" xfId="0" applyFill="1" applyBorder="1" applyAlignment="1">
      <alignment horizontal="left"/>
    </xf>
    <xf numFmtId="0" fontId="0" fillId="41" borderId="0" xfId="0" applyFill="1" applyBorder="1"/>
    <xf numFmtId="0" fontId="10" fillId="7" borderId="0" xfId="0" applyFont="1" applyFill="1" applyBorder="1"/>
    <xf numFmtId="0" fontId="0" fillId="7" borderId="29" xfId="0" applyFill="1" applyBorder="1"/>
    <xf numFmtId="0" fontId="0" fillId="7" borderId="29" xfId="0" applyFill="1" applyBorder="1" applyAlignment="1">
      <alignment horizontal="right" wrapText="1"/>
    </xf>
    <xf numFmtId="0" fontId="8" fillId="7" borderId="0" xfId="0" applyFont="1" applyFill="1" applyBorder="1" applyAlignment="1">
      <alignment horizontal="right" wrapText="1"/>
    </xf>
    <xf numFmtId="0" fontId="0" fillId="7" borderId="0" xfId="0" applyFill="1" applyAlignment="1">
      <alignment horizontal="center"/>
    </xf>
    <xf numFmtId="0" fontId="0" fillId="7" borderId="0" xfId="0" applyFill="1" applyAlignment="1">
      <alignment wrapText="1"/>
    </xf>
    <xf numFmtId="167" fontId="8" fillId="7" borderId="0" xfId="160" applyNumberFormat="1" applyFont="1" applyFill="1" applyAlignment="1">
      <alignment horizontal="center"/>
    </xf>
    <xf numFmtId="0" fontId="8" fillId="7" borderId="0" xfId="0" applyFont="1" applyFill="1" applyBorder="1" applyAlignment="1">
      <alignment horizontal="center"/>
    </xf>
    <xf numFmtId="0" fontId="0" fillId="7" borderId="16" xfId="0" applyFill="1" applyBorder="1"/>
    <xf numFmtId="167" fontId="10" fillId="7" borderId="16" xfId="160" applyNumberFormat="1" applyFont="1" applyFill="1" applyBorder="1" applyAlignment="1">
      <alignment horizontal="center"/>
    </xf>
    <xf numFmtId="167" fontId="10" fillId="7" borderId="0" xfId="160" applyNumberFormat="1" applyFont="1" applyFill="1" applyBorder="1" applyAlignment="1">
      <alignment horizontal="center"/>
    </xf>
    <xf numFmtId="0" fontId="18" fillId="41" borderId="0" xfId="0" applyFont="1" applyFill="1" applyBorder="1" applyAlignment="1">
      <alignment horizontal="left"/>
    </xf>
    <xf numFmtId="166" fontId="8" fillId="7" borderId="0" xfId="1" applyNumberFormat="1" applyFont="1" applyFill="1" applyAlignment="1">
      <alignment horizontal="right"/>
    </xf>
    <xf numFmtId="167" fontId="8" fillId="7" borderId="0" xfId="160" applyNumberFormat="1" applyFont="1" applyFill="1" applyAlignment="1">
      <alignment horizontal="right"/>
    </xf>
    <xf numFmtId="166" fontId="10" fillId="7" borderId="16" xfId="1" applyNumberFormat="1" applyFont="1" applyFill="1" applyBorder="1" applyAlignment="1">
      <alignment horizontal="right"/>
    </xf>
    <xf numFmtId="0" fontId="8" fillId="7" borderId="0" xfId="0" applyFont="1" applyFill="1" applyAlignment="1">
      <alignment horizontal="center"/>
    </xf>
    <xf numFmtId="166" fontId="8" fillId="7" borderId="0" xfId="0" applyNumberFormat="1" applyFont="1" applyFill="1" applyAlignment="1">
      <alignment horizontal="center"/>
    </xf>
    <xf numFmtId="166" fontId="10" fillId="7" borderId="16" xfId="160" applyNumberFormat="1" applyFont="1" applyFill="1" applyBorder="1" applyAlignment="1">
      <alignment horizontal="center"/>
    </xf>
    <xf numFmtId="0" fontId="18" fillId="41" borderId="0" xfId="0" applyFont="1" applyFill="1" applyBorder="1" applyAlignment="1">
      <alignment horizontal="right"/>
    </xf>
    <xf numFmtId="0" fontId="8" fillId="41" borderId="0" xfId="0" applyFont="1" applyFill="1" applyBorder="1"/>
    <xf numFmtId="0" fontId="8" fillId="7" borderId="29" xfId="0" applyFont="1" applyFill="1" applyBorder="1" applyAlignment="1">
      <alignment horizontal="right" wrapText="1"/>
    </xf>
    <xf numFmtId="0" fontId="8" fillId="7" borderId="0" xfId="0" applyFont="1" applyFill="1" applyAlignment="1">
      <alignment wrapText="1"/>
    </xf>
    <xf numFmtId="0" fontId="71" fillId="0" borderId="0" xfId="0" applyFont="1" applyFill="1" applyBorder="1"/>
    <xf numFmtId="0" fontId="79" fillId="41" borderId="0" xfId="0" applyFont="1" applyFill="1" applyAlignment="1">
      <alignment horizontal="left"/>
    </xf>
    <xf numFmtId="0" fontId="6" fillId="41" borderId="0" xfId="0" applyFont="1" applyFill="1"/>
    <xf numFmtId="167" fontId="0" fillId="7" borderId="0" xfId="160" applyNumberFormat="1" applyFont="1" applyFill="1"/>
    <xf numFmtId="0" fontId="6" fillId="7" borderId="16" xfId="0" applyFont="1" applyFill="1" applyBorder="1"/>
    <xf numFmtId="0" fontId="8" fillId="7" borderId="0" xfId="0" quotePrefix="1" applyFont="1" applyFill="1" applyBorder="1" applyAlignment="1">
      <alignment vertical="center"/>
    </xf>
    <xf numFmtId="0" fontId="8" fillId="7" borderId="0" xfId="0" quotePrefix="1" applyFont="1" applyFill="1"/>
    <xf numFmtId="0" fontId="78" fillId="7" borderId="0" xfId="0" applyFont="1" applyFill="1"/>
    <xf numFmtId="167" fontId="0" fillId="7" borderId="0" xfId="0" applyNumberFormat="1" applyFill="1"/>
    <xf numFmtId="0" fontId="18" fillId="41" borderId="0" xfId="0" applyFont="1" applyFill="1" applyAlignment="1">
      <alignment horizontal="left"/>
    </xf>
    <xf numFmtId="0" fontId="0" fillId="7" borderId="16" xfId="0" applyFont="1" applyFill="1" applyBorder="1"/>
    <xf numFmtId="43" fontId="1" fillId="7" borderId="16" xfId="160" applyFont="1" applyFill="1" applyBorder="1"/>
    <xf numFmtId="43" fontId="6" fillId="7" borderId="16" xfId="160" applyFont="1" applyFill="1" applyBorder="1"/>
    <xf numFmtId="0" fontId="84" fillId="7" borderId="0" xfId="0" applyFont="1" applyFill="1"/>
    <xf numFmtId="43" fontId="8" fillId="7" borderId="16" xfId="160" applyFont="1" applyFill="1" applyBorder="1" applyAlignment="1">
      <alignment horizontal="right"/>
    </xf>
    <xf numFmtId="43" fontId="10" fillId="7" borderId="16" xfId="160" applyFont="1" applyFill="1" applyBorder="1" applyAlignment="1">
      <alignment horizontal="right"/>
    </xf>
    <xf numFmtId="43" fontId="8" fillId="7" borderId="0" xfId="0" applyNumberFormat="1" applyFont="1" applyFill="1" applyAlignment="1">
      <alignment horizontal="right"/>
    </xf>
    <xf numFmtId="43" fontId="10" fillId="7" borderId="0" xfId="0" applyNumberFormat="1" applyFont="1" applyFill="1" applyAlignment="1">
      <alignment horizontal="right"/>
    </xf>
    <xf numFmtId="43" fontId="8" fillId="7" borderId="29" xfId="0" applyNumberFormat="1" applyFont="1" applyFill="1" applyBorder="1" applyAlignment="1">
      <alignment horizontal="right"/>
    </xf>
    <xf numFmtId="43" fontId="10" fillId="7" borderId="29" xfId="0" applyNumberFormat="1" applyFont="1" applyFill="1" applyBorder="1" applyAlignment="1">
      <alignment horizontal="right"/>
    </xf>
    <xf numFmtId="0" fontId="71" fillId="41" borderId="0" xfId="0" applyFont="1" applyFill="1" applyBorder="1"/>
    <xf numFmtId="0" fontId="68" fillId="41" borderId="0" xfId="0" applyFont="1" applyFill="1" applyBorder="1" applyAlignment="1">
      <alignment horizontal="left" vertical="center" wrapText="1" indent="1"/>
    </xf>
    <xf numFmtId="0" fontId="68" fillId="41" borderId="0" xfId="0" applyFont="1" applyFill="1" applyBorder="1" applyAlignment="1">
      <alignment vertical="center" wrapText="1"/>
    </xf>
    <xf numFmtId="0" fontId="85" fillId="41" borderId="0" xfId="0" applyFont="1" applyFill="1" applyBorder="1" applyAlignment="1">
      <alignment horizontal="justify" vertical="center" wrapText="1"/>
    </xf>
    <xf numFmtId="0" fontId="68" fillId="7" borderId="0" xfId="0" applyFont="1" applyFill="1" applyBorder="1" applyAlignment="1">
      <alignment horizontal="left" vertical="center" wrapText="1" indent="1"/>
    </xf>
    <xf numFmtId="0" fontId="68" fillId="7" borderId="0" xfId="0" applyFont="1" applyFill="1" applyBorder="1" applyAlignment="1">
      <alignment vertical="center" wrapText="1"/>
    </xf>
    <xf numFmtId="0" fontId="85" fillId="7" borderId="0" xfId="0" applyFont="1" applyFill="1" applyBorder="1" applyAlignment="1">
      <alignment horizontal="justify" vertical="center" wrapText="1"/>
    </xf>
    <xf numFmtId="0" fontId="0" fillId="7" borderId="16" xfId="0" applyFill="1" applyBorder="1" applyAlignment="1">
      <alignment horizontal="right" wrapText="1"/>
    </xf>
    <xf numFmtId="0" fontId="36" fillId="7" borderId="0" xfId="0" applyFont="1" applyFill="1" applyBorder="1" applyAlignment="1">
      <alignment horizontal="left" vertical="center" wrapText="1" indent="5"/>
    </xf>
    <xf numFmtId="0" fontId="0" fillId="7" borderId="0" xfId="0" applyFont="1" applyFill="1" applyBorder="1" applyAlignment="1">
      <alignment vertical="top" wrapText="1"/>
    </xf>
    <xf numFmtId="0" fontId="36" fillId="7" borderId="29" xfId="0" applyFont="1" applyFill="1" applyBorder="1" applyAlignment="1">
      <alignment horizontal="justify" vertical="center" wrapText="1"/>
    </xf>
    <xf numFmtId="0" fontId="0" fillId="7" borderId="0" xfId="0" applyFont="1" applyFill="1" applyBorder="1" applyAlignment="1">
      <alignment horizontal="left" vertical="top"/>
    </xf>
    <xf numFmtId="0" fontId="86" fillId="7" borderId="0" xfId="0" applyFont="1" applyFill="1" applyBorder="1" applyAlignment="1">
      <alignment vertical="center"/>
    </xf>
    <xf numFmtId="0" fontId="58" fillId="7" borderId="0" xfId="0" applyFont="1" applyFill="1" applyBorder="1" applyAlignment="1">
      <alignment horizontal="left" vertical="top" wrapText="1"/>
    </xf>
    <xf numFmtId="0" fontId="71" fillId="41" borderId="0" xfId="0" applyFont="1" applyFill="1" applyBorder="1" applyAlignment="1"/>
    <xf numFmtId="0" fontId="0" fillId="41" borderId="0" xfId="0" applyFill="1" applyBorder="1" applyAlignment="1"/>
    <xf numFmtId="0" fontId="0" fillId="41" borderId="0" xfId="0" applyFill="1"/>
    <xf numFmtId="0" fontId="87" fillId="41" borderId="0" xfId="0" applyFont="1" applyFill="1" applyBorder="1" applyAlignment="1">
      <alignment vertical="center"/>
    </xf>
    <xf numFmtId="0" fontId="87" fillId="41" borderId="0" xfId="0" applyFont="1" applyFill="1" applyBorder="1" applyAlignment="1">
      <alignment horizontal="left" vertical="center"/>
    </xf>
    <xf numFmtId="0" fontId="88" fillId="41" borderId="0" xfId="0" applyFont="1" applyFill="1" applyBorder="1" applyAlignment="1">
      <alignment horizontal="center" vertical="center"/>
    </xf>
    <xf numFmtId="0" fontId="67" fillId="7" borderId="16" xfId="0" applyFont="1" applyFill="1" applyBorder="1" applyAlignment="1">
      <alignment vertical="center" wrapText="1"/>
    </xf>
    <xf numFmtId="0" fontId="0" fillId="7" borderId="4" xfId="0" applyFill="1" applyBorder="1"/>
    <xf numFmtId="0" fontId="0" fillId="7" borderId="5" xfId="0" applyFill="1" applyBorder="1"/>
    <xf numFmtId="0" fontId="0" fillId="7" borderId="4" xfId="0" applyFont="1" applyFill="1" applyBorder="1"/>
    <xf numFmtId="0" fontId="0" fillId="7" borderId="0" xfId="0" applyFont="1" applyFill="1" applyBorder="1" applyAlignment="1">
      <alignment horizontal="center"/>
    </xf>
    <xf numFmtId="3" fontId="0" fillId="7" borderId="0" xfId="0" applyNumberFormat="1" applyFont="1" applyFill="1" applyBorder="1" applyAlignment="1">
      <alignment horizontal="center"/>
    </xf>
    <xf numFmtId="0" fontId="73" fillId="7" borderId="4" xfId="0" applyFont="1" applyFill="1" applyBorder="1"/>
    <xf numFmtId="0" fontId="73" fillId="7" borderId="0" xfId="0" applyFont="1" applyFill="1" applyBorder="1" applyAlignment="1">
      <alignment wrapText="1"/>
    </xf>
    <xf numFmtId="0" fontId="0" fillId="7" borderId="6" xfId="0" applyFill="1" applyBorder="1" applyAlignment="1">
      <alignment horizontal="center"/>
    </xf>
    <xf numFmtId="0" fontId="0" fillId="7" borderId="7" xfId="0" applyFill="1" applyBorder="1" applyAlignment="1">
      <alignment horizontal="center"/>
    </xf>
    <xf numFmtId="3" fontId="0" fillId="7" borderId="4" xfId="0" applyNumberFormat="1" applyFill="1" applyBorder="1" applyAlignment="1">
      <alignment horizontal="center"/>
    </xf>
    <xf numFmtId="3" fontId="0" fillId="7" borderId="0" xfId="0" applyNumberFormat="1" applyFill="1" applyBorder="1" applyAlignment="1">
      <alignment horizontal="center"/>
    </xf>
    <xf numFmtId="0" fontId="0" fillId="7" borderId="0" xfId="0" applyFill="1" applyBorder="1" applyAlignment="1">
      <alignment horizontal="center"/>
    </xf>
    <xf numFmtId="0" fontId="73" fillId="7" borderId="0" xfId="0" applyFont="1" applyFill="1" applyBorder="1"/>
    <xf numFmtId="0" fontId="0" fillId="7" borderId="4" xfId="0" applyFill="1" applyBorder="1" applyAlignment="1">
      <alignment horizontal="center"/>
    </xf>
    <xf numFmtId="168" fontId="0" fillId="7" borderId="0" xfId="160" applyNumberFormat="1" applyFont="1" applyFill="1" applyBorder="1" applyAlignment="1">
      <alignment horizontal="center"/>
    </xf>
    <xf numFmtId="0" fontId="0" fillId="7" borderId="7" xfId="0" applyFill="1" applyBorder="1"/>
    <xf numFmtId="0" fontId="0" fillId="7" borderId="6" xfId="0" applyFill="1" applyBorder="1"/>
    <xf numFmtId="0" fontId="0" fillId="7" borderId="8" xfId="0" applyFill="1" applyBorder="1"/>
    <xf numFmtId="0" fontId="89" fillId="42" borderId="0" xfId="0" applyFont="1" applyFill="1" applyBorder="1"/>
    <xf numFmtId="0" fontId="90" fillId="42" borderId="0" xfId="0" applyFont="1" applyFill="1" applyBorder="1"/>
    <xf numFmtId="0" fontId="91" fillId="43" borderId="33" xfId="0" applyFont="1" applyFill="1" applyBorder="1" applyAlignment="1">
      <alignment horizontal="left" vertical="center" wrapText="1" indent="1"/>
    </xf>
    <xf numFmtId="0" fontId="91" fillId="43" borderId="34" xfId="0" applyFont="1" applyFill="1" applyBorder="1" applyAlignment="1">
      <alignment horizontal="left" vertical="center" wrapText="1" indent="1"/>
    </xf>
    <xf numFmtId="0" fontId="92" fillId="42" borderId="35" xfId="0" applyFont="1" applyFill="1" applyBorder="1" applyAlignment="1">
      <alignment vertical="center" wrapText="1"/>
    </xf>
    <xf numFmtId="0" fontId="92" fillId="42" borderId="38" xfId="0" applyFont="1" applyFill="1" applyBorder="1" applyAlignment="1">
      <alignment vertical="center" wrapText="1"/>
    </xf>
    <xf numFmtId="0" fontId="89" fillId="42" borderId="38" xfId="0" applyFont="1" applyFill="1" applyBorder="1" applyAlignment="1">
      <alignment vertical="center" wrapText="1"/>
    </xf>
    <xf numFmtId="0" fontId="92" fillId="42" borderId="38" xfId="0" applyFont="1" applyFill="1" applyBorder="1" applyAlignment="1">
      <alignment horizontal="justify" vertical="center" wrapText="1"/>
    </xf>
    <xf numFmtId="0" fontId="92" fillId="42" borderId="41" xfId="0" applyFont="1" applyFill="1" applyBorder="1" applyAlignment="1">
      <alignment vertical="center" wrapText="1"/>
    </xf>
    <xf numFmtId="0" fontId="89" fillId="42" borderId="0" xfId="0" applyFont="1" applyFill="1" applyBorder="1" applyAlignment="1">
      <alignment vertical="top" wrapText="1"/>
    </xf>
    <xf numFmtId="0" fontId="92" fillId="42" borderId="0" xfId="0" applyFont="1" applyFill="1" applyBorder="1" applyAlignment="1">
      <alignment horizontal="left" vertical="top" wrapText="1" indent="5"/>
    </xf>
    <xf numFmtId="0" fontId="92" fillId="42" borderId="0" xfId="0" applyFont="1" applyFill="1" applyBorder="1" applyAlignment="1">
      <alignment horizontal="left" vertical="top" wrapText="1"/>
    </xf>
    <xf numFmtId="0" fontId="92" fillId="42" borderId="35" xfId="0" applyFont="1" applyFill="1" applyBorder="1" applyAlignment="1">
      <alignment vertical="center"/>
    </xf>
    <xf numFmtId="0" fontId="92" fillId="42" borderId="38" xfId="0" applyFont="1" applyFill="1" applyBorder="1" applyAlignment="1">
      <alignment vertical="center"/>
    </xf>
    <xf numFmtId="0" fontId="92" fillId="42" borderId="41" xfId="0" applyFont="1" applyFill="1" applyBorder="1" applyAlignment="1">
      <alignment vertical="center"/>
    </xf>
    <xf numFmtId="0" fontId="92" fillId="42" borderId="0" xfId="0" applyFont="1" applyFill="1" applyBorder="1" applyAlignment="1">
      <alignment horizontal="justify" vertical="center" wrapText="1"/>
    </xf>
    <xf numFmtId="0" fontId="89" fillId="42" borderId="0" xfId="0" applyFont="1" applyFill="1" applyBorder="1" applyAlignment="1">
      <alignment vertical="center" wrapText="1"/>
    </xf>
    <xf numFmtId="0" fontId="92" fillId="42" borderId="0" xfId="0" applyFont="1" applyFill="1" applyBorder="1" applyAlignment="1">
      <alignment vertical="center" wrapText="1"/>
    </xf>
    <xf numFmtId="0" fontId="89" fillId="44" borderId="0" xfId="0" applyFont="1" applyFill="1" applyBorder="1"/>
    <xf numFmtId="0" fontId="91" fillId="43" borderId="1" xfId="0" applyFont="1" applyFill="1" applyBorder="1" applyAlignment="1">
      <alignment vertical="center" wrapText="1"/>
    </xf>
    <xf numFmtId="0" fontId="91" fillId="43" borderId="44" xfId="0" applyFont="1" applyFill="1" applyBorder="1" applyAlignment="1">
      <alignment vertical="center" wrapText="1"/>
    </xf>
    <xf numFmtId="0" fontId="91" fillId="43" borderId="6" xfId="0" applyFont="1" applyFill="1" applyBorder="1" applyAlignment="1">
      <alignment vertical="center" wrapText="1"/>
    </xf>
    <xf numFmtId="0" fontId="92" fillId="43" borderId="45" xfId="0" applyFont="1" applyFill="1" applyBorder="1" applyAlignment="1">
      <alignment vertical="center" wrapText="1"/>
    </xf>
    <xf numFmtId="0" fontId="89" fillId="42" borderId="35" xfId="0" applyFont="1" applyFill="1" applyBorder="1" applyAlignment="1">
      <alignment vertical="center"/>
    </xf>
    <xf numFmtId="0" fontId="92" fillId="42" borderId="36" xfId="0" applyFont="1" applyFill="1" applyBorder="1" applyAlignment="1">
      <alignment vertical="center" wrapText="1"/>
    </xf>
    <xf numFmtId="0" fontId="92" fillId="42" borderId="46" xfId="0" applyFont="1" applyFill="1" applyBorder="1" applyAlignment="1">
      <alignment vertical="center" wrapText="1"/>
    </xf>
    <xf numFmtId="0" fontId="89" fillId="42" borderId="41" xfId="0" applyFont="1" applyFill="1" applyBorder="1" applyAlignment="1">
      <alignment vertical="center"/>
    </xf>
    <xf numFmtId="0" fontId="92" fillId="42" borderId="47" xfId="0" applyFont="1" applyFill="1" applyBorder="1" applyAlignment="1">
      <alignment vertical="center" wrapText="1"/>
    </xf>
    <xf numFmtId="0" fontId="92" fillId="42" borderId="43" xfId="0" applyFont="1" applyFill="1" applyBorder="1" applyAlignment="1">
      <alignment vertical="center" wrapText="1"/>
    </xf>
    <xf numFmtId="0" fontId="92" fillId="42" borderId="0" xfId="0" applyFont="1" applyFill="1" applyBorder="1" applyAlignment="1">
      <alignment vertical="center"/>
    </xf>
    <xf numFmtId="0" fontId="89" fillId="42" borderId="35" xfId="0" applyFont="1" applyFill="1" applyBorder="1" applyAlignment="1">
      <alignment vertical="center" wrapText="1"/>
    </xf>
    <xf numFmtId="0" fontId="89" fillId="42" borderId="38" xfId="0" applyFont="1" applyFill="1" applyBorder="1" applyAlignment="1">
      <alignment vertical="center"/>
    </xf>
    <xf numFmtId="0" fontId="89" fillId="42" borderId="0" xfId="0" applyFont="1" applyFill="1" applyBorder="1" applyAlignment="1">
      <alignment vertical="center"/>
    </xf>
    <xf numFmtId="0" fontId="92" fillId="42" borderId="0" xfId="0" applyFont="1" applyFill="1" applyBorder="1" applyAlignment="1">
      <alignment horizontal="left" vertical="center" wrapText="1" indent="5"/>
    </xf>
    <xf numFmtId="0" fontId="89" fillId="42" borderId="49" xfId="0" applyFont="1" applyFill="1" applyBorder="1" applyAlignment="1">
      <alignment vertical="center" wrapText="1"/>
    </xf>
    <xf numFmtId="0" fontId="89" fillId="42" borderId="52" xfId="0" applyFont="1" applyFill="1" applyBorder="1" applyAlignment="1">
      <alignment vertical="center"/>
    </xf>
    <xf numFmtId="0" fontId="89" fillId="42" borderId="41" xfId="0" applyFont="1" applyFill="1" applyBorder="1"/>
    <xf numFmtId="0" fontId="91" fillId="43" borderId="53" xfId="0" applyFont="1" applyFill="1" applyBorder="1" applyAlignment="1">
      <alignment horizontal="left" vertical="center" wrapText="1" indent="1"/>
    </xf>
    <xf numFmtId="0" fontId="91" fillId="43" borderId="53" xfId="0" applyFont="1" applyFill="1" applyBorder="1" applyAlignment="1">
      <alignment vertical="center" wrapText="1"/>
    </xf>
    <xf numFmtId="0" fontId="92" fillId="43" borderId="54" xfId="0" applyFont="1" applyFill="1" applyBorder="1" applyAlignment="1">
      <alignment horizontal="justify" vertical="center" wrapText="1"/>
    </xf>
    <xf numFmtId="0" fontId="91" fillId="43" borderId="0" xfId="0" applyFont="1" applyFill="1" applyBorder="1" applyAlignment="1">
      <alignment vertical="center" wrapText="1"/>
    </xf>
    <xf numFmtId="0" fontId="92" fillId="43" borderId="5" xfId="0" applyFont="1" applyFill="1" applyBorder="1" applyAlignment="1">
      <alignment horizontal="justify" vertical="center" wrapText="1"/>
    </xf>
    <xf numFmtId="0" fontId="89" fillId="42" borderId="35" xfId="0" applyFont="1" applyFill="1" applyBorder="1"/>
    <xf numFmtId="0" fontId="89" fillId="42" borderId="38" xfId="0" applyFont="1" applyFill="1" applyBorder="1"/>
    <xf numFmtId="0" fontId="89" fillId="42" borderId="55" xfId="0" applyFont="1" applyFill="1" applyBorder="1" applyAlignment="1">
      <alignment vertical="center"/>
    </xf>
    <xf numFmtId="0" fontId="92" fillId="42" borderId="53" xfId="0" applyFont="1" applyFill="1" applyBorder="1" applyAlignment="1">
      <alignment vertical="top" wrapText="1"/>
    </xf>
    <xf numFmtId="0" fontId="93" fillId="7" borderId="56" xfId="117" applyFont="1" applyFill="1" applyBorder="1" applyAlignment="1" applyProtection="1"/>
    <xf numFmtId="0" fontId="89" fillId="42" borderId="54" xfId="0" applyFont="1" applyFill="1" applyBorder="1"/>
    <xf numFmtId="0" fontId="94" fillId="42" borderId="0" xfId="117" applyFont="1" applyFill="1" applyBorder="1" applyAlignment="1" applyProtection="1">
      <alignment horizontal="right"/>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13" fillId="0" borderId="0" xfId="0" applyFont="1" applyAlignment="1">
      <alignment horizontal="left"/>
    </xf>
    <xf numFmtId="0" fontId="30" fillId="0" borderId="0" xfId="0" applyFont="1" applyAlignment="1">
      <alignment horizontal="left"/>
    </xf>
    <xf numFmtId="165" fontId="22" fillId="40" borderId="0" xfId="161" applyNumberFormat="1" applyFont="1" applyFill="1" applyBorder="1" applyAlignment="1">
      <alignment horizontal="center"/>
    </xf>
    <xf numFmtId="0" fontId="57" fillId="7" borderId="0" xfId="0" applyFont="1" applyFill="1" applyBorder="1" applyAlignment="1">
      <alignment horizontal="left" wrapText="1"/>
    </xf>
    <xf numFmtId="0" fontId="52" fillId="7" borderId="0" xfId="0" applyFont="1" applyFill="1" applyBorder="1" applyAlignment="1">
      <alignment horizontal="center" vertical="center" wrapText="1"/>
    </xf>
    <xf numFmtId="0" fontId="0" fillId="7" borderId="0" xfId="0" applyFont="1" applyFill="1" applyBorder="1" applyAlignment="1">
      <alignment horizontal="center" vertical="center"/>
    </xf>
    <xf numFmtId="0" fontId="0" fillId="7" borderId="29" xfId="0" applyFont="1" applyFill="1" applyBorder="1" applyAlignment="1">
      <alignment horizontal="center" vertical="center"/>
    </xf>
    <xf numFmtId="0" fontId="52" fillId="7" borderId="0" xfId="0" applyFont="1" applyFill="1" applyBorder="1" applyAlignment="1">
      <alignment horizontal="left" vertical="center"/>
    </xf>
    <xf numFmtId="0" fontId="70" fillId="41" borderId="0" xfId="0" applyFont="1" applyFill="1" applyBorder="1" applyAlignment="1">
      <alignment horizontal="center" vertical="center" wrapText="1"/>
    </xf>
    <xf numFmtId="0" fontId="68" fillId="7" borderId="0" xfId="0" applyFont="1" applyFill="1" applyBorder="1" applyAlignment="1">
      <alignment horizontal="center" vertical="center" wrapText="1"/>
    </xf>
    <xf numFmtId="0" fontId="6" fillId="7" borderId="0" xfId="0" applyFont="1" applyFill="1" applyBorder="1" applyAlignment="1">
      <alignment vertical="center"/>
    </xf>
    <xf numFmtId="0" fontId="52" fillId="7" borderId="0" xfId="0" applyFont="1" applyFill="1" applyBorder="1" applyAlignment="1">
      <alignment horizontal="left" vertical="center" wrapText="1"/>
    </xf>
    <xf numFmtId="0" fontId="0" fillId="7" borderId="14" xfId="0" applyFill="1" applyBorder="1" applyAlignment="1">
      <alignment horizontal="left"/>
    </xf>
    <xf numFmtId="0" fontId="0" fillId="7" borderId="16" xfId="0" applyFill="1" applyBorder="1" applyAlignment="1">
      <alignment horizontal="left"/>
    </xf>
    <xf numFmtId="0" fontId="0" fillId="7" borderId="15" xfId="0" applyFill="1" applyBorder="1" applyAlignment="1">
      <alignment horizontal="left"/>
    </xf>
    <xf numFmtId="0" fontId="9" fillId="7" borderId="29" xfId="0" applyFont="1" applyFill="1" applyBorder="1" applyAlignment="1">
      <alignment horizontal="center"/>
    </xf>
    <xf numFmtId="0" fontId="21" fillId="7" borderId="29" xfId="0" applyFont="1" applyFill="1" applyBorder="1" applyAlignment="1">
      <alignment horizontal="center"/>
    </xf>
    <xf numFmtId="0" fontId="36" fillId="7" borderId="0" xfId="0" applyFont="1" applyFill="1" applyBorder="1" applyAlignment="1">
      <alignment horizontal="justify" vertical="center" wrapText="1"/>
    </xf>
    <xf numFmtId="0" fontId="36" fillId="7" borderId="0" xfId="0" applyFont="1" applyFill="1" applyBorder="1" applyAlignment="1">
      <alignment vertical="center" wrapText="1"/>
    </xf>
    <xf numFmtId="0" fontId="73" fillId="7" borderId="0" xfId="0" applyFont="1" applyFill="1" applyBorder="1" applyAlignment="1">
      <alignment horizontal="center" wrapText="1"/>
    </xf>
    <xf numFmtId="0" fontId="87" fillId="41" borderId="0" xfId="0" applyFont="1" applyFill="1" applyBorder="1" applyAlignment="1">
      <alignment horizontal="center" vertical="center" wrapText="1"/>
    </xf>
    <xf numFmtId="0" fontId="88" fillId="41" borderId="0" xfId="0" applyFont="1" applyFill="1" applyBorder="1" applyAlignment="1">
      <alignment horizontal="center" vertical="center"/>
    </xf>
    <xf numFmtId="0" fontId="0" fillId="0" borderId="30"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35" fillId="7" borderId="16" xfId="117" applyFill="1" applyBorder="1" applyAlignment="1" applyProtection="1">
      <alignment horizontal="left" vertical="center" wrapText="1"/>
    </xf>
    <xf numFmtId="0" fontId="0" fillId="7" borderId="31" xfId="0" applyFill="1" applyBorder="1" applyAlignment="1">
      <alignment horizontal="left" vertical="top" wrapText="1"/>
    </xf>
    <xf numFmtId="0" fontId="0" fillId="7" borderId="30" xfId="0" applyFill="1" applyBorder="1" applyAlignment="1">
      <alignment horizontal="left" vertical="top" wrapText="1"/>
    </xf>
    <xf numFmtId="0" fontId="0" fillId="7" borderId="32" xfId="0" applyFill="1" applyBorder="1" applyAlignment="1">
      <alignment horizontal="left" vertical="top" wrapText="1"/>
    </xf>
    <xf numFmtId="0" fontId="91" fillId="43" borderId="53" xfId="0" applyFont="1" applyFill="1" applyBorder="1" applyAlignment="1">
      <alignment horizontal="left" vertical="center" wrapText="1"/>
    </xf>
    <xf numFmtId="0" fontId="91" fillId="43" borderId="54" xfId="0" applyFont="1" applyFill="1" applyBorder="1" applyAlignment="1">
      <alignment horizontal="left" vertical="center" wrapText="1"/>
    </xf>
    <xf numFmtId="0" fontId="92" fillId="42" borderId="17" xfId="0" applyFont="1" applyFill="1" applyBorder="1" applyAlignment="1">
      <alignment horizontal="left" vertical="center" wrapText="1"/>
    </xf>
    <xf numFmtId="0" fontId="92" fillId="42" borderId="39" xfId="0" applyFont="1" applyFill="1" applyBorder="1" applyAlignment="1">
      <alignment horizontal="left" vertical="center" wrapText="1"/>
    </xf>
    <xf numFmtId="0" fontId="92" fillId="42" borderId="42" xfId="0" applyFont="1" applyFill="1" applyBorder="1" applyAlignment="1">
      <alignment horizontal="left" vertical="center" wrapText="1"/>
    </xf>
    <xf numFmtId="0" fontId="92" fillId="42" borderId="43" xfId="0" applyFont="1" applyFill="1" applyBorder="1" applyAlignment="1">
      <alignment horizontal="left" vertical="center" wrapText="1"/>
    </xf>
    <xf numFmtId="0" fontId="91" fillId="43" borderId="1" xfId="0" applyFont="1" applyFill="1" applyBorder="1" applyAlignment="1">
      <alignment horizontal="left" vertical="center" wrapText="1"/>
    </xf>
    <xf numFmtId="0" fontId="91" fillId="43" borderId="3" xfId="0" applyFont="1" applyFill="1" applyBorder="1" applyAlignment="1">
      <alignment horizontal="left" vertical="center" wrapText="1"/>
    </xf>
    <xf numFmtId="0" fontId="91" fillId="43" borderId="4" xfId="0" applyFont="1" applyFill="1" applyBorder="1" applyAlignment="1">
      <alignment horizontal="left" vertical="center" wrapText="1"/>
    </xf>
    <xf numFmtId="0" fontId="91" fillId="43" borderId="5" xfId="0" applyFont="1" applyFill="1" applyBorder="1" applyAlignment="1">
      <alignment horizontal="left" vertical="center" wrapText="1"/>
    </xf>
    <xf numFmtId="0" fontId="92" fillId="42" borderId="56" xfId="0" applyFont="1" applyFill="1" applyBorder="1" applyAlignment="1">
      <alignment horizontal="left" vertical="center" wrapText="1"/>
    </xf>
    <xf numFmtId="0" fontId="92" fillId="42" borderId="54" xfId="0" applyFont="1" applyFill="1" applyBorder="1" applyAlignment="1">
      <alignment horizontal="left" vertical="center" wrapText="1"/>
    </xf>
    <xf numFmtId="0" fontId="92" fillId="42" borderId="50" xfId="0" applyFont="1" applyFill="1" applyBorder="1" applyAlignment="1">
      <alignment horizontal="left" vertical="center" wrapText="1"/>
    </xf>
    <xf numFmtId="0" fontId="92" fillId="42" borderId="51" xfId="0" applyFont="1" applyFill="1" applyBorder="1" applyAlignment="1">
      <alignment horizontal="left" vertical="center" wrapText="1"/>
    </xf>
    <xf numFmtId="0" fontId="92" fillId="42" borderId="48" xfId="0" applyFont="1" applyFill="1" applyBorder="1" applyAlignment="1">
      <alignment horizontal="left" vertical="center" wrapText="1"/>
    </xf>
    <xf numFmtId="0" fontId="92" fillId="42" borderId="46" xfId="0" applyFont="1" applyFill="1" applyBorder="1" applyAlignment="1">
      <alignment horizontal="left" vertical="center" wrapText="1"/>
    </xf>
    <xf numFmtId="0" fontId="92" fillId="42" borderId="14" xfId="0" applyFont="1" applyFill="1" applyBorder="1" applyAlignment="1">
      <alignment horizontal="left" vertical="center" wrapText="1"/>
    </xf>
    <xf numFmtId="0" fontId="92" fillId="42" borderId="40" xfId="0" applyFont="1" applyFill="1" applyBorder="1" applyAlignment="1">
      <alignment horizontal="left" vertical="center" wrapText="1"/>
    </xf>
    <xf numFmtId="0" fontId="92" fillId="44" borderId="17" xfId="0" applyFont="1" applyFill="1" applyBorder="1" applyAlignment="1">
      <alignment horizontal="left" vertical="top" wrapText="1"/>
    </xf>
    <xf numFmtId="0" fontId="92" fillId="44" borderId="39" xfId="0" applyFont="1" applyFill="1" applyBorder="1" applyAlignment="1">
      <alignment horizontal="left" vertical="top" wrapText="1"/>
    </xf>
    <xf numFmtId="0" fontId="92" fillId="44" borderId="14" xfId="0" applyFont="1" applyFill="1" applyBorder="1" applyAlignment="1">
      <alignment horizontal="left" vertical="top" wrapText="1"/>
    </xf>
    <xf numFmtId="0" fontId="92" fillId="44" borderId="40" xfId="0" applyFont="1" applyFill="1" applyBorder="1" applyAlignment="1">
      <alignment horizontal="left" vertical="top" wrapText="1"/>
    </xf>
    <xf numFmtId="0" fontId="92" fillId="44" borderId="17" xfId="0" applyFont="1" applyFill="1" applyBorder="1" applyAlignment="1">
      <alignment horizontal="left" vertical="top"/>
    </xf>
    <xf numFmtId="0" fontId="92" fillId="44" borderId="39" xfId="0" applyFont="1" applyFill="1" applyBorder="1" applyAlignment="1">
      <alignment horizontal="left" vertical="top"/>
    </xf>
    <xf numFmtId="0" fontId="92" fillId="44" borderId="42" xfId="0" applyFont="1" applyFill="1" applyBorder="1" applyAlignment="1">
      <alignment horizontal="left" vertical="top" wrapText="1"/>
    </xf>
    <xf numFmtId="0" fontId="92" fillId="44" borderId="43" xfId="0" applyFont="1" applyFill="1" applyBorder="1" applyAlignment="1">
      <alignment horizontal="left" vertical="top" wrapText="1"/>
    </xf>
    <xf numFmtId="0" fontId="91" fillId="43" borderId="6" xfId="0" applyFont="1" applyFill="1" applyBorder="1" applyAlignment="1">
      <alignment horizontal="left" vertical="center" wrapText="1"/>
    </xf>
    <xf numFmtId="0" fontId="91" fillId="43" borderId="8" xfId="0" applyFont="1" applyFill="1" applyBorder="1" applyAlignment="1">
      <alignment horizontal="left" vertical="center" wrapText="1"/>
    </xf>
    <xf numFmtId="0" fontId="92" fillId="44" borderId="14" xfId="0" applyFont="1" applyFill="1" applyBorder="1" applyAlignment="1">
      <alignment horizontal="left" vertical="top"/>
    </xf>
    <xf numFmtId="0" fontId="92" fillId="44" borderId="40" xfId="0" applyFont="1" applyFill="1" applyBorder="1" applyAlignment="1">
      <alignment horizontal="left" vertical="top"/>
    </xf>
    <xf numFmtId="0" fontId="92" fillId="44" borderId="42" xfId="0" applyFont="1" applyFill="1" applyBorder="1" applyAlignment="1">
      <alignment horizontal="left" vertical="top"/>
    </xf>
    <xf numFmtId="0" fontId="92" fillId="44" borderId="43" xfId="0" applyFont="1" applyFill="1" applyBorder="1" applyAlignment="1">
      <alignment horizontal="left" vertical="top"/>
    </xf>
    <xf numFmtId="0" fontId="91" fillId="43" borderId="1" xfId="0" applyFont="1" applyFill="1" applyBorder="1" applyAlignment="1">
      <alignment horizontal="left" vertical="top" wrapText="1"/>
    </xf>
    <xf numFmtId="0" fontId="91" fillId="43" borderId="3" xfId="0" applyFont="1" applyFill="1" applyBorder="1" applyAlignment="1">
      <alignment horizontal="left" vertical="top" wrapText="1"/>
    </xf>
    <xf numFmtId="0" fontId="91" fillId="43" borderId="4" xfId="0" applyFont="1" applyFill="1" applyBorder="1" applyAlignment="1">
      <alignment horizontal="left" vertical="top" wrapText="1"/>
    </xf>
    <xf numFmtId="0" fontId="91" fillId="43" borderId="5" xfId="0" applyFont="1" applyFill="1" applyBorder="1" applyAlignment="1">
      <alignment horizontal="left" vertical="top" wrapText="1"/>
    </xf>
    <xf numFmtId="0" fontId="92" fillId="44" borderId="36" xfId="0" applyFont="1" applyFill="1" applyBorder="1" applyAlignment="1">
      <alignment horizontal="left" vertical="top" wrapText="1"/>
    </xf>
    <xf numFmtId="0" fontId="92" fillId="44" borderId="37" xfId="0" applyFont="1" applyFill="1" applyBorder="1" applyAlignment="1">
      <alignment horizontal="left" vertical="top" wrapText="1"/>
    </xf>
    <xf numFmtId="0" fontId="92" fillId="44" borderId="36" xfId="0" applyFont="1" applyFill="1" applyBorder="1" applyAlignment="1">
      <alignment horizontal="left" vertical="top"/>
    </xf>
    <xf numFmtId="0" fontId="92" fillId="44" borderId="37" xfId="0" applyFont="1" applyFill="1" applyBorder="1" applyAlignment="1">
      <alignment horizontal="left" vertical="top"/>
    </xf>
    <xf numFmtId="164" fontId="36" fillId="0" borderId="0" xfId="0" applyNumberFormat="1" applyFont="1" applyFill="1" applyBorder="1" applyAlignment="1">
      <alignment vertical="center" wrapText="1"/>
    </xf>
    <xf numFmtId="164" fontId="36" fillId="0" borderId="29" xfId="0" applyNumberFormat="1" applyFont="1" applyFill="1" applyBorder="1" applyAlignment="1">
      <alignment vertical="center" wrapText="1"/>
    </xf>
    <xf numFmtId="166" fontId="36" fillId="0" borderId="30" xfId="1" applyNumberFormat="1" applyFont="1" applyFill="1" applyBorder="1" applyAlignment="1">
      <alignment vertical="center" wrapText="1"/>
    </xf>
    <xf numFmtId="166" fontId="0" fillId="0" borderId="0" xfId="1" applyNumberFormat="1" applyFont="1" applyFill="1" applyBorder="1" applyAlignment="1">
      <alignment vertical="top" wrapText="1"/>
    </xf>
    <xf numFmtId="164" fontId="36" fillId="0" borderId="16" xfId="0" applyNumberFormat="1" applyFont="1" applyFill="1" applyBorder="1" applyAlignment="1">
      <alignment vertical="center" wrapText="1"/>
    </xf>
    <xf numFmtId="43" fontId="36" fillId="0" borderId="29" xfId="0" applyNumberFormat="1" applyFont="1" applyFill="1" applyBorder="1" applyAlignment="1">
      <alignment vertical="center" wrapText="1"/>
    </xf>
    <xf numFmtId="164" fontId="0" fillId="0" borderId="0" xfId="0" applyNumberFormat="1" applyFont="1" applyFill="1" applyBorder="1" applyAlignment="1">
      <alignment vertical="center"/>
    </xf>
    <xf numFmtId="166" fontId="0" fillId="0" borderId="29" xfId="1" applyNumberFormat="1" applyFont="1" applyFill="1" applyBorder="1" applyAlignment="1">
      <alignment vertical="center"/>
    </xf>
    <xf numFmtId="164" fontId="0" fillId="0" borderId="0" xfId="0" applyNumberFormat="1" applyFont="1" applyFill="1"/>
    <xf numFmtId="1" fontId="50" fillId="0"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43" fontId="8" fillId="0" borderId="16" xfId="160" applyFont="1" applyFill="1" applyBorder="1" applyAlignment="1">
      <alignment horizontal="right"/>
    </xf>
    <xf numFmtId="43" fontId="10" fillId="0" borderId="16" xfId="160" applyFont="1" applyFill="1" applyBorder="1" applyAlignment="1">
      <alignment horizontal="right"/>
    </xf>
  </cellXfs>
  <cellStyles count="162">
    <cellStyle name="20% - Accent1" xfId="137" builtinId="30" customBuiltin="1"/>
    <cellStyle name="20% - Accent2" xfId="141" builtinId="34" customBuiltin="1"/>
    <cellStyle name="20% - Accent3" xfId="145" builtinId="38" customBuiltin="1"/>
    <cellStyle name="20% - Accent4" xfId="149" builtinId="42" customBuiltin="1"/>
    <cellStyle name="20% - Accent5" xfId="153" builtinId="46" customBuiltin="1"/>
    <cellStyle name="20% - Accent6" xfId="157" builtinId="50" customBuiltin="1"/>
    <cellStyle name="40% - Accent1" xfId="138" builtinId="31" customBuiltin="1"/>
    <cellStyle name="40% - Accent2" xfId="142" builtinId="35" customBuiltin="1"/>
    <cellStyle name="40% - Accent3" xfId="146" builtinId="39" customBuiltin="1"/>
    <cellStyle name="40% - Accent4" xfId="150" builtinId="43" customBuiltin="1"/>
    <cellStyle name="40% - Accent5" xfId="154" builtinId="47" customBuiltin="1"/>
    <cellStyle name="40% - Accent6" xfId="158" builtinId="51" customBuiltin="1"/>
    <cellStyle name="60% - Accent1" xfId="139" builtinId="32" customBuiltin="1"/>
    <cellStyle name="60% - Accent2" xfId="143" builtinId="36" customBuiltin="1"/>
    <cellStyle name="60% - Accent3" xfId="147" builtinId="40" customBuiltin="1"/>
    <cellStyle name="60% - Accent4" xfId="151" builtinId="44" customBuiltin="1"/>
    <cellStyle name="60% - Accent5" xfId="155" builtinId="48" customBuiltin="1"/>
    <cellStyle name="60% - Accent6" xfId="159" builtinId="52" customBuiltin="1"/>
    <cellStyle name="Accent1" xfId="136" builtinId="29" customBuiltin="1"/>
    <cellStyle name="Accent2" xfId="140" builtinId="33" customBuiltin="1"/>
    <cellStyle name="Accent3" xfId="144" builtinId="37" customBuiltin="1"/>
    <cellStyle name="Accent4" xfId="148" builtinId="41" customBuiltin="1"/>
    <cellStyle name="Accent5" xfId="152" builtinId="45" customBuiltin="1"/>
    <cellStyle name="Accent6" xfId="156" builtinId="49" customBuiltin="1"/>
    <cellStyle name="Bad" xfId="125" builtinId="27" customBuiltin="1"/>
    <cellStyle name="Calculation" xfId="129" builtinId="22" customBuiltin="1"/>
    <cellStyle name="Check Cell" xfId="131" builtinId="23" customBuiltin="1"/>
    <cellStyle name="Comma" xfId="160" builtinId="3"/>
    <cellStyle name="Comma 2" xfId="113"/>
    <cellStyle name="Explanatory Text" xfId="134" builtinId="53" customBuilti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Good" xfId="124" builtinId="26" customBuiltin="1"/>
    <cellStyle name="Heading 1" xfId="120" builtinId="16" customBuiltin="1"/>
    <cellStyle name="Heading 2" xfId="121" builtinId="17" customBuiltin="1"/>
    <cellStyle name="Heading 3" xfId="122" builtinId="18" customBuiltin="1"/>
    <cellStyle name="Heading 4" xfId="123" builtinId="19" customBuiltin="1"/>
    <cellStyle name="Hyperlink" xfId="116" builtinId="8"/>
    <cellStyle name="Hyperlink 2" xfId="117"/>
    <cellStyle name="Input" xfId="127" builtinId="20" customBuiltin="1"/>
    <cellStyle name="Link 2" xfId="118"/>
    <cellStyle name="Linked Cell" xfId="130" builtinId="24" customBuiltin="1"/>
    <cellStyle name="Neutral" xfId="126" builtinId="28" customBuiltin="1"/>
    <cellStyle name="Normal" xfId="0" builtinId="0"/>
    <cellStyle name="Normal 2" xfId="114"/>
    <cellStyle name="Normal 3" xfId="3"/>
    <cellStyle name="Normal 4" xfId="2"/>
    <cellStyle name="Normal 7" xfId="115"/>
    <cellStyle name="Normal_porteføljerapport skabelon v4.3 - q1-2010 26apr2010" xfId="161"/>
    <cellStyle name="Note" xfId="133" builtinId="10" customBuiltin="1"/>
    <cellStyle name="Output" xfId="128" builtinId="21" customBuiltin="1"/>
    <cellStyle name="Percent" xfId="1" builtinId="5"/>
    <cellStyle name="Standard 3" xfId="112"/>
    <cellStyle name="Title" xfId="119" builtinId="15" customBuiltin="1"/>
    <cellStyle name="Total" xfId="135" builtinId="25" customBuiltin="1"/>
    <cellStyle name="Warning Text" xfId="132" builtinId="11" customBuiltin="1"/>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30133" y="6551841"/>
          <a:ext cx="2771775"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5" name="Picture 4"/>
        <xdr:cNvPicPr>
          <a:picLocks noChangeAspect="1"/>
        </xdr:cNvPicPr>
      </xdr:nvPicPr>
      <xdr:blipFill rotWithShape="1">
        <a:blip xmlns:r="http://schemas.openxmlformats.org/officeDocument/2006/relationships" r:embed="rId2"/>
        <a:srcRect l="2828" t="2494" r="4887"/>
        <a:stretch/>
      </xdr:blipFill>
      <xdr:spPr>
        <a:xfrm>
          <a:off x="5884333" y="6096003"/>
          <a:ext cx="2899834" cy="28971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2016</a:t>
          </a:r>
        </a:p>
      </xdr:txBody>
    </xdr:sp>
    <xdr:clientData/>
  </xdr:twoCellAnchor>
  <xdr:twoCellAnchor>
    <xdr:from>
      <xdr:col>1</xdr:col>
      <xdr:colOff>22411</xdr:colOff>
      <xdr:row>20</xdr:row>
      <xdr:rowOff>76199</xdr:rowOff>
    </xdr:from>
    <xdr:to>
      <xdr:col>2</xdr:col>
      <xdr:colOff>3664323</xdr:colOff>
      <xdr:row>31</xdr:row>
      <xdr:rowOff>130968</xdr:rowOff>
    </xdr:to>
    <xdr:sp macro="" textlink="">
      <xdr:nvSpPr>
        <xdr:cNvPr id="3" name="Tekstboks 4"/>
        <xdr:cNvSpPr txBox="1"/>
      </xdr:nvSpPr>
      <xdr:spPr>
        <a:xfrm>
          <a:off x="251011" y="9972674"/>
          <a:ext cx="4889687" cy="215026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2017-02-10</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2016-12-30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220848</xdr:colOff>
      <xdr:row>3</xdr:row>
      <xdr:rowOff>217184</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83341"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J20" sqref="J20"/>
    </sheetView>
  </sheetViews>
  <sheetFormatPr defaultRowHeight="14.4" x14ac:dyDescent="0.3"/>
  <cols>
    <col min="1" max="1" width="8.88671875" style="16"/>
    <col min="2" max="10" width="12.44140625" style="16" customWidth="1"/>
    <col min="11" max="18" width="8.88671875" style="16"/>
  </cols>
  <sheetData>
    <row r="1" spans="1:18" ht="15" thickBot="1" x14ac:dyDescent="0.35"/>
    <row r="2" spans="1:18" x14ac:dyDescent="0.3">
      <c r="B2" s="23"/>
      <c r="C2" s="24"/>
      <c r="D2" s="24"/>
      <c r="E2" s="24"/>
      <c r="F2" s="24"/>
      <c r="G2" s="24"/>
      <c r="H2" s="24"/>
      <c r="I2" s="24"/>
      <c r="J2" s="25"/>
    </row>
    <row r="3" spans="1:18" x14ac:dyDescent="0.3">
      <c r="B3" s="26"/>
      <c r="C3" s="27"/>
      <c r="D3" s="27"/>
      <c r="E3" s="27"/>
      <c r="F3" s="27"/>
      <c r="G3" s="27"/>
      <c r="H3" s="27"/>
      <c r="I3" s="27"/>
      <c r="J3" s="28"/>
    </row>
    <row r="4" spans="1:18" x14ac:dyDescent="0.3">
      <c r="B4" s="26"/>
      <c r="C4" s="27"/>
      <c r="D4" s="27"/>
      <c r="E4" s="27"/>
      <c r="F4" s="27"/>
      <c r="G4" s="27"/>
      <c r="H4" s="27"/>
      <c r="I4" s="27"/>
      <c r="J4" s="28"/>
    </row>
    <row r="5" spans="1:18" ht="31.2" x14ac:dyDescent="0.35">
      <c r="B5" s="26"/>
      <c r="C5" s="27"/>
      <c r="D5" s="27"/>
      <c r="E5" s="29"/>
      <c r="F5" s="30" t="s">
        <v>48</v>
      </c>
      <c r="G5" s="27"/>
      <c r="H5" s="27"/>
      <c r="I5" s="27"/>
      <c r="J5" s="28"/>
    </row>
    <row r="6" spans="1:18" x14ac:dyDescent="0.3">
      <c r="B6" s="26"/>
      <c r="C6" s="27"/>
      <c r="D6" s="27"/>
      <c r="E6" s="27"/>
      <c r="F6" s="31"/>
      <c r="G6" s="27"/>
      <c r="H6" s="27"/>
      <c r="I6" s="27"/>
      <c r="J6" s="28"/>
    </row>
    <row r="7" spans="1:18" ht="25.95" x14ac:dyDescent="0.3">
      <c r="B7" s="26"/>
      <c r="C7" s="27"/>
      <c r="D7" s="27"/>
      <c r="E7" s="27"/>
      <c r="F7" s="32" t="s">
        <v>94</v>
      </c>
      <c r="G7" s="27"/>
      <c r="H7" s="27"/>
      <c r="I7" s="27"/>
      <c r="J7" s="28"/>
    </row>
    <row r="8" spans="1:18" ht="25.95" x14ac:dyDescent="0.3">
      <c r="B8" s="26"/>
      <c r="C8" s="27"/>
      <c r="D8" s="27"/>
      <c r="E8" s="27"/>
      <c r="F8" s="32" t="s">
        <v>1475</v>
      </c>
      <c r="G8" s="27"/>
      <c r="H8" s="27"/>
      <c r="I8" s="27"/>
      <c r="J8" s="28"/>
    </row>
    <row r="9" spans="1:18" s="67" customFormat="1" ht="21" x14ac:dyDescent="0.3">
      <c r="A9" s="16"/>
      <c r="B9" s="26"/>
      <c r="C9" s="27"/>
      <c r="D9" s="27"/>
      <c r="E9" s="27"/>
      <c r="F9" s="134" t="s">
        <v>1477</v>
      </c>
      <c r="G9" s="27"/>
      <c r="H9" s="27"/>
      <c r="I9" s="27"/>
      <c r="J9" s="28"/>
      <c r="K9" s="16"/>
      <c r="L9" s="16"/>
      <c r="M9" s="16"/>
      <c r="N9" s="16"/>
      <c r="O9" s="16"/>
      <c r="P9" s="16"/>
      <c r="Q9" s="16"/>
      <c r="R9" s="16"/>
    </row>
    <row r="10" spans="1:18" ht="21" x14ac:dyDescent="0.3">
      <c r="B10" s="26"/>
      <c r="C10" s="27"/>
      <c r="D10" s="27"/>
      <c r="E10" s="27"/>
      <c r="F10" s="134" t="s">
        <v>1476</v>
      </c>
      <c r="G10" s="27"/>
      <c r="H10" s="27"/>
      <c r="I10" s="27"/>
      <c r="J10" s="28"/>
    </row>
    <row r="11" spans="1:18" s="67" customFormat="1" ht="21" x14ac:dyDescent="0.3">
      <c r="A11" s="16"/>
      <c r="B11" s="26"/>
      <c r="C11" s="27"/>
      <c r="D11" s="27"/>
      <c r="E11" s="27"/>
      <c r="F11" s="134"/>
      <c r="G11" s="27"/>
      <c r="H11" s="27"/>
      <c r="I11" s="27"/>
      <c r="J11" s="28"/>
      <c r="K11" s="16"/>
      <c r="L11" s="16"/>
      <c r="M11" s="16"/>
      <c r="N11" s="16"/>
      <c r="O11" s="16"/>
      <c r="P11" s="16"/>
      <c r="Q11" s="16"/>
      <c r="R11" s="16"/>
    </row>
    <row r="12" spans="1:18" x14ac:dyDescent="0.3">
      <c r="B12" s="26"/>
      <c r="C12" s="27"/>
      <c r="D12" s="27"/>
      <c r="E12" s="27"/>
      <c r="F12" s="27"/>
      <c r="G12" s="27"/>
      <c r="H12" s="27"/>
      <c r="I12" s="27"/>
      <c r="J12" s="28"/>
    </row>
    <row r="13" spans="1:18" x14ac:dyDescent="0.3">
      <c r="B13" s="26"/>
      <c r="C13" s="27"/>
      <c r="D13" s="27"/>
      <c r="E13" s="27"/>
      <c r="F13" s="27"/>
      <c r="G13" s="27"/>
      <c r="H13" s="27"/>
      <c r="I13" s="27"/>
      <c r="J13" s="28"/>
    </row>
    <row r="14" spans="1:18" x14ac:dyDescent="0.3">
      <c r="B14" s="26"/>
      <c r="C14" s="27"/>
      <c r="D14" s="27"/>
      <c r="E14" s="27"/>
      <c r="F14" s="27"/>
      <c r="G14" s="27"/>
      <c r="H14" s="27"/>
      <c r="I14" s="27"/>
      <c r="J14" s="28"/>
    </row>
    <row r="15" spans="1:18" x14ac:dyDescent="0.3">
      <c r="B15" s="26"/>
      <c r="C15" s="27"/>
      <c r="D15" s="27"/>
      <c r="E15" s="27"/>
      <c r="F15" s="27"/>
      <c r="G15" s="27"/>
      <c r="H15" s="27"/>
      <c r="I15" s="27"/>
      <c r="J15" s="28"/>
    </row>
    <row r="16" spans="1:18" x14ac:dyDescent="0.3">
      <c r="B16" s="26"/>
      <c r="C16" s="27"/>
      <c r="D16" s="27"/>
      <c r="E16" s="27"/>
      <c r="F16" s="27"/>
      <c r="G16" s="27"/>
      <c r="H16" s="27"/>
      <c r="I16" s="27"/>
      <c r="J16" s="28"/>
    </row>
    <row r="17" spans="1:18" x14ac:dyDescent="0.3">
      <c r="B17" s="26"/>
      <c r="C17" s="27"/>
      <c r="D17" s="27"/>
      <c r="E17" s="27"/>
      <c r="F17" s="27"/>
      <c r="G17" s="27"/>
      <c r="H17" s="27"/>
      <c r="I17" s="27"/>
      <c r="J17" s="28"/>
    </row>
    <row r="18" spans="1:18" x14ac:dyDescent="0.3">
      <c r="B18" s="26"/>
      <c r="C18" s="27"/>
      <c r="D18" s="27"/>
      <c r="E18" s="27"/>
      <c r="F18" s="27"/>
      <c r="G18" s="27"/>
      <c r="H18" s="27"/>
      <c r="I18" s="27"/>
      <c r="J18" s="28"/>
    </row>
    <row r="19" spans="1:18" x14ac:dyDescent="0.3">
      <c r="B19" s="26"/>
      <c r="C19" s="27"/>
      <c r="D19" s="27"/>
      <c r="E19" s="27"/>
      <c r="F19" s="27"/>
      <c r="G19" s="27"/>
      <c r="H19" s="27"/>
      <c r="I19" s="27"/>
      <c r="J19" s="28"/>
    </row>
    <row r="20" spans="1:18" x14ac:dyDescent="0.3">
      <c r="B20" s="26"/>
      <c r="C20" s="27"/>
      <c r="D20" s="27"/>
      <c r="E20" s="27"/>
      <c r="F20" s="27"/>
      <c r="G20" s="27"/>
      <c r="H20" s="27"/>
      <c r="I20" s="27"/>
      <c r="J20" s="28"/>
    </row>
    <row r="21" spans="1:18" x14ac:dyDescent="0.3">
      <c r="B21" s="26"/>
      <c r="C21" s="27"/>
      <c r="D21" s="27"/>
      <c r="E21" s="27"/>
      <c r="F21" s="27"/>
      <c r="G21" s="27"/>
      <c r="H21" s="27"/>
      <c r="I21" s="27"/>
      <c r="J21" s="28"/>
    </row>
    <row r="22" spans="1:18" x14ac:dyDescent="0.3">
      <c r="B22" s="26"/>
      <c r="C22" s="27"/>
      <c r="D22" s="27"/>
      <c r="E22" s="27"/>
      <c r="F22" s="33" t="s">
        <v>49</v>
      </c>
      <c r="G22" s="27"/>
      <c r="H22" s="27"/>
      <c r="I22" s="27"/>
      <c r="J22" s="28"/>
    </row>
    <row r="23" spans="1:18" x14ac:dyDescent="0.3">
      <c r="B23" s="26"/>
      <c r="C23" s="27"/>
      <c r="D23" s="27"/>
      <c r="E23" s="27"/>
      <c r="F23" s="34"/>
      <c r="G23" s="27"/>
      <c r="H23" s="27"/>
      <c r="I23" s="27"/>
      <c r="J23" s="28"/>
    </row>
    <row r="24" spans="1:18" x14ac:dyDescent="0.3">
      <c r="B24" s="26"/>
      <c r="C24" s="27"/>
      <c r="D24" s="460" t="s">
        <v>274</v>
      </c>
      <c r="E24" s="461" t="s">
        <v>50</v>
      </c>
      <c r="F24" s="461"/>
      <c r="G24" s="461"/>
      <c r="H24" s="461"/>
      <c r="I24" s="27"/>
      <c r="J24" s="28"/>
    </row>
    <row r="25" spans="1:18" x14ac:dyDescent="0.3">
      <c r="B25" s="26"/>
      <c r="C25" s="27"/>
      <c r="D25" s="27"/>
      <c r="E25" s="35"/>
      <c r="F25" s="35"/>
      <c r="G25" s="35"/>
      <c r="H25" s="27"/>
      <c r="I25" s="27"/>
      <c r="J25" s="28"/>
    </row>
    <row r="26" spans="1:18" x14ac:dyDescent="0.3">
      <c r="B26" s="26"/>
      <c r="C26" s="27"/>
      <c r="D26" s="460" t="s">
        <v>331</v>
      </c>
      <c r="E26" s="461"/>
      <c r="F26" s="461"/>
      <c r="G26" s="461"/>
      <c r="H26" s="461"/>
      <c r="I26" s="27"/>
      <c r="J26" s="28"/>
    </row>
    <row r="27" spans="1:18" s="67" customFormat="1" x14ac:dyDescent="0.3">
      <c r="A27" s="16"/>
      <c r="B27" s="26"/>
      <c r="C27" s="27"/>
      <c r="D27" s="96"/>
      <c r="E27" s="96"/>
      <c r="F27" s="96"/>
      <c r="G27" s="96"/>
      <c r="H27" s="96"/>
      <c r="I27" s="27"/>
      <c r="J27" s="28"/>
      <c r="K27" s="16"/>
      <c r="L27" s="16"/>
      <c r="M27" s="16"/>
      <c r="N27" s="16"/>
      <c r="O27" s="16"/>
      <c r="P27" s="16"/>
      <c r="Q27" s="16"/>
      <c r="R27" s="16"/>
    </row>
    <row r="28" spans="1:18" s="67" customFormat="1" x14ac:dyDescent="0.3">
      <c r="A28" s="16"/>
      <c r="B28" s="26"/>
      <c r="C28" s="27"/>
      <c r="D28" s="460" t="s">
        <v>332</v>
      </c>
      <c r="E28" s="461" t="s">
        <v>50</v>
      </c>
      <c r="F28" s="461"/>
      <c r="G28" s="461"/>
      <c r="H28" s="461"/>
      <c r="I28" s="27"/>
      <c r="J28" s="28"/>
      <c r="K28" s="16"/>
      <c r="L28" s="16"/>
      <c r="M28" s="16"/>
      <c r="N28" s="16"/>
      <c r="O28" s="16"/>
      <c r="P28" s="16"/>
      <c r="Q28" s="16"/>
      <c r="R28" s="16"/>
    </row>
    <row r="29" spans="1:18" s="141" customFormat="1" x14ac:dyDescent="0.3">
      <c r="A29" s="144"/>
      <c r="B29" s="26"/>
      <c r="C29" s="27"/>
      <c r="D29" s="156"/>
      <c r="E29" s="156"/>
      <c r="F29" s="156"/>
      <c r="G29" s="156"/>
      <c r="H29" s="156"/>
      <c r="I29" s="27"/>
      <c r="J29" s="28"/>
      <c r="K29" s="144"/>
      <c r="L29" s="144"/>
      <c r="M29" s="144"/>
      <c r="N29" s="144"/>
      <c r="O29" s="144"/>
      <c r="P29" s="144"/>
      <c r="Q29" s="144"/>
      <c r="R29" s="144"/>
    </row>
    <row r="30" spans="1:18" s="141" customFormat="1" x14ac:dyDescent="0.3">
      <c r="A30" s="144"/>
      <c r="B30" s="26"/>
      <c r="C30" s="27"/>
      <c r="D30" s="460" t="s">
        <v>348</v>
      </c>
      <c r="E30" s="461" t="s">
        <v>50</v>
      </c>
      <c r="F30" s="461"/>
      <c r="G30" s="461"/>
      <c r="H30" s="461"/>
      <c r="I30" s="27"/>
      <c r="J30" s="28"/>
      <c r="K30" s="144"/>
      <c r="L30" s="144"/>
      <c r="M30" s="144"/>
      <c r="N30" s="144"/>
      <c r="O30" s="144"/>
      <c r="P30" s="144"/>
      <c r="Q30" s="144"/>
      <c r="R30" s="144"/>
    </row>
    <row r="31" spans="1:18" s="67" customFormat="1" x14ac:dyDescent="0.3">
      <c r="A31" s="16"/>
      <c r="B31" s="26"/>
      <c r="C31" s="27"/>
      <c r="D31" s="96"/>
      <c r="E31" s="96"/>
      <c r="F31" s="96"/>
      <c r="G31" s="96"/>
      <c r="H31" s="96"/>
      <c r="I31" s="27"/>
      <c r="J31" s="28"/>
      <c r="K31" s="16"/>
      <c r="L31" s="16"/>
      <c r="M31" s="16"/>
      <c r="N31" s="16"/>
      <c r="O31" s="16"/>
      <c r="P31" s="16"/>
      <c r="Q31" s="16"/>
      <c r="R31" s="16"/>
    </row>
    <row r="32" spans="1:18" s="67" customFormat="1" x14ac:dyDescent="0.3">
      <c r="A32" s="16"/>
      <c r="B32" s="26"/>
      <c r="C32" s="27"/>
      <c r="D32" s="460" t="s">
        <v>333</v>
      </c>
      <c r="E32" s="461" t="s">
        <v>50</v>
      </c>
      <c r="F32" s="461"/>
      <c r="G32" s="461"/>
      <c r="H32" s="461"/>
      <c r="I32" s="27"/>
      <c r="J32" s="28"/>
      <c r="K32" s="16"/>
      <c r="L32" s="16"/>
      <c r="M32" s="16"/>
      <c r="N32" s="16"/>
      <c r="O32" s="16"/>
      <c r="P32" s="16"/>
      <c r="Q32" s="16"/>
      <c r="R32" s="16"/>
    </row>
    <row r="33" spans="2:10" x14ac:dyDescent="0.3">
      <c r="B33" s="26"/>
      <c r="C33" s="27"/>
      <c r="D33" s="35"/>
      <c r="E33" s="35"/>
      <c r="F33" s="35"/>
      <c r="G33" s="35"/>
      <c r="H33" s="35"/>
      <c r="I33" s="27"/>
      <c r="J33" s="28"/>
    </row>
    <row r="34" spans="2:10" x14ac:dyDescent="0.3">
      <c r="B34" s="26"/>
      <c r="C34" s="27"/>
      <c r="D34" s="460" t="s">
        <v>356</v>
      </c>
      <c r="E34" s="461" t="s">
        <v>50</v>
      </c>
      <c r="F34" s="461"/>
      <c r="G34" s="461"/>
      <c r="H34" s="461"/>
      <c r="I34" s="27"/>
      <c r="J34" s="28"/>
    </row>
    <row r="35" spans="2:10" x14ac:dyDescent="0.3">
      <c r="B35" s="26"/>
      <c r="C35" s="27"/>
      <c r="D35" s="27"/>
      <c r="E35" s="27"/>
      <c r="F35" s="27"/>
      <c r="G35" s="27"/>
      <c r="H35" s="27"/>
      <c r="I35" s="27"/>
      <c r="J35" s="28"/>
    </row>
    <row r="36" spans="2:10" x14ac:dyDescent="0.3">
      <c r="B36" s="26"/>
      <c r="C36" s="27"/>
      <c r="D36" s="462" t="s">
        <v>1458</v>
      </c>
      <c r="E36" s="463"/>
      <c r="F36" s="463"/>
      <c r="G36" s="463"/>
      <c r="H36" s="463"/>
      <c r="I36" s="27"/>
      <c r="J36" s="28"/>
    </row>
    <row r="37" spans="2:10" x14ac:dyDescent="0.3">
      <c r="B37" s="26"/>
      <c r="C37" s="27"/>
      <c r="D37" s="27"/>
      <c r="E37" s="27"/>
      <c r="F37" s="34"/>
      <c r="G37" s="27"/>
      <c r="H37" s="27"/>
      <c r="I37" s="27"/>
      <c r="J37" s="28"/>
    </row>
    <row r="38" spans="2:10" x14ac:dyDescent="0.3">
      <c r="B38" s="26"/>
      <c r="C38" s="27"/>
      <c r="D38" s="27"/>
      <c r="E38" s="27"/>
      <c r="F38" s="27"/>
      <c r="G38" s="27"/>
      <c r="H38" s="27"/>
      <c r="I38" s="27"/>
      <c r="J38" s="28"/>
    </row>
    <row r="39" spans="2:10" ht="15" thickBot="1" x14ac:dyDescent="0.35">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election activeCell="C38" sqref="C38"/>
    </sheetView>
  </sheetViews>
  <sheetFormatPr defaultColWidth="15.88671875" defaultRowHeight="15.6" x14ac:dyDescent="0.3"/>
  <cols>
    <col min="1" max="1" width="3.44140625" style="161" customWidth="1"/>
    <col min="2" max="2" width="33.6640625" style="194" bestFit="1" customWidth="1"/>
    <col min="3" max="3" width="1.5546875" style="195" customWidth="1"/>
    <col min="4" max="4" width="71" style="194" customWidth="1"/>
    <col min="5" max="6" width="23.5546875" style="194" customWidth="1"/>
    <col min="7" max="7" width="1.88671875" style="194" customWidth="1"/>
    <col min="8" max="8" width="15.88671875" style="194"/>
    <col min="9" max="9" width="6.109375" style="194" customWidth="1"/>
    <col min="10" max="16384" width="15.88671875" style="194"/>
  </cols>
  <sheetData>
    <row r="1" spans="2:6" s="161" customFormat="1" ht="12" customHeight="1" x14ac:dyDescent="0.25">
      <c r="C1" s="190"/>
    </row>
    <row r="2" spans="2:6" s="161" customFormat="1" ht="12" customHeight="1" x14ac:dyDescent="0.25">
      <c r="C2" s="190"/>
    </row>
    <row r="3" spans="2:6" s="161" customFormat="1" ht="12" customHeight="1" x14ac:dyDescent="0.25">
      <c r="C3" s="190"/>
    </row>
    <row r="4" spans="2:6" s="161" customFormat="1" ht="15.75" customHeight="1" x14ac:dyDescent="0.25">
      <c r="C4" s="190"/>
    </row>
    <row r="5" spans="2:6" s="161" customFormat="1" ht="24" customHeight="1" x14ac:dyDescent="0.4">
      <c r="B5" s="467" t="s">
        <v>1494</v>
      </c>
      <c r="C5" s="467"/>
      <c r="D5" s="467"/>
    </row>
    <row r="6" spans="2:6" s="161" customFormat="1" ht="6" customHeight="1" x14ac:dyDescent="0.25">
      <c r="C6" s="190"/>
    </row>
    <row r="7" spans="2:6" s="161" customFormat="1" ht="15.75" customHeight="1" x14ac:dyDescent="0.25">
      <c r="B7" s="191" t="s">
        <v>1495</v>
      </c>
      <c r="C7" s="192"/>
      <c r="D7" s="193" t="s">
        <v>1496</v>
      </c>
    </row>
    <row r="8" spans="2:6" ht="11.25" customHeight="1" x14ac:dyDescent="0.25"/>
    <row r="10" spans="2:6" ht="15.75" x14ac:dyDescent="0.25">
      <c r="B10" s="196" t="s">
        <v>1497</v>
      </c>
      <c r="C10" s="197"/>
      <c r="D10" s="198"/>
      <c r="E10" s="198"/>
      <c r="F10" s="198"/>
    </row>
    <row r="11" spans="2:6" ht="15.75" x14ac:dyDescent="0.25">
      <c r="B11" s="199" t="s">
        <v>1498</v>
      </c>
      <c r="C11" s="199"/>
      <c r="D11" s="199"/>
      <c r="E11" s="198"/>
      <c r="F11" s="198"/>
    </row>
    <row r="12" spans="2:6" ht="15.75" x14ac:dyDescent="0.25">
      <c r="B12" s="200" t="s">
        <v>1499</v>
      </c>
      <c r="C12" s="197"/>
      <c r="D12" s="201" t="s">
        <v>1498</v>
      </c>
      <c r="E12" s="198"/>
      <c r="F12" s="198"/>
    </row>
    <row r="13" spans="2:6" ht="15.75" x14ac:dyDescent="0.25">
      <c r="B13" s="200"/>
      <c r="C13" s="197"/>
      <c r="D13" s="198"/>
      <c r="E13" s="198"/>
      <c r="F13" s="198"/>
    </row>
    <row r="14" spans="2:6" ht="15.75" x14ac:dyDescent="0.25">
      <c r="B14" s="199" t="s">
        <v>1500</v>
      </c>
      <c r="C14" s="199"/>
      <c r="D14" s="198"/>
      <c r="E14" s="198"/>
      <c r="F14" s="198"/>
    </row>
    <row r="15" spans="2:6" ht="15.75" x14ac:dyDescent="0.25">
      <c r="B15" s="200" t="s">
        <v>1501</v>
      </c>
      <c r="C15" s="197"/>
      <c r="D15" s="201" t="s">
        <v>1502</v>
      </c>
      <c r="E15" s="198"/>
      <c r="F15" s="198"/>
    </row>
    <row r="16" spans="2:6" ht="15.75" x14ac:dyDescent="0.25">
      <c r="B16" s="200" t="s">
        <v>1503</v>
      </c>
      <c r="C16" s="197"/>
      <c r="D16" s="201" t="s">
        <v>1504</v>
      </c>
      <c r="E16" s="198"/>
      <c r="F16" s="198"/>
    </row>
    <row r="17" spans="2:6" ht="15.75" x14ac:dyDescent="0.25">
      <c r="B17" s="200" t="s">
        <v>1505</v>
      </c>
      <c r="C17" s="197"/>
      <c r="D17" s="201" t="s">
        <v>1506</v>
      </c>
      <c r="E17" s="198"/>
      <c r="F17" s="198"/>
    </row>
    <row r="18" spans="2:6" ht="15.75" x14ac:dyDescent="0.25">
      <c r="B18" s="200" t="s">
        <v>1507</v>
      </c>
      <c r="C18" s="197"/>
      <c r="D18" s="201" t="s">
        <v>1508</v>
      </c>
      <c r="E18" s="198"/>
      <c r="F18" s="198"/>
    </row>
    <row r="19" spans="2:6" ht="15.75" x14ac:dyDescent="0.25">
      <c r="B19" s="200" t="s">
        <v>1509</v>
      </c>
      <c r="C19" s="197"/>
      <c r="D19" s="201" t="s">
        <v>1510</v>
      </c>
      <c r="E19" s="198"/>
      <c r="F19" s="198"/>
    </row>
    <row r="20" spans="2:6" ht="15.75" x14ac:dyDescent="0.25">
      <c r="B20" s="200" t="s">
        <v>1511</v>
      </c>
      <c r="C20" s="197"/>
      <c r="D20" s="201" t="s">
        <v>1512</v>
      </c>
      <c r="E20" s="198"/>
      <c r="F20" s="198"/>
    </row>
    <row r="21" spans="2:6" ht="15.75" x14ac:dyDescent="0.25">
      <c r="B21" s="200"/>
      <c r="C21" s="197"/>
      <c r="D21" s="198"/>
      <c r="E21" s="198"/>
      <c r="F21" s="198"/>
    </row>
    <row r="22" spans="2:6" ht="15.75" x14ac:dyDescent="0.25">
      <c r="B22" s="200" t="s">
        <v>1513</v>
      </c>
      <c r="C22" s="197"/>
      <c r="D22" s="201" t="s">
        <v>1514</v>
      </c>
      <c r="E22" s="198"/>
      <c r="F22" s="198"/>
    </row>
    <row r="23" spans="2:6" ht="15.75" x14ac:dyDescent="0.25">
      <c r="B23" s="200" t="s">
        <v>1515</v>
      </c>
      <c r="C23" s="197"/>
      <c r="D23" s="201" t="s">
        <v>1516</v>
      </c>
      <c r="E23" s="198"/>
      <c r="F23" s="198"/>
    </row>
    <row r="24" spans="2:6" ht="15.75" x14ac:dyDescent="0.25">
      <c r="B24" s="200" t="s">
        <v>1517</v>
      </c>
      <c r="C24" s="197"/>
      <c r="D24" s="201" t="s">
        <v>1518</v>
      </c>
      <c r="E24" s="198"/>
      <c r="F24" s="198"/>
    </row>
    <row r="25" spans="2:6" ht="15.75" x14ac:dyDescent="0.25">
      <c r="B25" s="200" t="s">
        <v>1519</v>
      </c>
      <c r="C25" s="197"/>
      <c r="D25" s="201" t="s">
        <v>1520</v>
      </c>
      <c r="E25" s="198"/>
      <c r="F25" s="198"/>
    </row>
    <row r="26" spans="2:6" ht="15.75" x14ac:dyDescent="0.25">
      <c r="B26" s="200" t="s">
        <v>1521</v>
      </c>
      <c r="C26" s="197"/>
      <c r="D26" s="201" t="s">
        <v>1522</v>
      </c>
      <c r="E26" s="198"/>
      <c r="F26" s="198"/>
    </row>
    <row r="27" spans="2:6" ht="15.75" x14ac:dyDescent="0.25">
      <c r="B27" s="200" t="s">
        <v>1523</v>
      </c>
      <c r="C27" s="197"/>
      <c r="D27" s="201" t="s">
        <v>1524</v>
      </c>
      <c r="E27" s="198"/>
      <c r="F27" s="198"/>
    </row>
    <row r="28" spans="2:6" ht="15.75" x14ac:dyDescent="0.25">
      <c r="B28" s="200" t="s">
        <v>1525</v>
      </c>
      <c r="C28" s="197"/>
      <c r="D28" s="201" t="s">
        <v>1526</v>
      </c>
      <c r="E28" s="198"/>
      <c r="F28" s="198"/>
    </row>
    <row r="29" spans="2:6" ht="15.75" x14ac:dyDescent="0.25">
      <c r="B29" s="200" t="s">
        <v>1527</v>
      </c>
      <c r="C29" s="197"/>
      <c r="D29" s="201" t="s">
        <v>1528</v>
      </c>
      <c r="E29" s="198"/>
      <c r="F29" s="198"/>
    </row>
    <row r="30" spans="2:6" ht="15.75" x14ac:dyDescent="0.25">
      <c r="B30" s="200" t="s">
        <v>1529</v>
      </c>
      <c r="C30" s="197"/>
      <c r="D30" s="201" t="s">
        <v>1530</v>
      </c>
      <c r="E30" s="198"/>
      <c r="F30" s="198"/>
    </row>
    <row r="31" spans="2:6" ht="15.75" x14ac:dyDescent="0.25">
      <c r="B31" s="200" t="s">
        <v>1531</v>
      </c>
      <c r="C31" s="197"/>
      <c r="D31" s="201" t="s">
        <v>1532</v>
      </c>
      <c r="E31" s="198"/>
      <c r="F31" s="198"/>
    </row>
    <row r="32" spans="2:6" ht="15.75" x14ac:dyDescent="0.25">
      <c r="B32" s="200" t="s">
        <v>1533</v>
      </c>
      <c r="C32" s="197"/>
      <c r="D32" s="201" t="s">
        <v>1534</v>
      </c>
      <c r="E32" s="198"/>
      <c r="F32" s="198"/>
    </row>
    <row r="33" spans="2:6" ht="15.75" x14ac:dyDescent="0.25">
      <c r="B33" s="200" t="s">
        <v>1535</v>
      </c>
      <c r="C33" s="197"/>
      <c r="D33" s="201" t="s">
        <v>1536</v>
      </c>
      <c r="E33" s="198"/>
      <c r="F33" s="198"/>
    </row>
    <row r="34" spans="2:6" ht="15.75" x14ac:dyDescent="0.25">
      <c r="B34" s="200" t="s">
        <v>1537</v>
      </c>
      <c r="C34" s="197"/>
      <c r="D34" s="201" t="s">
        <v>1538</v>
      </c>
      <c r="E34" s="198"/>
      <c r="F34" s="198"/>
    </row>
    <row r="35" spans="2:6" ht="15.75" x14ac:dyDescent="0.25">
      <c r="B35" s="200" t="s">
        <v>1539</v>
      </c>
      <c r="C35" s="197"/>
      <c r="D35" s="201" t="s">
        <v>1540</v>
      </c>
      <c r="E35" s="198"/>
      <c r="F35" s="198"/>
    </row>
    <row r="36" spans="2:6" ht="15.75" x14ac:dyDescent="0.25">
      <c r="B36" s="200" t="s">
        <v>1541</v>
      </c>
      <c r="C36" s="197"/>
      <c r="D36" s="201" t="s">
        <v>1542</v>
      </c>
      <c r="E36" s="198"/>
      <c r="F36" s="198"/>
    </row>
    <row r="37" spans="2:6" x14ac:dyDescent="0.3">
      <c r="B37" s="200" t="s">
        <v>1543</v>
      </c>
      <c r="C37" s="197"/>
      <c r="D37" s="201" t="s">
        <v>1544</v>
      </c>
      <c r="E37" s="198"/>
      <c r="F37" s="198"/>
    </row>
    <row r="38" spans="2:6" x14ac:dyDescent="0.3">
      <c r="B38" s="200" t="s">
        <v>1545</v>
      </c>
      <c r="C38" s="197"/>
      <c r="D38" s="201" t="s">
        <v>1546</v>
      </c>
      <c r="E38" s="198"/>
      <c r="F38" s="198"/>
    </row>
    <row r="39" spans="2:6" x14ac:dyDescent="0.3">
      <c r="B39" s="200" t="s">
        <v>1547</v>
      </c>
      <c r="C39" s="197"/>
      <c r="D39" s="201" t="s">
        <v>1548</v>
      </c>
      <c r="E39" s="198"/>
      <c r="F39" s="198"/>
    </row>
    <row r="40" spans="2:6" x14ac:dyDescent="0.3">
      <c r="B40" s="200"/>
      <c r="C40" s="197"/>
      <c r="D40" s="201"/>
      <c r="E40" s="198"/>
      <c r="F40" s="198"/>
    </row>
    <row r="41" spans="2:6" x14ac:dyDescent="0.3">
      <c r="B41" s="200"/>
      <c r="C41" s="197"/>
      <c r="D41" s="202"/>
      <c r="E41" s="198"/>
      <c r="F41" s="198"/>
    </row>
    <row r="42" spans="2:6" x14ac:dyDescent="0.3">
      <c r="E42" s="195"/>
    </row>
    <row r="43" spans="2:6" x14ac:dyDescent="0.3">
      <c r="B43" s="196" t="s">
        <v>1549</v>
      </c>
      <c r="C43" s="197"/>
      <c r="D43" s="198"/>
      <c r="E43" s="195"/>
    </row>
    <row r="44" spans="2:6" x14ac:dyDescent="0.3">
      <c r="B44" s="200" t="s">
        <v>1550</v>
      </c>
      <c r="C44" s="197"/>
      <c r="D44" s="201" t="s">
        <v>1551</v>
      </c>
      <c r="E44" s="195"/>
    </row>
    <row r="45" spans="2:6" x14ac:dyDescent="0.3">
      <c r="B45" s="200" t="s">
        <v>1552</v>
      </c>
      <c r="C45" s="197"/>
      <c r="D45" s="201" t="s">
        <v>1551</v>
      </c>
      <c r="E45" s="195"/>
    </row>
    <row r="46" spans="2:6" x14ac:dyDescent="0.3">
      <c r="B46" s="200" t="s">
        <v>1553</v>
      </c>
      <c r="C46" s="197"/>
      <c r="D46" s="201" t="s">
        <v>1554</v>
      </c>
    </row>
    <row r="47" spans="2:6" x14ac:dyDescent="0.3">
      <c r="B47" s="198"/>
      <c r="C47" s="197"/>
      <c r="D47" s="198"/>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25" zoomScale="85" zoomScaleNormal="85" workbookViewId="0">
      <selection activeCell="C42" sqref="C42"/>
    </sheetView>
  </sheetViews>
  <sheetFormatPr defaultColWidth="15.88671875" defaultRowHeight="14.4" x14ac:dyDescent="0.3"/>
  <cols>
    <col min="1" max="1" width="3.44140625" style="161" customWidth="1"/>
    <col min="2" max="2" width="68.44140625" style="161" bestFit="1" customWidth="1"/>
    <col min="3" max="6" width="15.6640625" style="161" bestFit="1" customWidth="1"/>
    <col min="7" max="7" width="5.109375" style="161" customWidth="1"/>
    <col min="8" max="16384" width="15.88671875" style="161"/>
  </cols>
  <sheetData>
    <row r="1" spans="2:6" ht="12" customHeight="1" x14ac:dyDescent="0.25"/>
    <row r="2" spans="2:6" ht="12" customHeight="1" x14ac:dyDescent="0.25"/>
    <row r="3" spans="2:6" ht="12" customHeight="1" x14ac:dyDescent="0.25"/>
    <row r="4" spans="2:6" ht="36" customHeight="1" x14ac:dyDescent="0.3">
      <c r="B4" s="203" t="s">
        <v>1555</v>
      </c>
      <c r="C4" s="468"/>
      <c r="D4" s="468"/>
    </row>
    <row r="5" spans="2:6" ht="15.75" x14ac:dyDescent="0.25">
      <c r="B5" s="204" t="s">
        <v>1556</v>
      </c>
      <c r="C5" s="205"/>
      <c r="D5" s="205"/>
      <c r="E5" s="205"/>
      <c r="F5" s="205"/>
    </row>
    <row r="6" spans="2:6" s="208" customFormat="1" ht="3.75" customHeight="1" x14ac:dyDescent="0.25">
      <c r="B6" s="206"/>
      <c r="C6" s="207"/>
      <c r="D6" s="207"/>
      <c r="E6" s="207"/>
      <c r="F6" s="207"/>
    </row>
    <row r="7" spans="2:6" s="208" customFormat="1" ht="3" customHeight="1" x14ac:dyDescent="0.25">
      <c r="B7" s="206"/>
    </row>
    <row r="8" spans="2:6" ht="3.75" customHeight="1" x14ac:dyDescent="0.25"/>
    <row r="9" spans="2:6" x14ac:dyDescent="0.3">
      <c r="B9" s="209" t="s">
        <v>1557</v>
      </c>
      <c r="C9" s="210" t="s">
        <v>1558</v>
      </c>
      <c r="D9" s="210" t="s">
        <v>1559</v>
      </c>
      <c r="E9" s="210" t="s">
        <v>1560</v>
      </c>
      <c r="F9" s="210" t="s">
        <v>1561</v>
      </c>
    </row>
    <row r="10" spans="2:6" ht="15" x14ac:dyDescent="0.25">
      <c r="B10" s="211" t="s">
        <v>1562</v>
      </c>
      <c r="C10" s="533">
        <v>437</v>
      </c>
      <c r="D10" s="212">
        <v>450.9</v>
      </c>
      <c r="E10" s="212">
        <v>438.1</v>
      </c>
      <c r="F10" s="212">
        <v>433.7</v>
      </c>
    </row>
    <row r="11" spans="2:6" ht="15" x14ac:dyDescent="0.25">
      <c r="B11" s="211" t="s">
        <v>1563</v>
      </c>
      <c r="C11" s="533">
        <v>390.12200000000001</v>
      </c>
      <c r="D11" s="212">
        <v>392.5</v>
      </c>
      <c r="E11" s="212">
        <v>392.2</v>
      </c>
      <c r="F11" s="212">
        <v>390.7</v>
      </c>
    </row>
    <row r="12" spans="2:6" ht="15" x14ac:dyDescent="0.25">
      <c r="B12" s="213" t="s">
        <v>1564</v>
      </c>
      <c r="C12" s="534">
        <v>387.61799999999999</v>
      </c>
      <c r="D12" s="214">
        <v>389.9</v>
      </c>
      <c r="E12" s="214">
        <v>389.6</v>
      </c>
      <c r="F12" s="214">
        <v>387.9</v>
      </c>
    </row>
    <row r="13" spans="2:6" ht="15" x14ac:dyDescent="0.25">
      <c r="B13" s="215" t="s">
        <v>1565</v>
      </c>
      <c r="C13" s="535">
        <v>0.318</v>
      </c>
      <c r="D13" s="216">
        <v>0.36099999999999999</v>
      </c>
      <c r="E13" s="216">
        <v>0.30399999999999999</v>
      </c>
      <c r="F13" s="216">
        <v>0.30499999999999999</v>
      </c>
    </row>
    <row r="14" spans="2:6" ht="15" x14ac:dyDescent="0.25">
      <c r="B14" s="211" t="s">
        <v>1566</v>
      </c>
      <c r="C14" s="536">
        <v>0.35299999999999998</v>
      </c>
      <c r="D14" s="217">
        <v>0.36099999999999999</v>
      </c>
      <c r="E14" s="217">
        <v>0.30399999999999999</v>
      </c>
      <c r="F14" s="217">
        <v>0.30499999999999999</v>
      </c>
    </row>
    <row r="15" spans="2:6" ht="15" x14ac:dyDescent="0.25">
      <c r="B15" s="211" t="s">
        <v>1567</v>
      </c>
      <c r="C15" s="533">
        <v>426.59399999999999</v>
      </c>
      <c r="D15" s="212">
        <v>424.6</v>
      </c>
      <c r="E15" s="212">
        <v>427.9</v>
      </c>
      <c r="F15" s="212">
        <v>409.1</v>
      </c>
    </row>
    <row r="16" spans="2:6" ht="15" x14ac:dyDescent="0.25">
      <c r="B16" s="211" t="s">
        <v>1568</v>
      </c>
      <c r="C16" s="533">
        <v>0.6</v>
      </c>
      <c r="D16" s="212">
        <v>12</v>
      </c>
      <c r="E16" s="212">
        <v>12</v>
      </c>
      <c r="F16" s="212">
        <v>12</v>
      </c>
    </row>
    <row r="17" spans="2:6" ht="15" x14ac:dyDescent="0.25">
      <c r="B17" s="218" t="s">
        <v>1569</v>
      </c>
      <c r="C17" s="533"/>
      <c r="D17" s="212"/>
      <c r="E17" s="212"/>
      <c r="F17" s="212"/>
    </row>
    <row r="18" spans="2:6" ht="15" x14ac:dyDescent="0.25">
      <c r="B18" s="219" t="s">
        <v>1570</v>
      </c>
      <c r="C18" s="537">
        <v>110.879</v>
      </c>
      <c r="D18" s="220">
        <v>108.2</v>
      </c>
      <c r="E18" s="220">
        <v>106.3</v>
      </c>
      <c r="F18" s="220">
        <v>107.5</v>
      </c>
    </row>
    <row r="19" spans="2:6" ht="15" x14ac:dyDescent="0.25">
      <c r="B19" s="221" t="s">
        <v>1571</v>
      </c>
      <c r="C19" s="537">
        <v>0.1</v>
      </c>
      <c r="D19" s="220">
        <v>0.1</v>
      </c>
      <c r="E19" s="220">
        <v>0.1</v>
      </c>
      <c r="F19" s="220">
        <v>0</v>
      </c>
    </row>
    <row r="20" spans="2:6" ht="15" x14ac:dyDescent="0.25">
      <c r="B20" s="211" t="s">
        <v>1572</v>
      </c>
      <c r="C20" s="533">
        <v>0</v>
      </c>
      <c r="D20" s="212">
        <v>0</v>
      </c>
      <c r="E20" s="212">
        <v>0</v>
      </c>
      <c r="F20" s="212">
        <v>0</v>
      </c>
    </row>
    <row r="21" spans="2:6" s="208" customFormat="1" ht="9.75" customHeight="1" x14ac:dyDescent="0.25">
      <c r="B21" s="206"/>
      <c r="C21" s="207"/>
      <c r="D21" s="207"/>
      <c r="E21" s="207"/>
      <c r="F21" s="207"/>
    </row>
    <row r="22" spans="2:6" s="208" customFormat="1" ht="15.75" x14ac:dyDescent="0.25">
      <c r="B22" s="222"/>
      <c r="C22" s="207"/>
      <c r="D22" s="207"/>
      <c r="E22" s="207"/>
      <c r="F22" s="207"/>
    </row>
    <row r="23" spans="2:6" ht="15" x14ac:dyDescent="0.25">
      <c r="B23" s="223" t="s">
        <v>1573</v>
      </c>
      <c r="C23" s="224"/>
      <c r="D23" s="224"/>
      <c r="E23" s="224"/>
      <c r="F23" s="224"/>
    </row>
    <row r="24" spans="2:6" ht="15" x14ac:dyDescent="0.25">
      <c r="B24" s="225" t="s">
        <v>1574</v>
      </c>
      <c r="C24" s="226">
        <v>390.12200000000001</v>
      </c>
      <c r="D24" s="226">
        <v>392.5</v>
      </c>
      <c r="E24" s="226">
        <v>392.2</v>
      </c>
      <c r="F24" s="226">
        <v>390.7</v>
      </c>
    </row>
    <row r="25" spans="2:6" ht="15" x14ac:dyDescent="0.25">
      <c r="B25" s="223" t="s">
        <v>1575</v>
      </c>
      <c r="C25" s="224"/>
      <c r="D25" s="224"/>
      <c r="E25" s="224"/>
      <c r="F25" s="224"/>
    </row>
    <row r="26" spans="2:6" ht="3" customHeight="1" x14ac:dyDescent="0.25">
      <c r="B26" s="227"/>
      <c r="C26" s="224"/>
      <c r="D26" s="224"/>
      <c r="E26" s="224"/>
      <c r="F26" s="224"/>
    </row>
    <row r="27" spans="2:6" ht="15" x14ac:dyDescent="0.25">
      <c r="B27" s="213" t="s">
        <v>1576</v>
      </c>
      <c r="C27" s="218"/>
      <c r="D27" s="218"/>
      <c r="E27" s="218"/>
      <c r="F27" s="218"/>
    </row>
    <row r="28" spans="2:6" x14ac:dyDescent="0.3">
      <c r="B28" s="228" t="s">
        <v>1577</v>
      </c>
      <c r="C28" s="229">
        <v>4.01</v>
      </c>
      <c r="D28" s="230">
        <v>6.8</v>
      </c>
      <c r="E28" s="230">
        <v>8</v>
      </c>
      <c r="F28" s="229">
        <v>8.1999999999999993</v>
      </c>
    </row>
    <row r="29" spans="2:6" x14ac:dyDescent="0.3">
      <c r="B29" s="228" t="s">
        <v>1578</v>
      </c>
      <c r="C29" s="229">
        <v>3.8839999999999999</v>
      </c>
      <c r="D29" s="229">
        <v>4</v>
      </c>
      <c r="E29" s="229">
        <v>4.2</v>
      </c>
      <c r="F29" s="229">
        <v>4.3</v>
      </c>
    </row>
    <row r="30" spans="2:6" x14ac:dyDescent="0.3">
      <c r="B30" s="228" t="s">
        <v>1579</v>
      </c>
      <c r="C30" s="229">
        <v>382.22800000000001</v>
      </c>
      <c r="D30" s="229">
        <v>381.7</v>
      </c>
      <c r="E30" s="229">
        <v>380</v>
      </c>
      <c r="F30" s="229">
        <v>378.2</v>
      </c>
    </row>
    <row r="31" spans="2:6" ht="15" x14ac:dyDescent="0.25">
      <c r="B31" s="213" t="s">
        <v>1580</v>
      </c>
      <c r="C31" s="231"/>
      <c r="D31" s="231"/>
      <c r="E31" s="231"/>
      <c r="F31" s="231"/>
    </row>
    <row r="32" spans="2:6" x14ac:dyDescent="0.3">
      <c r="B32" s="228" t="s">
        <v>1581</v>
      </c>
      <c r="C32" s="229">
        <v>375.22399999999999</v>
      </c>
      <c r="D32" s="229">
        <v>376.5</v>
      </c>
      <c r="E32" s="229">
        <v>375.8</v>
      </c>
      <c r="F32" s="229">
        <v>373.9</v>
      </c>
    </row>
    <row r="33" spans="2:6" x14ac:dyDescent="0.3">
      <c r="B33" s="228" t="s">
        <v>1582</v>
      </c>
      <c r="C33" s="229">
        <v>14.898</v>
      </c>
      <c r="D33" s="229">
        <v>16</v>
      </c>
      <c r="E33" s="229">
        <v>16.399999999999999</v>
      </c>
      <c r="F33" s="229">
        <v>16.8</v>
      </c>
    </row>
    <row r="34" spans="2:6" x14ac:dyDescent="0.3">
      <c r="B34" s="228" t="s">
        <v>1583</v>
      </c>
      <c r="C34" s="232">
        <v>0</v>
      </c>
      <c r="D34" s="232" t="s">
        <v>1584</v>
      </c>
      <c r="E34" s="232" t="s">
        <v>1584</v>
      </c>
      <c r="F34" s="232" t="s">
        <v>1584</v>
      </c>
    </row>
    <row r="35" spans="2:6" x14ac:dyDescent="0.3">
      <c r="B35" s="228" t="s">
        <v>1585</v>
      </c>
      <c r="C35" s="232">
        <v>0</v>
      </c>
      <c r="D35" s="232" t="s">
        <v>1584</v>
      </c>
      <c r="E35" s="232" t="s">
        <v>1584</v>
      </c>
      <c r="F35" s="232" t="s">
        <v>1584</v>
      </c>
    </row>
    <row r="36" spans="2:6" ht="15" x14ac:dyDescent="0.25">
      <c r="B36" s="213" t="s">
        <v>1586</v>
      </c>
      <c r="C36" s="231"/>
      <c r="D36" s="231"/>
      <c r="E36" s="231"/>
      <c r="F36" s="231"/>
    </row>
    <row r="37" spans="2:6" ht="28.8" x14ac:dyDescent="0.3">
      <c r="B37" s="228" t="s">
        <v>1587</v>
      </c>
      <c r="C37" s="229">
        <v>294.93900000000002</v>
      </c>
      <c r="D37" s="229">
        <v>295.8</v>
      </c>
      <c r="E37" s="229">
        <v>294.10000000000002</v>
      </c>
      <c r="F37" s="229">
        <v>290.60000000000002</v>
      </c>
    </row>
    <row r="38" spans="2:6" ht="28.8" x14ac:dyDescent="0.3">
      <c r="B38" s="228" t="s">
        <v>1588</v>
      </c>
      <c r="C38" s="229">
        <v>95.013000000000005</v>
      </c>
      <c r="D38" s="229">
        <v>96.6</v>
      </c>
      <c r="E38" s="229">
        <v>98</v>
      </c>
      <c r="F38" s="229">
        <v>99.9</v>
      </c>
    </row>
    <row r="39" spans="2:6" x14ac:dyDescent="0.3">
      <c r="B39" s="228" t="s">
        <v>1589</v>
      </c>
      <c r="C39" s="229">
        <v>0.17</v>
      </c>
      <c r="D39" s="229">
        <v>0.2</v>
      </c>
      <c r="E39" s="229">
        <v>0.2</v>
      </c>
      <c r="F39" s="229">
        <v>0.2</v>
      </c>
    </row>
    <row r="40" spans="2:6" x14ac:dyDescent="0.3">
      <c r="B40" s="213" t="s">
        <v>1590</v>
      </c>
      <c r="C40" s="233"/>
      <c r="D40" s="233"/>
      <c r="E40" s="233"/>
      <c r="F40" s="233"/>
    </row>
    <row r="41" spans="2:6" x14ac:dyDescent="0.3">
      <c r="B41" s="211" t="s">
        <v>1591</v>
      </c>
      <c r="C41" s="234">
        <v>0.33</v>
      </c>
      <c r="D41" s="234">
        <v>0.35</v>
      </c>
      <c r="E41" s="234">
        <v>0.36</v>
      </c>
      <c r="F41" s="235">
        <v>0.41</v>
      </c>
    </row>
    <row r="42" spans="2:6" ht="28.8" x14ac:dyDescent="0.3">
      <c r="B42" s="218" t="s">
        <v>1592</v>
      </c>
      <c r="C42" s="538">
        <v>0.3</v>
      </c>
      <c r="D42" s="236">
        <v>0.3</v>
      </c>
      <c r="E42" s="236">
        <v>0.4</v>
      </c>
      <c r="F42" s="236">
        <v>0.4</v>
      </c>
    </row>
    <row r="46" spans="2:6" x14ac:dyDescent="0.3">
      <c r="F46" s="237" t="s">
        <v>1593</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abSelected="1" topLeftCell="A53" zoomScale="85" zoomScaleNormal="85" workbookViewId="0">
      <selection activeCell="D57" sqref="D57"/>
    </sheetView>
  </sheetViews>
  <sheetFormatPr defaultColWidth="9.109375" defaultRowHeight="14.4" x14ac:dyDescent="0.3"/>
  <cols>
    <col min="1" max="1" width="3.33203125" style="161" customWidth="1"/>
    <col min="2" max="2" width="60.88671875" style="161" customWidth="1"/>
    <col min="3" max="3" width="21.5546875" style="161" customWidth="1"/>
    <col min="4" max="4" width="19.44140625" style="161" customWidth="1"/>
    <col min="5" max="5" width="17.6640625" style="161" customWidth="1"/>
    <col min="6" max="6" width="17.88671875" style="161" customWidth="1"/>
    <col min="7" max="8" width="10.6640625" style="161" customWidth="1"/>
    <col min="9" max="9" width="10.88671875" style="161" customWidth="1"/>
    <col min="10" max="10" width="4.33203125" style="161" bestFit="1" customWidth="1"/>
    <col min="11" max="11" width="19.44140625" style="161" customWidth="1"/>
    <col min="12" max="12" width="8.88671875" style="161" customWidth="1"/>
    <col min="13" max="16384" width="9.109375" style="161"/>
  </cols>
  <sheetData>
    <row r="3" spans="2:9" ht="12" customHeight="1" x14ac:dyDescent="0.25"/>
    <row r="4" spans="2:9" ht="17.399999999999999" x14ac:dyDescent="0.3">
      <c r="B4" s="203" t="s">
        <v>1594</v>
      </c>
      <c r="C4" s="203"/>
      <c r="D4" s="203"/>
      <c r="E4" s="203"/>
      <c r="F4" s="203"/>
      <c r="G4" s="203"/>
      <c r="H4" s="203"/>
      <c r="I4" s="203"/>
    </row>
    <row r="5" spans="2:9" ht="4.5" customHeight="1" x14ac:dyDescent="0.25">
      <c r="B5" s="474"/>
      <c r="C5" s="474"/>
      <c r="D5" s="474"/>
      <c r="E5" s="474"/>
      <c r="F5" s="474"/>
      <c r="G5" s="474"/>
      <c r="H5" s="474"/>
      <c r="I5" s="474"/>
    </row>
    <row r="6" spans="2:9" ht="5.25" customHeight="1" x14ac:dyDescent="0.25">
      <c r="B6" s="238"/>
      <c r="C6" s="238"/>
      <c r="D6" s="238"/>
      <c r="E6" s="238"/>
      <c r="F6" s="238"/>
      <c r="G6" s="238"/>
      <c r="H6" s="238"/>
      <c r="I6" s="238"/>
    </row>
    <row r="7" spans="2:9" ht="15" x14ac:dyDescent="0.25">
      <c r="B7" s="239" t="s">
        <v>1595</v>
      </c>
      <c r="C7" s="240"/>
      <c r="D7" s="240"/>
      <c r="E7" s="240"/>
      <c r="F7" s="240" t="s">
        <v>1558</v>
      </c>
      <c r="G7" s="240" t="s">
        <v>1559</v>
      </c>
      <c r="H7" s="240" t="s">
        <v>1560</v>
      </c>
      <c r="I7" s="240" t="s">
        <v>1561</v>
      </c>
    </row>
    <row r="8" spans="2:9" ht="15" x14ac:dyDescent="0.25">
      <c r="B8" s="241" t="s">
        <v>1596</v>
      </c>
      <c r="C8" s="208"/>
      <c r="D8" s="208"/>
      <c r="E8" s="208"/>
      <c r="F8" s="182">
        <v>15.013958306999999</v>
      </c>
      <c r="G8" s="212">
        <v>16.100000000000001</v>
      </c>
      <c r="H8" s="212">
        <v>16.899999999999999</v>
      </c>
      <c r="I8" s="182">
        <v>17.600000000000001</v>
      </c>
    </row>
    <row r="9" spans="2:9" ht="15" x14ac:dyDescent="0.25">
      <c r="B9" s="241" t="s">
        <v>1597</v>
      </c>
      <c r="C9" s="208"/>
      <c r="D9" s="208"/>
      <c r="E9" s="208"/>
      <c r="F9" s="179">
        <v>4</v>
      </c>
      <c r="G9" s="212">
        <v>0.9</v>
      </c>
      <c r="H9" s="212">
        <v>0.8</v>
      </c>
      <c r="I9" s="182">
        <v>0.9</v>
      </c>
    </row>
    <row r="10" spans="2:9" ht="15" x14ac:dyDescent="0.25">
      <c r="B10" s="241" t="s">
        <v>1598</v>
      </c>
      <c r="C10" s="208"/>
      <c r="D10" s="208"/>
      <c r="E10" s="208"/>
      <c r="F10" s="179">
        <v>1.501957121</v>
      </c>
      <c r="G10" s="242">
        <v>1.6</v>
      </c>
      <c r="H10" s="242">
        <v>1.6</v>
      </c>
      <c r="I10" s="165">
        <v>1.3</v>
      </c>
    </row>
    <row r="11" spans="2:9" ht="15" x14ac:dyDescent="0.25">
      <c r="B11" s="241" t="s">
        <v>1599</v>
      </c>
      <c r="C11" s="241" t="s">
        <v>1</v>
      </c>
      <c r="D11" s="241"/>
      <c r="E11" s="241"/>
      <c r="F11" s="539">
        <v>11.1157266812277</v>
      </c>
      <c r="G11" s="165">
        <v>10.9</v>
      </c>
      <c r="H11" s="165">
        <v>10.4</v>
      </c>
      <c r="I11" s="165">
        <v>8.1</v>
      </c>
    </row>
    <row r="12" spans="2:9" ht="15" x14ac:dyDescent="0.25">
      <c r="B12" s="243"/>
      <c r="C12" s="244" t="s">
        <v>1600</v>
      </c>
      <c r="D12" s="244"/>
      <c r="E12" s="244"/>
      <c r="F12" s="540"/>
      <c r="G12" s="246"/>
      <c r="H12" s="246"/>
      <c r="I12" s="245"/>
    </row>
    <row r="13" spans="2:9" ht="15" x14ac:dyDescent="0.25">
      <c r="B13" s="241" t="s">
        <v>1601</v>
      </c>
      <c r="C13" s="208"/>
      <c r="D13" s="208"/>
      <c r="E13" s="208"/>
      <c r="F13" s="179">
        <v>13.512</v>
      </c>
      <c r="G13" s="182">
        <v>14.5</v>
      </c>
      <c r="H13" s="182">
        <v>15.3</v>
      </c>
      <c r="I13" s="182">
        <v>16.3</v>
      </c>
    </row>
    <row r="14" spans="2:9" x14ac:dyDescent="0.3">
      <c r="B14" s="208"/>
      <c r="C14" s="241" t="s">
        <v>1602</v>
      </c>
      <c r="D14" s="241"/>
      <c r="E14" s="241"/>
      <c r="F14" s="541">
        <v>3.0310000000000001</v>
      </c>
      <c r="G14" s="182">
        <v>0</v>
      </c>
      <c r="H14" s="182">
        <v>0</v>
      </c>
      <c r="I14" s="182">
        <v>0</v>
      </c>
    </row>
    <row r="15" spans="2:9" ht="15" x14ac:dyDescent="0.25">
      <c r="B15" s="241" t="s">
        <v>1603</v>
      </c>
      <c r="C15" s="208"/>
      <c r="D15" s="208"/>
      <c r="E15" s="208"/>
      <c r="F15" s="179"/>
      <c r="G15" s="182"/>
      <c r="H15" s="182"/>
      <c r="I15" s="182"/>
    </row>
    <row r="16" spans="2:9" ht="15" x14ac:dyDescent="0.25">
      <c r="B16" s="241" t="s">
        <v>1604</v>
      </c>
      <c r="C16" s="208"/>
      <c r="D16" s="208"/>
      <c r="E16" s="208"/>
      <c r="F16" s="179">
        <v>0</v>
      </c>
      <c r="G16" s="182">
        <v>0.7</v>
      </c>
      <c r="H16" s="182">
        <v>0.7</v>
      </c>
      <c r="I16" s="182">
        <v>0.5</v>
      </c>
    </row>
    <row r="17" spans="1:9" ht="15" x14ac:dyDescent="0.25">
      <c r="A17" s="247"/>
      <c r="B17" s="248" t="s">
        <v>1605</v>
      </c>
      <c r="C17" s="249"/>
      <c r="D17" s="208"/>
      <c r="E17" s="208"/>
      <c r="F17" s="179"/>
      <c r="G17" s="182"/>
      <c r="H17" s="182"/>
      <c r="I17" s="182"/>
    </row>
    <row r="18" spans="1:9" ht="15" x14ac:dyDescent="0.25">
      <c r="A18" s="247"/>
      <c r="B18" s="248" t="s">
        <v>1606</v>
      </c>
      <c r="C18" s="249"/>
      <c r="D18" s="250"/>
      <c r="E18" s="250"/>
      <c r="F18" s="542"/>
      <c r="G18" s="251"/>
      <c r="H18" s="251"/>
      <c r="I18" s="251"/>
    </row>
    <row r="19" spans="1:9" ht="15" x14ac:dyDescent="0.25">
      <c r="A19" s="247"/>
      <c r="B19" s="248" t="s">
        <v>1607</v>
      </c>
      <c r="C19" s="249"/>
      <c r="D19" s="250"/>
      <c r="E19" s="250"/>
      <c r="F19" s="543">
        <v>1.3</v>
      </c>
      <c r="G19" s="182">
        <v>1.3</v>
      </c>
      <c r="H19" s="182">
        <v>1.26</v>
      </c>
      <c r="I19" s="182">
        <v>1.26</v>
      </c>
    </row>
    <row r="20" spans="1:9" ht="15" x14ac:dyDescent="0.25">
      <c r="A20" s="247"/>
      <c r="B20" s="248" t="s">
        <v>1608</v>
      </c>
      <c r="C20" s="249"/>
      <c r="D20" s="250"/>
      <c r="E20" s="250"/>
      <c r="F20" s="543">
        <v>1.3</v>
      </c>
      <c r="G20" s="182">
        <v>1.3</v>
      </c>
      <c r="H20" s="182">
        <v>1.26</v>
      </c>
      <c r="I20" s="182">
        <v>1.26</v>
      </c>
    </row>
    <row r="21" spans="1:9" ht="15" x14ac:dyDescent="0.25">
      <c r="A21" s="247"/>
      <c r="B21" s="252"/>
      <c r="C21" s="249"/>
      <c r="D21" s="250"/>
      <c r="E21" s="250"/>
      <c r="F21" s="251"/>
      <c r="G21" s="251"/>
      <c r="H21" s="251"/>
      <c r="I21" s="251"/>
    </row>
    <row r="22" spans="1:9" ht="15" x14ac:dyDescent="0.25">
      <c r="A22" s="247"/>
      <c r="B22" s="253" t="s">
        <v>1609</v>
      </c>
      <c r="C22" s="254"/>
      <c r="D22" s="255"/>
      <c r="E22" s="255"/>
      <c r="F22" s="256"/>
      <c r="G22" s="256"/>
      <c r="H22" s="256"/>
      <c r="I22" s="256"/>
    </row>
    <row r="23" spans="1:9" ht="7.5" customHeight="1" x14ac:dyDescent="0.25"/>
    <row r="24" spans="1:9" ht="17.399999999999999" x14ac:dyDescent="0.3">
      <c r="B24" s="203" t="s">
        <v>1610</v>
      </c>
      <c r="C24" s="203"/>
      <c r="D24" s="203"/>
      <c r="E24" s="203"/>
      <c r="F24" s="203"/>
      <c r="G24" s="203"/>
      <c r="H24" s="203"/>
      <c r="I24" s="203"/>
    </row>
    <row r="25" spans="1:9" ht="5.25" customHeight="1" x14ac:dyDescent="0.25">
      <c r="B25" s="238"/>
      <c r="C25" s="238"/>
      <c r="D25" s="238"/>
      <c r="E25" s="238"/>
      <c r="F25" s="238"/>
      <c r="G25" s="238"/>
      <c r="H25" s="238"/>
      <c r="I25" s="238"/>
    </row>
    <row r="26" spans="1:9" ht="15" x14ac:dyDescent="0.25">
      <c r="B26" s="239" t="s">
        <v>1595</v>
      </c>
      <c r="C26" s="240"/>
      <c r="D26" s="240"/>
      <c r="E26" s="240"/>
      <c r="F26" s="240" t="s">
        <v>1558</v>
      </c>
      <c r="G26" s="240" t="s">
        <v>1559</v>
      </c>
      <c r="H26" s="240" t="s">
        <v>1560</v>
      </c>
      <c r="I26" s="240" t="s">
        <v>1561</v>
      </c>
    </row>
    <row r="27" spans="1:9" ht="15" x14ac:dyDescent="0.25">
      <c r="B27" s="241" t="s">
        <v>1601</v>
      </c>
      <c r="C27" s="208"/>
      <c r="D27" s="208"/>
      <c r="E27" s="208"/>
      <c r="F27" s="248">
        <v>13.512</v>
      </c>
      <c r="G27" s="257">
        <v>14.492000000000001</v>
      </c>
      <c r="H27" s="257">
        <v>15.33</v>
      </c>
      <c r="I27" s="248">
        <v>16.27</v>
      </c>
    </row>
    <row r="28" spans="1:9" ht="15" x14ac:dyDescent="0.25">
      <c r="B28" s="241" t="s">
        <v>1611</v>
      </c>
      <c r="C28" s="208"/>
      <c r="D28" s="208"/>
      <c r="E28" s="208"/>
      <c r="F28" s="248">
        <v>14.195</v>
      </c>
      <c r="G28" s="257">
        <v>15.257</v>
      </c>
      <c r="H28" s="257">
        <v>16.202000000000002</v>
      </c>
      <c r="I28" s="248">
        <v>17.196999999999999</v>
      </c>
    </row>
    <row r="29" spans="1:9" ht="15" x14ac:dyDescent="0.25">
      <c r="B29" s="248" t="s">
        <v>1612</v>
      </c>
      <c r="C29" s="248" t="s">
        <v>1613</v>
      </c>
      <c r="D29" s="248"/>
      <c r="E29" s="248"/>
      <c r="F29" s="258">
        <v>3.0310000000000001</v>
      </c>
      <c r="G29" s="258" t="s">
        <v>1614</v>
      </c>
      <c r="H29" s="258" t="s">
        <v>1615</v>
      </c>
      <c r="I29" s="259" t="s">
        <v>1615</v>
      </c>
    </row>
    <row r="30" spans="1:9" x14ac:dyDescent="0.3">
      <c r="B30" s="249"/>
      <c r="C30" s="248" t="s">
        <v>1616</v>
      </c>
      <c r="D30" s="248"/>
      <c r="E30" s="248"/>
      <c r="F30" s="260">
        <v>0</v>
      </c>
      <c r="G30" s="260">
        <v>3</v>
      </c>
      <c r="H30" s="260">
        <v>3.1</v>
      </c>
      <c r="I30" s="260">
        <v>3.1</v>
      </c>
    </row>
    <row r="31" spans="1:9" ht="15" x14ac:dyDescent="0.25">
      <c r="B31" s="249"/>
      <c r="C31" s="248" t="s">
        <v>1617</v>
      </c>
      <c r="D31" s="248"/>
      <c r="E31" s="248"/>
      <c r="F31" s="261">
        <v>3.2160000000000002</v>
      </c>
      <c r="G31" s="261">
        <v>0</v>
      </c>
      <c r="H31" s="261" t="s">
        <v>1615</v>
      </c>
      <c r="I31" s="261" t="s">
        <v>1615</v>
      </c>
    </row>
    <row r="32" spans="1:9" x14ac:dyDescent="0.3">
      <c r="B32" s="249"/>
      <c r="C32" s="248" t="s">
        <v>1618</v>
      </c>
      <c r="D32" s="248"/>
      <c r="E32" s="248"/>
      <c r="F32" s="261">
        <v>4.0000000000000001E-3</v>
      </c>
      <c r="G32" s="261">
        <v>3.3</v>
      </c>
      <c r="H32" s="261">
        <v>3.4</v>
      </c>
      <c r="I32" s="261">
        <v>3.4</v>
      </c>
    </row>
    <row r="33" spans="2:9" x14ac:dyDescent="0.3">
      <c r="B33" s="249"/>
      <c r="C33" s="248" t="s">
        <v>1619</v>
      </c>
      <c r="D33" s="248"/>
      <c r="E33" s="248"/>
      <c r="F33" s="261">
        <v>1.2999999999999999E-2</v>
      </c>
      <c r="G33" s="261">
        <v>0</v>
      </c>
      <c r="H33" s="261">
        <v>0</v>
      </c>
      <c r="I33" s="261">
        <v>0</v>
      </c>
    </row>
    <row r="34" spans="2:9" x14ac:dyDescent="0.3">
      <c r="B34" s="249"/>
      <c r="C34" s="248" t="s">
        <v>1620</v>
      </c>
      <c r="D34" s="248"/>
      <c r="E34" s="248"/>
      <c r="F34" s="261">
        <v>5.1999999999999998E-2</v>
      </c>
      <c r="G34" s="261">
        <v>0.1</v>
      </c>
      <c r="H34" s="261">
        <v>0</v>
      </c>
      <c r="I34" s="261">
        <v>0</v>
      </c>
    </row>
    <row r="35" spans="2:9" x14ac:dyDescent="0.3">
      <c r="B35" s="249"/>
      <c r="C35" s="248" t="s">
        <v>1621</v>
      </c>
      <c r="D35" s="248"/>
      <c r="E35" s="248"/>
      <c r="F35" s="261">
        <v>0</v>
      </c>
      <c r="G35" s="261" t="s">
        <v>1614</v>
      </c>
      <c r="H35" s="261">
        <v>0.1</v>
      </c>
      <c r="I35" s="261">
        <v>0.1</v>
      </c>
    </row>
    <row r="36" spans="2:9" ht="15" x14ac:dyDescent="0.25">
      <c r="B36" s="249"/>
      <c r="C36" s="248" t="s">
        <v>1622</v>
      </c>
      <c r="D36" s="248"/>
      <c r="E36" s="248"/>
      <c r="F36" s="260">
        <v>0.52500000000000002</v>
      </c>
      <c r="G36" s="260">
        <v>0.6</v>
      </c>
      <c r="H36" s="260">
        <v>0.6</v>
      </c>
      <c r="I36" s="260">
        <v>0.7</v>
      </c>
    </row>
    <row r="37" spans="2:9" ht="15" x14ac:dyDescent="0.25">
      <c r="B37" s="249"/>
      <c r="C37" s="248" t="s">
        <v>1623</v>
      </c>
      <c r="D37" s="248"/>
      <c r="E37" s="248"/>
      <c r="F37" s="260">
        <v>2.8479999999999999</v>
      </c>
      <c r="G37" s="260">
        <v>3.2</v>
      </c>
      <c r="H37" s="260">
        <v>3.6</v>
      </c>
      <c r="I37" s="260">
        <v>4</v>
      </c>
    </row>
    <row r="38" spans="2:9" ht="15" x14ac:dyDescent="0.25">
      <c r="B38" s="249"/>
      <c r="C38" s="248" t="s">
        <v>1624</v>
      </c>
      <c r="D38" s="248"/>
      <c r="E38" s="248"/>
      <c r="F38" s="260">
        <v>3.8220000000000001</v>
      </c>
      <c r="G38" s="260">
        <v>4.3</v>
      </c>
      <c r="H38" s="260">
        <v>4.5999999999999996</v>
      </c>
      <c r="I38" s="260">
        <v>5</v>
      </c>
    </row>
    <row r="39" spans="2:9" x14ac:dyDescent="0.3">
      <c r="B39" s="248" t="s">
        <v>1625</v>
      </c>
      <c r="C39" s="248" t="s">
        <v>1626</v>
      </c>
      <c r="D39" s="248"/>
      <c r="E39" s="248"/>
      <c r="F39" s="262">
        <v>0.27117999999999998</v>
      </c>
      <c r="G39" s="262">
        <v>0.254</v>
      </c>
      <c r="H39" s="262">
        <v>0.24199999999999999</v>
      </c>
      <c r="I39" s="262">
        <v>0.22900000000000001</v>
      </c>
    </row>
    <row r="40" spans="2:9" x14ac:dyDescent="0.3">
      <c r="B40" s="249"/>
      <c r="C40" s="248" t="s">
        <v>1627</v>
      </c>
      <c r="D40" s="248"/>
      <c r="E40" s="248"/>
      <c r="F40" s="262">
        <v>0.72882000000000002</v>
      </c>
      <c r="G40" s="262">
        <v>0.746</v>
      </c>
      <c r="H40" s="262">
        <v>0.75800000000000001</v>
      </c>
      <c r="I40" s="262">
        <v>0.77100000000000002</v>
      </c>
    </row>
    <row r="41" spans="2:9" x14ac:dyDescent="0.3">
      <c r="B41" s="249"/>
      <c r="C41" s="248" t="s">
        <v>1628</v>
      </c>
      <c r="D41" s="248"/>
      <c r="E41" s="248"/>
      <c r="F41" s="263">
        <v>0</v>
      </c>
      <c r="G41" s="263">
        <v>0</v>
      </c>
      <c r="H41" s="263">
        <v>0</v>
      </c>
      <c r="I41" s="263">
        <v>0</v>
      </c>
    </row>
    <row r="42" spans="2:9" x14ac:dyDescent="0.3">
      <c r="B42" s="248" t="s">
        <v>1629</v>
      </c>
      <c r="C42" s="248" t="s">
        <v>1630</v>
      </c>
      <c r="D42" s="248"/>
      <c r="E42" s="248"/>
      <c r="F42" s="262">
        <v>0.67957999999999996</v>
      </c>
      <c r="G42" s="262">
        <v>0.68799999999999994</v>
      </c>
      <c r="H42" s="262">
        <v>0.69599999999999995</v>
      </c>
      <c r="I42" s="262">
        <v>0.70299999999999996</v>
      </c>
    </row>
    <row r="43" spans="2:9" x14ac:dyDescent="0.3">
      <c r="B43" s="249"/>
      <c r="C43" s="248" t="s">
        <v>1631</v>
      </c>
      <c r="D43" s="248"/>
      <c r="E43" s="248"/>
      <c r="F43" s="262">
        <v>0.19119</v>
      </c>
      <c r="G43" s="262">
        <v>0.184</v>
      </c>
      <c r="H43" s="262">
        <v>0.17699999999999999</v>
      </c>
      <c r="I43" s="262">
        <v>0.17100000000000001</v>
      </c>
    </row>
    <row r="44" spans="2:9" x14ac:dyDescent="0.3">
      <c r="B44" s="249"/>
      <c r="C44" s="248" t="s">
        <v>1632</v>
      </c>
      <c r="D44" s="248"/>
      <c r="E44" s="248"/>
      <c r="F44" s="264">
        <v>0.12923000000000001</v>
      </c>
      <c r="G44" s="264">
        <v>0.128</v>
      </c>
      <c r="H44" s="264">
        <v>0.127</v>
      </c>
      <c r="I44" s="264">
        <v>0.126</v>
      </c>
    </row>
    <row r="45" spans="2:9" x14ac:dyDescent="0.3">
      <c r="B45" s="248" t="s">
        <v>1633</v>
      </c>
      <c r="C45" s="248" t="s">
        <v>76</v>
      </c>
      <c r="D45" s="248"/>
      <c r="E45" s="248"/>
      <c r="F45" s="265">
        <v>10.91</v>
      </c>
      <c r="G45" s="265">
        <v>11.8</v>
      </c>
      <c r="H45" s="265">
        <v>12.6</v>
      </c>
      <c r="I45" s="265">
        <v>13.5</v>
      </c>
    </row>
    <row r="46" spans="2:9" x14ac:dyDescent="0.3">
      <c r="B46" s="249"/>
      <c r="C46" s="248" t="s">
        <v>55</v>
      </c>
      <c r="D46" s="248"/>
      <c r="E46" s="248"/>
      <c r="F46" s="265">
        <v>2.6019999999999999</v>
      </c>
      <c r="G46" s="265">
        <v>2.7</v>
      </c>
      <c r="H46" s="265">
        <v>2.7</v>
      </c>
      <c r="I46" s="265">
        <v>2.8</v>
      </c>
    </row>
    <row r="47" spans="2:9" x14ac:dyDescent="0.3">
      <c r="B47" s="249"/>
      <c r="C47" s="248" t="s">
        <v>44</v>
      </c>
      <c r="D47" s="248"/>
      <c r="E47" s="248"/>
      <c r="F47" s="266">
        <v>0</v>
      </c>
      <c r="G47" s="266"/>
      <c r="H47" s="266"/>
      <c r="I47" s="266"/>
    </row>
    <row r="48" spans="2:9" x14ac:dyDescent="0.3">
      <c r="B48" s="249"/>
      <c r="C48" s="248" t="s">
        <v>1634</v>
      </c>
      <c r="D48" s="248"/>
      <c r="E48" s="248"/>
      <c r="F48" s="266">
        <v>0</v>
      </c>
      <c r="G48" s="266"/>
      <c r="H48" s="266"/>
      <c r="I48" s="266"/>
    </row>
    <row r="49" spans="2:11" x14ac:dyDescent="0.3">
      <c r="B49" s="249"/>
      <c r="C49" s="248" t="s">
        <v>1435</v>
      </c>
      <c r="D49" s="248"/>
      <c r="E49" s="248"/>
      <c r="F49" s="266">
        <v>0</v>
      </c>
      <c r="G49" s="266"/>
      <c r="H49" s="266"/>
      <c r="I49" s="266"/>
    </row>
    <row r="50" spans="2:11" x14ac:dyDescent="0.3">
      <c r="B50" s="249"/>
      <c r="C50" s="248" t="s">
        <v>1635</v>
      </c>
      <c r="D50" s="248"/>
      <c r="E50" s="248"/>
      <c r="F50" s="266">
        <v>0</v>
      </c>
      <c r="G50" s="266"/>
      <c r="H50" s="266"/>
      <c r="I50" s="266"/>
    </row>
    <row r="51" spans="2:11" x14ac:dyDescent="0.3">
      <c r="B51" s="249"/>
      <c r="C51" s="248" t="s">
        <v>2</v>
      </c>
      <c r="D51" s="248"/>
      <c r="E51" s="248"/>
      <c r="F51" s="266">
        <v>0</v>
      </c>
      <c r="G51" s="266"/>
      <c r="H51" s="266"/>
      <c r="I51" s="266"/>
    </row>
    <row r="52" spans="2:11" x14ac:dyDescent="0.3">
      <c r="B52" s="248" t="s">
        <v>1636</v>
      </c>
      <c r="C52" s="249"/>
      <c r="D52" s="249"/>
      <c r="E52" s="249"/>
      <c r="F52" s="267" t="s">
        <v>1445</v>
      </c>
      <c r="G52" s="267" t="s">
        <v>1445</v>
      </c>
      <c r="H52" s="267" t="s">
        <v>1445</v>
      </c>
      <c r="I52" s="267" t="s">
        <v>1445</v>
      </c>
    </row>
    <row r="53" spans="2:11" x14ac:dyDescent="0.3">
      <c r="B53" s="248" t="s">
        <v>1637</v>
      </c>
      <c r="C53" s="249"/>
      <c r="D53" s="249"/>
      <c r="E53" s="249"/>
      <c r="F53" s="267" t="s">
        <v>1445</v>
      </c>
      <c r="G53" s="267" t="s">
        <v>1445</v>
      </c>
      <c r="H53" s="267" t="s">
        <v>1445</v>
      </c>
      <c r="I53" s="267" t="s">
        <v>1445</v>
      </c>
    </row>
    <row r="54" spans="2:11" x14ac:dyDescent="0.3">
      <c r="B54" s="248" t="s">
        <v>1638</v>
      </c>
      <c r="C54" s="249"/>
      <c r="D54" s="249"/>
      <c r="E54" s="249"/>
      <c r="F54" s="267" t="s">
        <v>1445</v>
      </c>
      <c r="G54" s="267" t="s">
        <v>1445</v>
      </c>
      <c r="H54" s="267" t="s">
        <v>1445</v>
      </c>
      <c r="I54" s="267" t="s">
        <v>1445</v>
      </c>
    </row>
    <row r="55" spans="2:11" x14ac:dyDescent="0.3">
      <c r="B55" s="248" t="s">
        <v>1639</v>
      </c>
      <c r="C55" s="248" t="s">
        <v>1640</v>
      </c>
      <c r="D55" s="248"/>
      <c r="E55" s="248"/>
      <c r="F55" s="268" t="s">
        <v>1909</v>
      </c>
      <c r="G55" s="268" t="s">
        <v>1909</v>
      </c>
      <c r="H55" s="268" t="s">
        <v>1909</v>
      </c>
      <c r="I55" s="268" t="s">
        <v>1909</v>
      </c>
    </row>
    <row r="56" spans="2:11" x14ac:dyDescent="0.3">
      <c r="B56" s="249"/>
      <c r="C56" s="248" t="s">
        <v>1641</v>
      </c>
      <c r="D56" s="248"/>
      <c r="E56" s="248"/>
      <c r="F56" s="268" t="s">
        <v>1646</v>
      </c>
      <c r="G56" s="268" t="s">
        <v>1646</v>
      </c>
      <c r="H56" s="268" t="s">
        <v>1646</v>
      </c>
      <c r="I56" s="268" t="s">
        <v>1646</v>
      </c>
    </row>
    <row r="57" spans="2:11" x14ac:dyDescent="0.3">
      <c r="B57" s="208"/>
      <c r="C57" s="241" t="s">
        <v>1642</v>
      </c>
      <c r="D57" s="241"/>
      <c r="E57" s="241"/>
      <c r="F57" s="268"/>
      <c r="G57" s="269"/>
      <c r="H57" s="269"/>
      <c r="I57" s="268"/>
    </row>
    <row r="58" spans="2:11" x14ac:dyDescent="0.3">
      <c r="B58" s="208"/>
      <c r="C58" s="241"/>
      <c r="D58" s="241"/>
      <c r="E58" s="241"/>
      <c r="F58" s="268"/>
      <c r="G58" s="269"/>
      <c r="H58" s="269"/>
      <c r="I58" s="268"/>
    </row>
    <row r="59" spans="2:11" ht="27" customHeight="1" x14ac:dyDescent="0.3">
      <c r="B59" s="475" t="s">
        <v>1643</v>
      </c>
      <c r="C59" s="475"/>
      <c r="D59" s="475"/>
      <c r="E59" s="241"/>
      <c r="F59" s="268"/>
      <c r="G59" s="269"/>
      <c r="H59" s="269"/>
      <c r="I59" s="268"/>
      <c r="J59" s="103"/>
    </row>
    <row r="60" spans="2:11" ht="17.25" customHeight="1" x14ac:dyDescent="0.3">
      <c r="B60" s="270"/>
      <c r="C60" s="270"/>
      <c r="D60" s="270"/>
      <c r="E60" s="270"/>
      <c r="F60" s="270"/>
      <c r="G60" s="270"/>
      <c r="H60" s="270"/>
      <c r="I60" s="270"/>
      <c r="J60" s="270"/>
      <c r="K60" s="270"/>
    </row>
    <row r="61" spans="2:11" x14ac:dyDescent="0.3">
      <c r="B61" s="190" t="s">
        <v>1644</v>
      </c>
      <c r="C61" s="271"/>
      <c r="D61" s="271"/>
      <c r="E61" s="271"/>
      <c r="F61" s="271"/>
      <c r="G61" s="271"/>
      <c r="H61" s="271"/>
      <c r="I61" s="271"/>
      <c r="J61" s="271"/>
      <c r="K61" s="141"/>
    </row>
    <row r="62" spans="2:11" x14ac:dyDescent="0.3">
      <c r="B62" s="272" t="s">
        <v>1645</v>
      </c>
      <c r="C62" s="273" t="s">
        <v>1646</v>
      </c>
      <c r="D62" s="273" t="s">
        <v>1647</v>
      </c>
      <c r="E62" s="273" t="s">
        <v>1648</v>
      </c>
      <c r="F62" s="273" t="s">
        <v>1649</v>
      </c>
      <c r="G62" s="273" t="s">
        <v>1650</v>
      </c>
      <c r="H62" s="273" t="s">
        <v>1651</v>
      </c>
      <c r="I62" s="273" t="s">
        <v>1652</v>
      </c>
      <c r="J62" s="273" t="s">
        <v>1653</v>
      </c>
      <c r="K62" s="273" t="s">
        <v>1654</v>
      </c>
    </row>
    <row r="63" spans="2:11" x14ac:dyDescent="0.3">
      <c r="B63" s="273" t="s">
        <v>1655</v>
      </c>
      <c r="C63" s="274"/>
      <c r="D63" s="274"/>
      <c r="E63" s="274"/>
      <c r="F63" s="274"/>
      <c r="G63" s="274"/>
      <c r="H63" s="274"/>
      <c r="I63" s="274"/>
      <c r="J63" s="274"/>
      <c r="K63" s="274"/>
    </row>
    <row r="64" spans="2:11" x14ac:dyDescent="0.3">
      <c r="B64" s="273" t="s">
        <v>1656</v>
      </c>
      <c r="C64" s="274">
        <v>768980.21</v>
      </c>
      <c r="D64" s="274"/>
      <c r="E64" s="274"/>
      <c r="F64" s="274"/>
      <c r="G64" s="274"/>
      <c r="H64" s="274"/>
      <c r="I64" s="274"/>
      <c r="J64" s="274"/>
      <c r="K64" s="274">
        <v>5567509304.8199997</v>
      </c>
    </row>
    <row r="65" spans="2:11" x14ac:dyDescent="0.3">
      <c r="B65" s="273" t="s">
        <v>1657</v>
      </c>
      <c r="C65" s="274">
        <v>583519.63</v>
      </c>
      <c r="D65" s="274"/>
      <c r="E65" s="274"/>
      <c r="F65" s="274"/>
      <c r="G65" s="274"/>
      <c r="H65" s="274"/>
      <c r="I65" s="274"/>
      <c r="J65" s="274"/>
      <c r="K65" s="274"/>
    </row>
    <row r="66" spans="2:11" x14ac:dyDescent="0.3">
      <c r="B66" s="273" t="s">
        <v>1658</v>
      </c>
      <c r="C66" s="274"/>
      <c r="D66" s="274"/>
      <c r="E66" s="274"/>
      <c r="F66" s="274"/>
      <c r="G66" s="274"/>
      <c r="H66" s="274"/>
      <c r="I66" s="274"/>
      <c r="J66" s="274"/>
      <c r="K66" s="274"/>
    </row>
    <row r="67" spans="2:11" x14ac:dyDescent="0.3">
      <c r="B67" s="273" t="s">
        <v>1</v>
      </c>
      <c r="C67" s="274">
        <f>SUM(C64:C66)</f>
        <v>1352499.8399999999</v>
      </c>
      <c r="D67" s="274">
        <f t="shared" ref="D67:K67" si="0">SUM(D64:D66)</f>
        <v>0</v>
      </c>
      <c r="E67" s="274">
        <f t="shared" si="0"/>
        <v>0</v>
      </c>
      <c r="F67" s="274">
        <f t="shared" si="0"/>
        <v>0</v>
      </c>
      <c r="G67" s="274">
        <f t="shared" si="0"/>
        <v>0</v>
      </c>
      <c r="H67" s="274">
        <f t="shared" si="0"/>
        <v>0</v>
      </c>
      <c r="I67" s="274">
        <f t="shared" si="0"/>
        <v>0</v>
      </c>
      <c r="J67" s="274"/>
      <c r="K67" s="274">
        <f t="shared" si="0"/>
        <v>5567509304.8199997</v>
      </c>
    </row>
    <row r="68" spans="2:11" x14ac:dyDescent="0.3">
      <c r="B68" s="271"/>
      <c r="C68" s="275"/>
      <c r="D68" s="271"/>
      <c r="E68" s="271"/>
      <c r="F68" s="271"/>
      <c r="G68" s="271"/>
      <c r="H68" s="271"/>
      <c r="I68" s="271"/>
      <c r="J68" s="271"/>
      <c r="K68" s="271"/>
    </row>
    <row r="69" spans="2:11" x14ac:dyDescent="0.3">
      <c r="B69" s="190" t="s">
        <v>1659</v>
      </c>
      <c r="C69" s="271"/>
      <c r="D69" s="271"/>
      <c r="E69" s="271"/>
      <c r="F69" s="271"/>
      <c r="G69" s="271"/>
      <c r="H69" s="271"/>
      <c r="I69" s="271"/>
      <c r="J69" s="271"/>
      <c r="K69" s="271"/>
    </row>
    <row r="70" spans="2:11" x14ac:dyDescent="0.3">
      <c r="B70" s="272" t="s">
        <v>1660</v>
      </c>
      <c r="C70" s="273" t="s">
        <v>1646</v>
      </c>
      <c r="D70" s="273" t="s">
        <v>1647</v>
      </c>
      <c r="E70" s="273" t="s">
        <v>1648</v>
      </c>
      <c r="F70" s="273" t="s">
        <v>1649</v>
      </c>
      <c r="G70" s="273" t="s">
        <v>1650</v>
      </c>
      <c r="H70" s="273" t="s">
        <v>1651</v>
      </c>
      <c r="I70" s="273" t="s">
        <v>1652</v>
      </c>
      <c r="J70" s="273" t="s">
        <v>1653</v>
      </c>
      <c r="K70" s="273" t="s">
        <v>1654</v>
      </c>
    </row>
    <row r="71" spans="2:11" x14ac:dyDescent="0.3">
      <c r="B71" s="273" t="s">
        <v>1661</v>
      </c>
      <c r="C71" s="274"/>
      <c r="D71" s="274"/>
      <c r="E71" s="274"/>
      <c r="F71" s="274"/>
      <c r="G71" s="274"/>
      <c r="H71" s="274"/>
      <c r="I71" s="274"/>
      <c r="J71" s="274"/>
      <c r="K71" s="274">
        <v>324998555.32999998</v>
      </c>
    </row>
    <row r="72" spans="2:11" x14ac:dyDescent="0.3">
      <c r="B72" s="273" t="s">
        <v>1662</v>
      </c>
      <c r="C72" s="274"/>
      <c r="D72" s="274"/>
      <c r="E72" s="274"/>
      <c r="F72" s="274"/>
      <c r="G72" s="274"/>
      <c r="H72" s="274"/>
      <c r="I72" s="274"/>
      <c r="J72" s="274"/>
      <c r="K72" s="274"/>
    </row>
    <row r="73" spans="2:11" x14ac:dyDescent="0.3">
      <c r="B73" s="273" t="s">
        <v>1663</v>
      </c>
      <c r="C73" s="274">
        <v>1352499.84</v>
      </c>
      <c r="D73" s="274"/>
      <c r="E73" s="274"/>
      <c r="F73" s="274"/>
      <c r="G73" s="274"/>
      <c r="H73" s="274"/>
      <c r="I73" s="274"/>
      <c r="J73" s="274"/>
      <c r="K73" s="274">
        <v>5242510749.4899998</v>
      </c>
    </row>
    <row r="74" spans="2:11" x14ac:dyDescent="0.3">
      <c r="B74" s="276" t="s">
        <v>1664</v>
      </c>
      <c r="C74" s="274"/>
      <c r="D74" s="274"/>
      <c r="E74" s="274"/>
      <c r="F74" s="274"/>
      <c r="G74" s="274"/>
      <c r="H74" s="274"/>
      <c r="I74" s="274"/>
      <c r="J74" s="274"/>
      <c r="K74" s="274"/>
    </row>
    <row r="75" spans="2:11" x14ac:dyDescent="0.3">
      <c r="B75" s="273" t="s">
        <v>1</v>
      </c>
      <c r="C75" s="274">
        <f>SUM(C71:C74)</f>
        <v>1352499.84</v>
      </c>
      <c r="D75" s="274">
        <f t="shared" ref="D75:K75" si="1">SUM(D71:D74)</f>
        <v>0</v>
      </c>
      <c r="E75" s="274">
        <f t="shared" si="1"/>
        <v>0</v>
      </c>
      <c r="F75" s="274">
        <f t="shared" si="1"/>
        <v>0</v>
      </c>
      <c r="G75" s="274">
        <f t="shared" si="1"/>
        <v>0</v>
      </c>
      <c r="H75" s="274">
        <f t="shared" si="1"/>
        <v>0</v>
      </c>
      <c r="I75" s="274">
        <f t="shared" si="1"/>
        <v>0</v>
      </c>
      <c r="J75" s="274"/>
      <c r="K75" s="274">
        <f t="shared" si="1"/>
        <v>5567509304.8199997</v>
      </c>
    </row>
    <row r="76" spans="2:11" x14ac:dyDescent="0.3">
      <c r="B76" s="277"/>
      <c r="C76" s="278"/>
      <c r="D76" s="277"/>
      <c r="E76" s="277"/>
      <c r="F76" s="277"/>
      <c r="G76" s="277"/>
      <c r="H76" s="277"/>
      <c r="I76" s="277"/>
      <c r="J76" s="277"/>
      <c r="K76" s="277"/>
    </row>
    <row r="77" spans="2:11" x14ac:dyDescent="0.3">
      <c r="B77" s="190" t="s">
        <v>1665</v>
      </c>
      <c r="C77" s="271"/>
      <c r="D77" s="271"/>
      <c r="E77" s="271"/>
      <c r="F77" s="271"/>
      <c r="G77" s="271"/>
      <c r="H77" s="271"/>
      <c r="I77" s="271"/>
      <c r="J77" s="271"/>
      <c r="K77" s="271"/>
    </row>
    <row r="78" spans="2:11" x14ac:dyDescent="0.3">
      <c r="B78" s="272" t="s">
        <v>1666</v>
      </c>
      <c r="C78" s="273" t="s">
        <v>1656</v>
      </c>
      <c r="D78" s="273" t="s">
        <v>1657</v>
      </c>
      <c r="E78" s="273" t="s">
        <v>1658</v>
      </c>
      <c r="F78" s="273" t="s">
        <v>1</v>
      </c>
      <c r="G78" s="271"/>
      <c r="H78" s="271"/>
      <c r="I78" s="271"/>
      <c r="J78" s="271"/>
      <c r="K78" s="271"/>
    </row>
    <row r="79" spans="2:11" x14ac:dyDescent="0.3">
      <c r="B79" s="273" t="s">
        <v>1661</v>
      </c>
      <c r="C79" s="274">
        <v>324998555.32999998</v>
      </c>
      <c r="D79" s="274">
        <v>583519.63</v>
      </c>
      <c r="E79" s="274"/>
      <c r="F79" s="274">
        <f>SUM(C79:E79)</f>
        <v>325582074.95999998</v>
      </c>
      <c r="G79" s="271"/>
      <c r="H79" s="271"/>
      <c r="I79" s="271"/>
      <c r="J79" s="271"/>
      <c r="K79" s="271"/>
    </row>
    <row r="80" spans="2:11" x14ac:dyDescent="0.3">
      <c r="B80" s="273" t="s">
        <v>1662</v>
      </c>
      <c r="C80" s="274"/>
      <c r="D80" s="274"/>
      <c r="E80" s="274"/>
      <c r="F80" s="274">
        <f t="shared" ref="F80:F82" si="2">SUM(C80:E80)</f>
        <v>0</v>
      </c>
      <c r="G80" s="271"/>
      <c r="H80" s="271"/>
      <c r="I80" s="271"/>
      <c r="J80" s="271"/>
      <c r="K80" s="271"/>
    </row>
    <row r="81" spans="2:11" x14ac:dyDescent="0.3">
      <c r="B81" s="273" t="s">
        <v>1663</v>
      </c>
      <c r="C81" s="274">
        <v>5243279729.6999998</v>
      </c>
      <c r="D81" s="274"/>
      <c r="E81" s="274"/>
      <c r="F81" s="274">
        <f t="shared" si="2"/>
        <v>5243279729.6999998</v>
      </c>
      <c r="G81" s="271"/>
      <c r="H81" s="271"/>
      <c r="I81" s="271"/>
      <c r="J81" s="271"/>
      <c r="K81" s="271"/>
    </row>
    <row r="82" spans="2:11" ht="15" customHeight="1" x14ac:dyDescent="0.3">
      <c r="B82" s="276" t="s">
        <v>1664</v>
      </c>
      <c r="C82" s="274"/>
      <c r="D82" s="274"/>
      <c r="E82" s="274"/>
      <c r="F82" s="274">
        <f t="shared" si="2"/>
        <v>0</v>
      </c>
      <c r="G82" s="271"/>
      <c r="H82" s="271"/>
      <c r="I82" s="271"/>
      <c r="J82" s="271"/>
      <c r="K82" s="271"/>
    </row>
    <row r="83" spans="2:11" x14ac:dyDescent="0.3">
      <c r="B83" s="273" t="s">
        <v>1</v>
      </c>
      <c r="C83" s="274">
        <f>SUM(C79:C82)</f>
        <v>5568278285.0299997</v>
      </c>
      <c r="D83" s="274">
        <f t="shared" ref="D83:F83" si="3">SUM(D79:D82)</f>
        <v>583519.63</v>
      </c>
      <c r="E83" s="274">
        <f t="shared" si="3"/>
        <v>0</v>
      </c>
      <c r="F83" s="274">
        <f t="shared" si="3"/>
        <v>5568861804.6599998</v>
      </c>
      <c r="G83" s="271"/>
      <c r="H83" s="271"/>
      <c r="I83" s="271"/>
      <c r="J83" s="271"/>
      <c r="K83" s="271"/>
    </row>
    <row r="84" spans="2:11" x14ac:dyDescent="0.3">
      <c r="B84" s="277"/>
      <c r="C84" s="278"/>
      <c r="D84" s="277"/>
      <c r="E84" s="277"/>
      <c r="F84" s="277"/>
      <c r="G84" s="271"/>
      <c r="H84" s="271"/>
      <c r="I84" s="271"/>
      <c r="J84" s="271"/>
      <c r="K84" s="271"/>
    </row>
    <row r="85" spans="2:11" s="279" customFormat="1" x14ac:dyDescent="0.3">
      <c r="B85" s="190" t="s">
        <v>1667</v>
      </c>
      <c r="C85" s="271"/>
      <c r="D85" s="271"/>
      <c r="E85" s="271"/>
      <c r="F85" s="271"/>
      <c r="G85" s="271"/>
      <c r="H85" s="271"/>
      <c r="I85" s="271"/>
      <c r="J85" s="271"/>
      <c r="K85" s="271"/>
    </row>
    <row r="86" spans="2:11" x14ac:dyDescent="0.3">
      <c r="B86" s="476" t="s">
        <v>1668</v>
      </c>
      <c r="C86" s="477"/>
      <c r="D86" s="477"/>
      <c r="E86" s="478"/>
      <c r="F86" s="274"/>
      <c r="G86" s="271"/>
      <c r="H86" s="271"/>
      <c r="I86" s="271"/>
      <c r="J86" s="271"/>
      <c r="K86" s="271"/>
    </row>
    <row r="87" spans="2:11" x14ac:dyDescent="0.3">
      <c r="B87" s="280"/>
      <c r="C87" s="280"/>
      <c r="D87" s="280"/>
      <c r="E87" s="280"/>
      <c r="F87" s="278"/>
      <c r="G87" s="271"/>
      <c r="H87" s="271"/>
      <c r="I87" s="271"/>
      <c r="J87" s="271"/>
      <c r="K87" s="271"/>
    </row>
    <row r="88" spans="2:11" x14ac:dyDescent="0.3">
      <c r="B88" s="247"/>
      <c r="C88" s="247"/>
      <c r="D88" s="247"/>
      <c r="E88" s="271"/>
      <c r="F88" s="271"/>
      <c r="G88" s="271"/>
      <c r="H88" s="271"/>
      <c r="I88" s="271"/>
      <c r="J88" s="271"/>
      <c r="K88" s="271"/>
    </row>
    <row r="89" spans="2:11" x14ac:dyDescent="0.3">
      <c r="B89" s="281" t="s">
        <v>1669</v>
      </c>
      <c r="C89" s="282"/>
      <c r="D89" s="247"/>
      <c r="E89" s="271"/>
      <c r="F89" s="271"/>
      <c r="G89" s="271"/>
      <c r="H89" s="271"/>
      <c r="I89" s="271"/>
      <c r="J89" s="271"/>
      <c r="K89" s="271"/>
    </row>
    <row r="90" spans="2:11" x14ac:dyDescent="0.3">
      <c r="B90" s="276" t="s">
        <v>1670</v>
      </c>
      <c r="C90" s="283"/>
      <c r="D90" s="247"/>
      <c r="E90" s="271"/>
      <c r="F90" s="271"/>
      <c r="G90" s="271"/>
      <c r="H90" s="271"/>
      <c r="I90" s="271"/>
      <c r="J90" s="271"/>
      <c r="K90" s="271"/>
    </row>
    <row r="91" spans="2:11" x14ac:dyDescent="0.3">
      <c r="B91" s="276" t="s">
        <v>1671</v>
      </c>
      <c r="C91" s="283"/>
      <c r="D91" s="247"/>
      <c r="E91" s="271"/>
      <c r="F91" s="271"/>
      <c r="G91" s="271"/>
      <c r="H91" s="271"/>
      <c r="I91" s="271"/>
      <c r="J91" s="271"/>
      <c r="K91" s="271"/>
    </row>
    <row r="92" spans="2:11" x14ac:dyDescent="0.3">
      <c r="B92" s="276" t="s">
        <v>1658</v>
      </c>
      <c r="C92" s="283"/>
      <c r="D92" s="247"/>
      <c r="E92" s="271"/>
      <c r="F92" s="271"/>
      <c r="G92" s="271"/>
      <c r="H92" s="271"/>
      <c r="I92" s="271"/>
      <c r="J92" s="271"/>
      <c r="K92" s="271"/>
    </row>
    <row r="93" spans="2:11" x14ac:dyDescent="0.3">
      <c r="B93" s="276" t="s">
        <v>1</v>
      </c>
      <c r="C93" s="283"/>
      <c r="D93" s="247"/>
      <c r="E93" s="271"/>
      <c r="F93" s="271"/>
      <c r="G93" s="271"/>
      <c r="H93" s="271"/>
      <c r="I93" s="271"/>
      <c r="J93" s="271"/>
      <c r="K93" s="271"/>
    </row>
    <row r="94" spans="2:11" x14ac:dyDescent="0.3">
      <c r="B94" s="247"/>
      <c r="C94" s="247"/>
      <c r="D94" s="247"/>
      <c r="E94" s="271"/>
      <c r="F94" s="271"/>
      <c r="G94" s="271"/>
      <c r="H94" s="271"/>
      <c r="I94" s="271"/>
      <c r="J94" s="271"/>
      <c r="K94" s="271"/>
    </row>
    <row r="95" spans="2:11" x14ac:dyDescent="0.3">
      <c r="B95" s="281" t="s">
        <v>1672</v>
      </c>
      <c r="C95" s="282"/>
      <c r="D95" s="247"/>
      <c r="E95" s="271"/>
      <c r="F95" s="271"/>
      <c r="G95" s="271"/>
      <c r="H95" s="271"/>
      <c r="I95" s="271"/>
      <c r="J95" s="271"/>
      <c r="K95" s="271"/>
    </row>
    <row r="96" spans="2:11" x14ac:dyDescent="0.3">
      <c r="B96" s="276" t="s">
        <v>1670</v>
      </c>
      <c r="C96" s="283"/>
      <c r="D96" s="247"/>
      <c r="E96" s="271"/>
      <c r="F96" s="271"/>
      <c r="G96" s="271"/>
      <c r="H96" s="271"/>
      <c r="I96" s="271"/>
      <c r="J96" s="271"/>
      <c r="K96" s="271"/>
    </row>
    <row r="97" spans="2:11" x14ac:dyDescent="0.3">
      <c r="B97" s="276" t="s">
        <v>1671</v>
      </c>
      <c r="C97" s="283"/>
      <c r="D97" s="247"/>
      <c r="E97" s="271"/>
      <c r="F97" s="271"/>
      <c r="G97" s="271"/>
      <c r="H97" s="271"/>
      <c r="I97" s="271"/>
      <c r="J97" s="271"/>
      <c r="K97" s="271"/>
    </row>
    <row r="98" spans="2:11" x14ac:dyDescent="0.3">
      <c r="B98" s="276" t="s">
        <v>1658</v>
      </c>
      <c r="C98" s="283"/>
      <c r="D98" s="247"/>
      <c r="E98" s="271"/>
      <c r="F98" s="271"/>
      <c r="G98" s="271"/>
      <c r="H98" s="271"/>
      <c r="I98" s="271"/>
      <c r="J98" s="271"/>
      <c r="K98" s="271"/>
    </row>
    <row r="99" spans="2:11" x14ac:dyDescent="0.3">
      <c r="B99" s="276" t="s">
        <v>1</v>
      </c>
      <c r="C99" s="283"/>
      <c r="D99" s="247"/>
      <c r="E99" s="271"/>
      <c r="F99" s="271"/>
      <c r="G99" s="271"/>
      <c r="H99" s="271"/>
      <c r="I99" s="271"/>
      <c r="J99" s="271"/>
      <c r="K99" s="271"/>
    </row>
    <row r="100" spans="2:11" x14ac:dyDescent="0.3">
      <c r="B100" s="249"/>
      <c r="C100" s="284"/>
      <c r="D100" s="247"/>
      <c r="E100" s="271"/>
      <c r="F100" s="271"/>
      <c r="G100" s="271"/>
      <c r="H100" s="271"/>
      <c r="I100" s="271"/>
      <c r="J100" s="271"/>
      <c r="K100" s="271"/>
    </row>
    <row r="101" spans="2:11" x14ac:dyDescent="0.3">
      <c r="B101" s="249"/>
      <c r="C101" s="284"/>
      <c r="D101" s="247"/>
      <c r="E101" s="271"/>
      <c r="F101" s="271"/>
      <c r="G101" s="271"/>
      <c r="H101" s="271"/>
      <c r="I101" s="271"/>
      <c r="J101" s="271"/>
      <c r="K101" s="271"/>
    </row>
    <row r="102" spans="2:11" x14ac:dyDescent="0.3">
      <c r="B102" s="249"/>
      <c r="C102" s="284"/>
      <c r="D102" s="247"/>
      <c r="E102" s="271"/>
      <c r="F102" s="271"/>
      <c r="G102" s="271"/>
      <c r="H102" s="271"/>
      <c r="I102" s="271"/>
      <c r="J102" s="271"/>
      <c r="K102" s="271"/>
    </row>
    <row r="103" spans="2:11" ht="17.399999999999999" x14ac:dyDescent="0.3">
      <c r="B103" s="471" t="s">
        <v>1673</v>
      </c>
      <c r="C103" s="471"/>
      <c r="D103" s="471"/>
      <c r="E103" s="471"/>
      <c r="F103" s="471"/>
    </row>
    <row r="104" spans="2:11" ht="17.399999999999999" x14ac:dyDescent="0.3">
      <c r="B104" s="270"/>
      <c r="C104" s="285"/>
      <c r="D104" s="286"/>
      <c r="E104" s="286"/>
      <c r="F104" s="286"/>
    </row>
    <row r="105" spans="2:11" x14ac:dyDescent="0.3">
      <c r="B105" s="287" t="s">
        <v>1674</v>
      </c>
      <c r="C105" s="288" t="s">
        <v>1675</v>
      </c>
      <c r="D105" s="208"/>
      <c r="E105" s="208"/>
    </row>
    <row r="106" spans="2:11" x14ac:dyDescent="0.3">
      <c r="B106" s="289" t="s">
        <v>1676</v>
      </c>
      <c r="C106" s="288" t="s">
        <v>1675</v>
      </c>
      <c r="D106" s="80"/>
      <c r="E106" s="208"/>
    </row>
    <row r="107" spans="2:11" x14ac:dyDescent="0.3">
      <c r="B107" s="289" t="s">
        <v>1677</v>
      </c>
      <c r="C107" s="288" t="s">
        <v>1678</v>
      </c>
      <c r="D107" s="208"/>
      <c r="E107" s="208"/>
    </row>
    <row r="108" spans="2:11" x14ac:dyDescent="0.3">
      <c r="B108" s="289" t="s">
        <v>1679</v>
      </c>
      <c r="C108" s="288" t="s">
        <v>1678</v>
      </c>
      <c r="D108" s="208"/>
      <c r="E108" s="208"/>
    </row>
    <row r="109" spans="2:11" x14ac:dyDescent="0.3">
      <c r="B109" s="289" t="s">
        <v>1680</v>
      </c>
      <c r="C109" s="288" t="s">
        <v>1678</v>
      </c>
      <c r="D109" s="208"/>
      <c r="E109" s="208"/>
    </row>
    <row r="110" spans="2:11" x14ac:dyDescent="0.3">
      <c r="B110" s="289" t="s">
        <v>1681</v>
      </c>
      <c r="C110" s="288" t="s">
        <v>1682</v>
      </c>
      <c r="D110" s="208"/>
      <c r="E110" s="208"/>
    </row>
    <row r="111" spans="2:11" x14ac:dyDescent="0.3">
      <c r="B111" s="289" t="s">
        <v>1683</v>
      </c>
      <c r="C111" s="288" t="s">
        <v>1682</v>
      </c>
      <c r="D111" s="208"/>
      <c r="E111" s="208"/>
    </row>
    <row r="112" spans="2:11" x14ac:dyDescent="0.3">
      <c r="B112" s="289" t="s">
        <v>1684</v>
      </c>
      <c r="C112" s="288" t="s">
        <v>1682</v>
      </c>
      <c r="D112" s="208"/>
      <c r="E112" s="208"/>
    </row>
    <row r="113" spans="2:6" x14ac:dyDescent="0.3">
      <c r="B113" s="290"/>
      <c r="C113" s="291"/>
      <c r="D113" s="208"/>
      <c r="E113" s="208"/>
    </row>
    <row r="114" spans="2:6" x14ac:dyDescent="0.3">
      <c r="D114" s="208"/>
      <c r="E114" s="208"/>
    </row>
    <row r="115" spans="2:6" ht="17.399999999999999" x14ac:dyDescent="0.3">
      <c r="B115" s="471" t="s">
        <v>1685</v>
      </c>
      <c r="C115" s="471"/>
      <c r="D115" s="471"/>
      <c r="E115" s="471"/>
      <c r="F115" s="471"/>
    </row>
    <row r="116" spans="2:6" ht="17.399999999999999" x14ac:dyDescent="0.3">
      <c r="B116" s="270"/>
      <c r="C116" s="472" t="s">
        <v>1686</v>
      </c>
      <c r="D116" s="472"/>
      <c r="E116" s="472"/>
      <c r="F116" s="472"/>
    </row>
    <row r="117" spans="2:6" x14ac:dyDescent="0.3">
      <c r="B117" s="292" t="s">
        <v>1687</v>
      </c>
      <c r="C117" s="469" t="s">
        <v>1688</v>
      </c>
      <c r="D117" s="469"/>
      <c r="E117" s="469"/>
      <c r="F117" s="469"/>
    </row>
    <row r="118" spans="2:6" x14ac:dyDescent="0.3">
      <c r="B118" s="292"/>
      <c r="C118" s="293"/>
      <c r="D118" s="293"/>
      <c r="E118" s="293"/>
      <c r="F118" s="293"/>
    </row>
    <row r="119" spans="2:6" x14ac:dyDescent="0.3">
      <c r="B119" s="294" t="s">
        <v>1689</v>
      </c>
      <c r="C119" s="470" t="s">
        <v>1445</v>
      </c>
      <c r="D119" s="470"/>
      <c r="E119" s="470"/>
      <c r="F119" s="470"/>
    </row>
    <row r="120" spans="2:6" x14ac:dyDescent="0.3">
      <c r="B120" s="295" t="s">
        <v>1690</v>
      </c>
      <c r="C120" s="279"/>
      <c r="D120" s="279"/>
      <c r="E120" s="279"/>
      <c r="F120" s="279"/>
    </row>
    <row r="121" spans="2:6" x14ac:dyDescent="0.3">
      <c r="B121" s="292"/>
      <c r="C121" s="208"/>
      <c r="D121" s="208"/>
      <c r="E121" s="208"/>
      <c r="F121" s="208"/>
    </row>
    <row r="122" spans="2:6" x14ac:dyDescent="0.3">
      <c r="B122" s="292"/>
      <c r="C122" s="208"/>
      <c r="D122" s="208"/>
      <c r="E122" s="208"/>
      <c r="F122" s="208"/>
    </row>
    <row r="123" spans="2:6" ht="15.6" x14ac:dyDescent="0.3">
      <c r="B123" s="296"/>
    </row>
    <row r="124" spans="2:6" ht="17.399999999999999" x14ac:dyDescent="0.3">
      <c r="B124" s="471" t="s">
        <v>1691</v>
      </c>
      <c r="C124" s="471"/>
      <c r="D124" s="471"/>
      <c r="E124" s="471"/>
      <c r="F124" s="471"/>
    </row>
    <row r="125" spans="2:6" ht="17.399999999999999" x14ac:dyDescent="0.3">
      <c r="B125" s="270"/>
      <c r="C125" s="472" t="s">
        <v>1686</v>
      </c>
      <c r="D125" s="472"/>
      <c r="E125" s="472"/>
      <c r="F125" s="472"/>
    </row>
    <row r="126" spans="2:6" x14ac:dyDescent="0.3">
      <c r="B126" s="297"/>
      <c r="C126" s="473" t="s">
        <v>1445</v>
      </c>
      <c r="D126" s="473"/>
      <c r="E126" s="473" t="s">
        <v>1688</v>
      </c>
      <c r="F126" s="473"/>
    </row>
    <row r="127" spans="2:6" ht="28.8" x14ac:dyDescent="0.3">
      <c r="B127" s="298" t="s">
        <v>1692</v>
      </c>
      <c r="C127" s="469" t="s">
        <v>1693</v>
      </c>
      <c r="D127" s="469"/>
      <c r="E127" s="469"/>
      <c r="F127" s="469"/>
    </row>
    <row r="128" spans="2:6" x14ac:dyDescent="0.3">
      <c r="B128" s="292" t="s">
        <v>1694</v>
      </c>
      <c r="C128" s="469" t="s">
        <v>1693</v>
      </c>
      <c r="D128" s="469"/>
      <c r="E128" s="469"/>
      <c r="F128" s="469"/>
    </row>
    <row r="129" spans="2:9" x14ac:dyDescent="0.3">
      <c r="B129" s="294" t="s">
        <v>1695</v>
      </c>
      <c r="C129" s="470"/>
      <c r="D129" s="470"/>
      <c r="E129" s="470" t="s">
        <v>1693</v>
      </c>
      <c r="F129" s="470"/>
    </row>
    <row r="130" spans="2:9" x14ac:dyDescent="0.3">
      <c r="B130" s="299" t="s">
        <v>1696</v>
      </c>
      <c r="C130" s="208"/>
      <c r="D130" s="208"/>
      <c r="E130" s="208"/>
      <c r="F130" s="208"/>
    </row>
    <row r="131" spans="2:9" x14ac:dyDescent="0.3">
      <c r="B131" s="208"/>
      <c r="C131" s="208"/>
      <c r="D131" s="208"/>
      <c r="E131" s="208"/>
      <c r="F131" s="208"/>
      <c r="I131" s="237" t="s">
        <v>1593</v>
      </c>
    </row>
    <row r="132" spans="2:9" x14ac:dyDescent="0.3">
      <c r="B132" s="208"/>
      <c r="C132" s="208"/>
      <c r="D132" s="208"/>
      <c r="E132" s="208"/>
      <c r="F132" s="208"/>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C38" sqref="C38"/>
    </sheetView>
  </sheetViews>
  <sheetFormatPr defaultColWidth="9.109375" defaultRowHeight="14.4" x14ac:dyDescent="0.3"/>
  <cols>
    <col min="1" max="1" width="4.6640625" style="271" customWidth="1"/>
    <col min="2" max="2" width="7.6640625" style="271" customWidth="1"/>
    <col min="3" max="13" width="15.6640625" style="271" customWidth="1"/>
    <col min="14" max="16384" width="9.109375" style="271"/>
  </cols>
  <sheetData>
    <row r="4" spans="1:13" ht="18" x14ac:dyDescent="0.25">
      <c r="B4" s="183"/>
      <c r="K4" s="300"/>
      <c r="L4" s="301"/>
    </row>
    <row r="5" spans="1:13" ht="15" x14ac:dyDescent="0.25">
      <c r="B5" s="302" t="s">
        <v>1697</v>
      </c>
    </row>
    <row r="7" spans="1:13" ht="15.75" x14ac:dyDescent="0.25">
      <c r="B7" s="303" t="s">
        <v>1698</v>
      </c>
      <c r="C7" s="277"/>
      <c r="D7" s="277"/>
      <c r="E7" s="277"/>
      <c r="F7" s="277"/>
      <c r="G7" s="277"/>
      <c r="H7" s="277"/>
      <c r="I7" s="277"/>
      <c r="J7" s="277"/>
      <c r="K7" s="277"/>
      <c r="L7" s="277"/>
      <c r="M7" s="277"/>
    </row>
    <row r="8" spans="1:13" ht="3.75" customHeight="1" x14ac:dyDescent="0.25">
      <c r="B8" s="303"/>
      <c r="C8" s="277"/>
      <c r="D8" s="277"/>
      <c r="E8" s="277"/>
      <c r="F8" s="277"/>
      <c r="G8" s="277"/>
      <c r="H8" s="277"/>
      <c r="I8" s="277"/>
      <c r="J8" s="277"/>
      <c r="K8" s="277"/>
      <c r="L8" s="277"/>
      <c r="M8" s="277"/>
    </row>
    <row r="9" spans="1:13" ht="15" x14ac:dyDescent="0.25">
      <c r="B9" s="304" t="s">
        <v>1514</v>
      </c>
      <c r="C9" s="305"/>
      <c r="D9" s="305"/>
      <c r="E9" s="305"/>
      <c r="F9" s="305"/>
      <c r="G9" s="305"/>
      <c r="H9" s="305"/>
      <c r="I9" s="305"/>
      <c r="J9" s="305"/>
      <c r="K9" s="305"/>
      <c r="L9" s="305"/>
      <c r="M9" s="305"/>
    </row>
    <row r="10" spans="1:13" ht="45" x14ac:dyDescent="0.25">
      <c r="A10" s="247"/>
      <c r="B10" s="254"/>
      <c r="C10" s="306" t="s">
        <v>1699</v>
      </c>
      <c r="D10" s="307" t="s">
        <v>1700</v>
      </c>
      <c r="E10" s="307" t="s">
        <v>1701</v>
      </c>
      <c r="F10" s="307" t="s">
        <v>1702</v>
      </c>
      <c r="G10" s="307" t="s">
        <v>1703</v>
      </c>
      <c r="H10" s="307" t="s">
        <v>1704</v>
      </c>
      <c r="I10" s="307" t="s">
        <v>1705</v>
      </c>
      <c r="J10" s="307" t="s">
        <v>128</v>
      </c>
      <c r="K10" s="307" t="s">
        <v>1706</v>
      </c>
      <c r="L10" s="307" t="s">
        <v>2</v>
      </c>
      <c r="M10" s="308" t="s">
        <v>1</v>
      </c>
    </row>
    <row r="11" spans="1:13" ht="15" x14ac:dyDescent="0.25">
      <c r="A11" s="247"/>
      <c r="B11" s="309" t="s">
        <v>1</v>
      </c>
      <c r="C11" s="310">
        <v>10150</v>
      </c>
      <c r="D11" s="311">
        <v>1328</v>
      </c>
      <c r="E11" s="311">
        <v>12</v>
      </c>
      <c r="F11" s="311">
        <v>36</v>
      </c>
      <c r="G11" s="311">
        <v>164</v>
      </c>
      <c r="H11" s="311">
        <v>33</v>
      </c>
      <c r="I11" s="311">
        <v>217</v>
      </c>
      <c r="J11" s="311">
        <v>804</v>
      </c>
      <c r="K11" s="311">
        <v>9</v>
      </c>
      <c r="L11" s="311">
        <v>19</v>
      </c>
      <c r="M11" s="312">
        <f>SUM(C11:L11)</f>
        <v>12772</v>
      </c>
    </row>
    <row r="12" spans="1:13" ht="15" x14ac:dyDescent="0.25">
      <c r="A12" s="247"/>
      <c r="B12" s="313" t="s">
        <v>1707</v>
      </c>
      <c r="C12" s="314">
        <f>C11/$M$11</f>
        <v>0.79470717193861573</v>
      </c>
      <c r="D12" s="314">
        <f t="shared" ref="D12:M12" si="0">D11/$M$11</f>
        <v>0.10397745067334795</v>
      </c>
      <c r="E12" s="314">
        <f t="shared" si="0"/>
        <v>9.395552771688068E-4</v>
      </c>
      <c r="F12" s="314">
        <f t="shared" si="0"/>
        <v>2.8186658315064203E-3</v>
      </c>
      <c r="G12" s="314">
        <f t="shared" si="0"/>
        <v>1.2840588787973693E-2</v>
      </c>
      <c r="H12" s="314">
        <f t="shared" si="0"/>
        <v>2.5837770122142186E-3</v>
      </c>
      <c r="I12" s="314">
        <f t="shared" si="0"/>
        <v>1.6990291262135922E-2</v>
      </c>
      <c r="J12" s="314">
        <f t="shared" si="0"/>
        <v>6.2950203570310059E-2</v>
      </c>
      <c r="K12" s="314">
        <f t="shared" si="0"/>
        <v>7.0466645787660507E-4</v>
      </c>
      <c r="L12" s="314">
        <f t="shared" si="0"/>
        <v>1.4876291888506108E-3</v>
      </c>
      <c r="M12" s="314">
        <f t="shared" si="0"/>
        <v>1</v>
      </c>
    </row>
    <row r="13" spans="1:13" ht="15" x14ac:dyDescent="0.25">
      <c r="A13" s="247"/>
      <c r="B13" s="249"/>
      <c r="C13" s="249"/>
      <c r="D13" s="277"/>
      <c r="E13" s="277"/>
      <c r="F13" s="277"/>
      <c r="G13" s="277"/>
      <c r="H13" s="277"/>
      <c r="I13" s="277"/>
      <c r="J13" s="277"/>
      <c r="K13" s="277"/>
      <c r="L13" s="277"/>
      <c r="M13" s="277"/>
    </row>
    <row r="14" spans="1:13" ht="15.75" x14ac:dyDescent="0.25">
      <c r="A14" s="247"/>
      <c r="B14" s="315" t="s">
        <v>1708</v>
      </c>
      <c r="C14" s="249"/>
      <c r="D14" s="277"/>
      <c r="E14" s="277"/>
      <c r="F14" s="277"/>
      <c r="G14" s="277"/>
      <c r="H14" s="277"/>
      <c r="I14" s="277"/>
      <c r="J14" s="277"/>
      <c r="K14" s="277"/>
      <c r="L14" s="277"/>
      <c r="M14" s="277"/>
    </row>
    <row r="15" spans="1:13" ht="3.75" customHeight="1" x14ac:dyDescent="0.25">
      <c r="A15" s="247"/>
      <c r="B15" s="315"/>
      <c r="C15" s="249"/>
      <c r="D15" s="277"/>
      <c r="E15" s="277"/>
      <c r="F15" s="277"/>
      <c r="G15" s="277"/>
      <c r="H15" s="277"/>
      <c r="I15" s="277"/>
      <c r="J15" s="277"/>
      <c r="K15" s="277"/>
      <c r="L15" s="277"/>
      <c r="M15" s="277"/>
    </row>
    <row r="16" spans="1:13" ht="15" x14ac:dyDescent="0.25">
      <c r="A16" s="247"/>
      <c r="B16" s="316" t="s">
        <v>1516</v>
      </c>
      <c r="C16" s="317"/>
      <c r="D16" s="305"/>
      <c r="E16" s="305"/>
      <c r="F16" s="305"/>
      <c r="G16" s="305"/>
      <c r="H16" s="305"/>
      <c r="I16" s="305"/>
      <c r="J16" s="305"/>
      <c r="K16" s="305"/>
      <c r="L16" s="305"/>
      <c r="M16" s="305"/>
    </row>
    <row r="17" spans="1:14" ht="45" x14ac:dyDescent="0.25">
      <c r="A17" s="247"/>
      <c r="B17" s="254"/>
      <c r="C17" s="306" t="s">
        <v>1699</v>
      </c>
      <c r="D17" s="307" t="s">
        <v>1700</v>
      </c>
      <c r="E17" s="307" t="s">
        <v>1701</v>
      </c>
      <c r="F17" s="307" t="s">
        <v>1702</v>
      </c>
      <c r="G17" s="307" t="s">
        <v>1703</v>
      </c>
      <c r="H17" s="307" t="s">
        <v>1704</v>
      </c>
      <c r="I17" s="307" t="s">
        <v>1705</v>
      </c>
      <c r="J17" s="307" t="s">
        <v>128</v>
      </c>
      <c r="K17" s="307" t="s">
        <v>1706</v>
      </c>
      <c r="L17" s="307" t="s">
        <v>2</v>
      </c>
      <c r="M17" s="308" t="s">
        <v>1</v>
      </c>
    </row>
    <row r="18" spans="1:14" ht="15" x14ac:dyDescent="0.25">
      <c r="A18" s="247"/>
      <c r="B18" s="309" t="s">
        <v>1</v>
      </c>
      <c r="C18" s="318">
        <v>6.25</v>
      </c>
      <c r="D18" s="319">
        <v>0.50600000000000001</v>
      </c>
      <c r="E18" s="319">
        <v>1.2999999999999999E-2</v>
      </c>
      <c r="F18" s="319">
        <v>0.154</v>
      </c>
      <c r="G18" s="319">
        <v>0.13800000000000001</v>
      </c>
      <c r="H18" s="319">
        <v>0.17100000000000001</v>
      </c>
      <c r="I18" s="319">
        <v>0.21099999999999999</v>
      </c>
      <c r="J18" s="319">
        <v>2.5539999999999998</v>
      </c>
      <c r="K18" s="319">
        <v>4.3999999999999997E-2</v>
      </c>
      <c r="L18" s="319">
        <v>6.0000000000000001E-3</v>
      </c>
      <c r="M18" s="320">
        <f>SUM(C18:L18)</f>
        <v>10.047000000000001</v>
      </c>
    </row>
    <row r="19" spans="1:14" ht="15" x14ac:dyDescent="0.25">
      <c r="A19" s="247"/>
      <c r="B19" s="313" t="s">
        <v>1707</v>
      </c>
      <c r="C19" s="314">
        <f>C18/$M$18</f>
        <v>0.6220762416641783</v>
      </c>
      <c r="D19" s="314">
        <f t="shared" ref="D19:M19" si="1">D18/$M$18</f>
        <v>5.0363292525131879E-2</v>
      </c>
      <c r="E19" s="314">
        <f t="shared" si="1"/>
        <v>1.2939185826614909E-3</v>
      </c>
      <c r="F19" s="314">
        <f t="shared" si="1"/>
        <v>1.5327958594605354E-2</v>
      </c>
      <c r="G19" s="314">
        <f t="shared" si="1"/>
        <v>1.3735443415945058E-2</v>
      </c>
      <c r="H19" s="314">
        <f t="shared" si="1"/>
        <v>1.7020005971931922E-2</v>
      </c>
      <c r="I19" s="314">
        <f t="shared" si="1"/>
        <v>2.1001293918582659E-2</v>
      </c>
      <c r="J19" s="314">
        <f t="shared" si="1"/>
        <v>0.25420523539364981</v>
      </c>
      <c r="K19" s="314">
        <f t="shared" si="1"/>
        <v>4.3794167413158148E-3</v>
      </c>
      <c r="L19" s="314">
        <f t="shared" si="1"/>
        <v>5.9719319199761116E-4</v>
      </c>
      <c r="M19" s="314">
        <f t="shared" si="1"/>
        <v>1</v>
      </c>
    </row>
    <row r="20" spans="1:14" ht="15" x14ac:dyDescent="0.25">
      <c r="A20" s="247"/>
      <c r="B20" s="249"/>
      <c r="C20" s="249"/>
      <c r="D20" s="277"/>
      <c r="E20" s="277"/>
      <c r="F20" s="277"/>
      <c r="G20" s="277"/>
      <c r="H20" s="277"/>
      <c r="I20" s="277"/>
      <c r="J20" s="277"/>
      <c r="K20" s="277"/>
      <c r="L20" s="277"/>
      <c r="M20" s="277"/>
    </row>
    <row r="21" spans="1:14" ht="15.75" x14ac:dyDescent="0.25">
      <c r="A21" s="247"/>
      <c r="B21" s="315" t="s">
        <v>1709</v>
      </c>
      <c r="C21" s="249"/>
      <c r="D21" s="277"/>
      <c r="E21" s="277"/>
      <c r="F21" s="277"/>
      <c r="G21" s="277"/>
      <c r="H21" s="277"/>
      <c r="I21" s="277"/>
      <c r="J21" s="277"/>
      <c r="K21" s="277"/>
      <c r="L21" s="277"/>
      <c r="M21" s="277"/>
    </row>
    <row r="22" spans="1:14" ht="3.75" customHeight="1" x14ac:dyDescent="0.25">
      <c r="A22" s="247"/>
      <c r="B22" s="315"/>
      <c r="C22" s="249"/>
      <c r="D22" s="277"/>
      <c r="E22" s="277"/>
      <c r="F22" s="277"/>
      <c r="G22" s="277"/>
      <c r="H22" s="277"/>
      <c r="I22" s="277"/>
      <c r="J22" s="277"/>
      <c r="K22" s="277"/>
      <c r="L22" s="277"/>
      <c r="M22" s="277"/>
    </row>
    <row r="23" spans="1:14" ht="15" x14ac:dyDescent="0.25">
      <c r="A23" s="247"/>
      <c r="B23" s="316" t="s">
        <v>1518</v>
      </c>
      <c r="C23" s="317"/>
      <c r="D23" s="305"/>
      <c r="E23" s="305"/>
      <c r="F23" s="305"/>
      <c r="G23" s="305"/>
      <c r="H23" s="305"/>
      <c r="I23" s="305"/>
      <c r="J23" s="305"/>
      <c r="K23" s="305"/>
      <c r="L23" s="305"/>
      <c r="M23" s="305"/>
    </row>
    <row r="24" spans="1:14" ht="15" x14ac:dyDescent="0.25">
      <c r="A24" s="247"/>
      <c r="B24" s="249"/>
      <c r="C24" s="321"/>
      <c r="D24" s="277"/>
      <c r="E24" s="277"/>
      <c r="F24" s="277"/>
      <c r="G24" s="277"/>
      <c r="H24" s="277"/>
      <c r="I24" s="277"/>
      <c r="J24" s="277"/>
      <c r="K24" s="277"/>
      <c r="L24" s="277"/>
      <c r="M24" s="277"/>
    </row>
    <row r="25" spans="1:14" ht="15" x14ac:dyDescent="0.25">
      <c r="A25" s="247"/>
      <c r="B25" s="254"/>
      <c r="C25" s="306" t="s">
        <v>1450</v>
      </c>
      <c r="D25" s="307" t="s">
        <v>1449</v>
      </c>
      <c r="E25" s="307" t="s">
        <v>1448</v>
      </c>
      <c r="F25" s="307" t="s">
        <v>1447</v>
      </c>
      <c r="G25" s="307" t="s">
        <v>1710</v>
      </c>
      <c r="H25" s="307" t="s">
        <v>1446</v>
      </c>
      <c r="I25" s="308" t="s">
        <v>1</v>
      </c>
    </row>
    <row r="26" spans="1:14" ht="15" x14ac:dyDescent="0.25">
      <c r="A26" s="247"/>
      <c r="B26" s="309" t="s">
        <v>1</v>
      </c>
      <c r="C26" s="318">
        <v>6.79</v>
      </c>
      <c r="D26" s="319">
        <v>1.2569999999999999</v>
      </c>
      <c r="E26" s="319">
        <v>1.6739999999999999</v>
      </c>
      <c r="F26" s="319">
        <v>0.32600000000000001</v>
      </c>
      <c r="G26" s="319">
        <v>0</v>
      </c>
      <c r="H26" s="319">
        <v>0</v>
      </c>
      <c r="I26" s="320">
        <f>SUM(C26:H26)</f>
        <v>10.047000000000001</v>
      </c>
    </row>
    <row r="27" spans="1:14" ht="15" x14ac:dyDescent="0.25">
      <c r="A27" s="247"/>
      <c r="B27" s="313" t="s">
        <v>1707</v>
      </c>
      <c r="C27" s="314">
        <f>C26/$I$26</f>
        <v>0.67582362894396331</v>
      </c>
      <c r="D27" s="314">
        <f t="shared" ref="D27:I27" si="2">D26/$I$26</f>
        <v>0.12511197372349953</v>
      </c>
      <c r="E27" s="314">
        <f t="shared" si="2"/>
        <v>0.16661690056733353</v>
      </c>
      <c r="F27" s="314">
        <f t="shared" si="2"/>
        <v>3.2447496765203546E-2</v>
      </c>
      <c r="G27" s="314">
        <f t="shared" si="2"/>
        <v>0</v>
      </c>
      <c r="H27" s="314">
        <f t="shared" si="2"/>
        <v>0</v>
      </c>
      <c r="I27" s="314">
        <f t="shared" si="2"/>
        <v>1</v>
      </c>
    </row>
    <row r="28" spans="1:14" ht="15" x14ac:dyDescent="0.25">
      <c r="A28" s="247"/>
      <c r="B28" s="322"/>
      <c r="C28" s="323"/>
      <c r="D28" s="324"/>
      <c r="E28" s="324"/>
      <c r="F28" s="324"/>
      <c r="G28" s="324"/>
      <c r="H28" s="324"/>
      <c r="I28" s="325"/>
    </row>
    <row r="29" spans="1:14" ht="15" x14ac:dyDescent="0.25">
      <c r="A29" s="247"/>
      <c r="B29" s="247"/>
      <c r="C29" s="247"/>
    </row>
    <row r="30" spans="1:14" ht="15" x14ac:dyDescent="0.25">
      <c r="N30" s="237" t="s">
        <v>1593</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topLeftCell="A69" zoomScale="85" zoomScaleNormal="85" workbookViewId="0">
      <selection activeCell="C38" sqref="C38"/>
    </sheetView>
  </sheetViews>
  <sheetFormatPr defaultColWidth="9.109375" defaultRowHeight="14.4" x14ac:dyDescent="0.3"/>
  <cols>
    <col min="1" max="1" width="4.6640625" style="271" customWidth="1"/>
    <col min="2" max="2" width="31" style="271" customWidth="1"/>
    <col min="3" max="12" width="15.6640625" style="271" customWidth="1"/>
    <col min="13" max="13" width="3.44140625" style="271" customWidth="1"/>
    <col min="14" max="16384" width="9.109375" style="271"/>
  </cols>
  <sheetData>
    <row r="4" spans="2:14" ht="15" x14ac:dyDescent="0.25">
      <c r="B4" s="277"/>
      <c r="C4" s="277"/>
      <c r="D4" s="277"/>
      <c r="E4" s="277"/>
      <c r="F4" s="277"/>
      <c r="G4" s="277"/>
      <c r="H4" s="277"/>
      <c r="I4" s="277"/>
      <c r="J4" s="277"/>
      <c r="K4" s="277"/>
      <c r="L4" s="277"/>
    </row>
    <row r="5" spans="2:14" ht="15.75" x14ac:dyDescent="0.25">
      <c r="B5" s="303" t="s">
        <v>1711</v>
      </c>
      <c r="C5" s="277"/>
      <c r="D5" s="277"/>
      <c r="E5" s="277"/>
      <c r="F5" s="277"/>
      <c r="G5" s="277"/>
      <c r="H5" s="277"/>
      <c r="I5" s="277"/>
      <c r="J5" s="277"/>
      <c r="K5" s="277"/>
      <c r="L5" s="277"/>
    </row>
    <row r="6" spans="2:14" ht="3.75" customHeight="1" x14ac:dyDescent="0.25">
      <c r="B6" s="303"/>
      <c r="C6" s="277"/>
      <c r="D6" s="277"/>
      <c r="E6" s="277"/>
      <c r="F6" s="277"/>
      <c r="G6" s="277"/>
      <c r="H6" s="277"/>
      <c r="I6" s="277"/>
      <c r="J6" s="277"/>
      <c r="K6" s="277"/>
      <c r="L6" s="277"/>
    </row>
    <row r="7" spans="2:14" ht="15" x14ac:dyDescent="0.25">
      <c r="B7" s="326" t="s">
        <v>1520</v>
      </c>
      <c r="C7" s="326"/>
      <c r="D7" s="327"/>
      <c r="E7" s="328"/>
      <c r="F7" s="328"/>
      <c r="G7" s="328"/>
      <c r="H7" s="328"/>
      <c r="I7" s="328"/>
      <c r="J7" s="328"/>
      <c r="K7" s="329"/>
      <c r="L7" s="329"/>
      <c r="M7" s="249"/>
      <c r="N7" s="330"/>
    </row>
    <row r="8" spans="2:14" ht="15" x14ac:dyDescent="0.25">
      <c r="B8" s="331"/>
      <c r="C8" s="479" t="s">
        <v>1712</v>
      </c>
      <c r="D8" s="479"/>
      <c r="E8" s="479"/>
      <c r="F8" s="479"/>
      <c r="G8" s="479"/>
      <c r="H8" s="479"/>
      <c r="I8" s="479"/>
      <c r="J8" s="479"/>
      <c r="K8" s="479"/>
      <c r="L8" s="479"/>
      <c r="M8" s="247"/>
      <c r="N8" s="249"/>
    </row>
    <row r="9" spans="2:14" ht="15" x14ac:dyDescent="0.25">
      <c r="B9" s="331"/>
      <c r="C9" s="332" t="s">
        <v>1713</v>
      </c>
      <c r="D9" s="332" t="s">
        <v>1714</v>
      </c>
      <c r="E9" s="332" t="s">
        <v>1715</v>
      </c>
      <c r="F9" s="332" t="s">
        <v>1716</v>
      </c>
      <c r="G9" s="332" t="s">
        <v>1717</v>
      </c>
      <c r="H9" s="332" t="s">
        <v>1718</v>
      </c>
      <c r="I9" s="332" t="s">
        <v>1719</v>
      </c>
      <c r="J9" s="332" t="s">
        <v>1720</v>
      </c>
      <c r="K9" s="332" t="s">
        <v>1721</v>
      </c>
      <c r="L9" s="332" t="s">
        <v>1722</v>
      </c>
      <c r="M9" s="247"/>
      <c r="N9" s="333"/>
    </row>
    <row r="10" spans="2:14" ht="15" x14ac:dyDescent="0.25">
      <c r="C10" s="334"/>
      <c r="D10" s="334"/>
      <c r="E10" s="334"/>
      <c r="F10" s="334"/>
      <c r="G10" s="334"/>
      <c r="H10" s="334"/>
      <c r="I10" s="334"/>
      <c r="J10" s="334"/>
      <c r="K10" s="334"/>
      <c r="L10" s="334"/>
      <c r="M10" s="247"/>
      <c r="N10" s="249"/>
    </row>
    <row r="11" spans="2:14" ht="15" x14ac:dyDescent="0.25">
      <c r="B11" s="335" t="s">
        <v>1699</v>
      </c>
      <c r="C11" s="336">
        <v>2.1890000000000001</v>
      </c>
      <c r="D11" s="336">
        <v>1.9119999999999999</v>
      </c>
      <c r="E11" s="336">
        <v>1.2230000000000001</v>
      </c>
      <c r="F11" s="336">
        <v>0.36699999999999999</v>
      </c>
      <c r="G11" s="336">
        <v>0.24399999999999999</v>
      </c>
      <c r="H11" s="336">
        <v>8.3000000000000004E-2</v>
      </c>
      <c r="I11" s="336">
        <v>6.3E-2</v>
      </c>
      <c r="J11" s="336">
        <v>4.5999999999999999E-2</v>
      </c>
      <c r="K11" s="336">
        <v>3.4000000000000002E-2</v>
      </c>
      <c r="L11" s="336">
        <v>8.8999999999999996E-2</v>
      </c>
      <c r="M11" s="247"/>
      <c r="N11" s="337"/>
    </row>
    <row r="12" spans="2:14" ht="15" x14ac:dyDescent="0.25">
      <c r="B12" s="335" t="s">
        <v>1700</v>
      </c>
      <c r="C12" s="336">
        <v>0.19900000000000001</v>
      </c>
      <c r="D12" s="336">
        <v>0.159</v>
      </c>
      <c r="E12" s="336">
        <v>0.10100000000000001</v>
      </c>
      <c r="F12" s="336">
        <v>2.5000000000000001E-2</v>
      </c>
      <c r="G12" s="336">
        <v>1.4E-2</v>
      </c>
      <c r="H12" s="336">
        <v>4.0000000000000001E-3</v>
      </c>
      <c r="I12" s="336">
        <v>2E-3</v>
      </c>
      <c r="J12" s="336">
        <v>1E-3</v>
      </c>
      <c r="K12" s="336">
        <v>1E-3</v>
      </c>
      <c r="L12" s="336">
        <v>1E-3</v>
      </c>
      <c r="M12" s="247"/>
      <c r="N12" s="337"/>
    </row>
    <row r="13" spans="2:14" ht="15" x14ac:dyDescent="0.25">
      <c r="B13" s="335" t="s">
        <v>1701</v>
      </c>
      <c r="C13" s="336">
        <v>1.2E-2</v>
      </c>
      <c r="D13" s="336">
        <v>1E-3</v>
      </c>
      <c r="E13" s="336">
        <v>0</v>
      </c>
      <c r="F13" s="336">
        <v>0</v>
      </c>
      <c r="G13" s="336">
        <v>0</v>
      </c>
      <c r="H13" s="336">
        <v>0</v>
      </c>
      <c r="I13" s="336">
        <v>0</v>
      </c>
      <c r="J13" s="336">
        <v>0</v>
      </c>
      <c r="K13" s="336">
        <v>0</v>
      </c>
      <c r="L13" s="336">
        <v>0</v>
      </c>
      <c r="M13" s="247"/>
      <c r="N13" s="337"/>
    </row>
    <row r="14" spans="2:14" ht="15" x14ac:dyDescent="0.25">
      <c r="B14" s="335" t="s">
        <v>1702</v>
      </c>
      <c r="C14" s="336">
        <v>7.8E-2</v>
      </c>
      <c r="D14" s="336">
        <v>2.8000000000000001E-2</v>
      </c>
      <c r="E14" s="336">
        <v>1.2E-2</v>
      </c>
      <c r="F14" s="336">
        <v>5.0000000000000001E-3</v>
      </c>
      <c r="G14" s="336">
        <v>8.9999999999999993E-3</v>
      </c>
      <c r="H14" s="336">
        <v>5.0000000000000001E-3</v>
      </c>
      <c r="I14" s="336">
        <v>6.0000000000000001E-3</v>
      </c>
      <c r="J14" s="336">
        <v>6.0000000000000001E-3</v>
      </c>
      <c r="K14" s="336">
        <v>3.0000000000000001E-3</v>
      </c>
      <c r="L14" s="336">
        <v>3.0000000000000001E-3</v>
      </c>
      <c r="M14" s="247"/>
      <c r="N14" s="337"/>
    </row>
    <row r="15" spans="2:14" ht="15" x14ac:dyDescent="0.25">
      <c r="B15" s="335" t="s">
        <v>1703</v>
      </c>
      <c r="C15" s="336">
        <v>4.9000000000000002E-2</v>
      </c>
      <c r="D15" s="336">
        <v>0.04</v>
      </c>
      <c r="E15" s="336">
        <v>2.8000000000000001E-2</v>
      </c>
      <c r="F15" s="336">
        <v>8.9999999999999993E-3</v>
      </c>
      <c r="G15" s="336">
        <v>7.0000000000000001E-3</v>
      </c>
      <c r="H15" s="336">
        <v>2E-3</v>
      </c>
      <c r="I15" s="336">
        <v>1E-3</v>
      </c>
      <c r="J15" s="336">
        <v>0</v>
      </c>
      <c r="K15" s="336">
        <v>0</v>
      </c>
      <c r="L15" s="336">
        <v>1E-3</v>
      </c>
      <c r="M15" s="247"/>
      <c r="N15" s="337"/>
    </row>
    <row r="16" spans="2:14" ht="30" x14ac:dyDescent="0.25">
      <c r="B16" s="335" t="s">
        <v>1704</v>
      </c>
      <c r="C16" s="336">
        <v>5.3999999999999999E-2</v>
      </c>
      <c r="D16" s="336">
        <v>0.05</v>
      </c>
      <c r="E16" s="336">
        <v>2.8000000000000001E-2</v>
      </c>
      <c r="F16" s="336">
        <v>1.4999999999999999E-2</v>
      </c>
      <c r="G16" s="336">
        <v>8.9999999999999993E-3</v>
      </c>
      <c r="H16" s="336">
        <v>1E-3</v>
      </c>
      <c r="I16" s="336">
        <v>1E-3</v>
      </c>
      <c r="J16" s="336">
        <v>1E-3</v>
      </c>
      <c r="K16" s="336">
        <v>1E-3</v>
      </c>
      <c r="L16" s="336">
        <v>8.9999999999999993E-3</v>
      </c>
      <c r="M16" s="247"/>
      <c r="N16" s="337"/>
    </row>
    <row r="17" spans="2:14" ht="15" x14ac:dyDescent="0.25">
      <c r="B17" s="335" t="s">
        <v>1705</v>
      </c>
      <c r="C17" s="336">
        <v>0.12</v>
      </c>
      <c r="D17" s="336">
        <v>6.7000000000000004E-2</v>
      </c>
      <c r="E17" s="336">
        <v>1.6E-2</v>
      </c>
      <c r="F17" s="336">
        <v>4.0000000000000001E-3</v>
      </c>
      <c r="G17" s="336">
        <v>3.0000000000000001E-3</v>
      </c>
      <c r="H17" s="336">
        <v>1E-3</v>
      </c>
      <c r="I17" s="336">
        <v>1E-3</v>
      </c>
      <c r="J17" s="336">
        <v>0</v>
      </c>
      <c r="K17" s="336">
        <v>0</v>
      </c>
      <c r="L17" s="336">
        <v>0</v>
      </c>
      <c r="M17" s="247"/>
      <c r="N17" s="337"/>
    </row>
    <row r="18" spans="2:14" ht="15" x14ac:dyDescent="0.25">
      <c r="B18" s="335" t="s">
        <v>1723</v>
      </c>
      <c r="C18" s="336">
        <v>1.006</v>
      </c>
      <c r="D18" s="336">
        <v>0.79300000000000004</v>
      </c>
      <c r="E18" s="336">
        <v>0.51900000000000002</v>
      </c>
      <c r="F18" s="336">
        <v>0.129</v>
      </c>
      <c r="G18" s="336">
        <v>6.0999999999999999E-2</v>
      </c>
      <c r="H18" s="336">
        <v>1.2999999999999999E-2</v>
      </c>
      <c r="I18" s="336">
        <v>1.0999999999999999E-2</v>
      </c>
      <c r="J18" s="336">
        <v>6.0000000000000001E-3</v>
      </c>
      <c r="K18" s="336">
        <v>4.0000000000000001E-3</v>
      </c>
      <c r="L18" s="336">
        <v>1.2E-2</v>
      </c>
      <c r="M18" s="247"/>
      <c r="N18" s="337"/>
    </row>
    <row r="19" spans="2:14" ht="30" x14ac:dyDescent="0.25">
      <c r="B19" s="335" t="s">
        <v>1724</v>
      </c>
      <c r="C19" s="336">
        <v>2.5999999999999999E-2</v>
      </c>
      <c r="D19" s="336">
        <v>1.6E-2</v>
      </c>
      <c r="E19" s="336">
        <v>2E-3</v>
      </c>
      <c r="F19" s="336">
        <v>0</v>
      </c>
      <c r="G19" s="336">
        <v>0</v>
      </c>
      <c r="H19" s="336">
        <v>0</v>
      </c>
      <c r="I19" s="336">
        <v>0</v>
      </c>
      <c r="J19" s="336">
        <v>0</v>
      </c>
      <c r="K19" s="336">
        <v>0</v>
      </c>
      <c r="L19" s="336">
        <v>0</v>
      </c>
      <c r="M19" s="247"/>
      <c r="N19" s="337"/>
    </row>
    <row r="20" spans="2:14" ht="15" x14ac:dyDescent="0.25">
      <c r="B20" s="335" t="s">
        <v>2</v>
      </c>
      <c r="C20" s="336">
        <v>4.0000000000000001E-3</v>
      </c>
      <c r="D20" s="336">
        <v>2E-3</v>
      </c>
      <c r="E20" s="336">
        <v>0</v>
      </c>
      <c r="F20" s="336">
        <v>0</v>
      </c>
      <c r="G20" s="336">
        <v>0</v>
      </c>
      <c r="H20" s="336">
        <v>0</v>
      </c>
      <c r="I20" s="336">
        <v>0</v>
      </c>
      <c r="J20" s="336">
        <v>0</v>
      </c>
      <c r="K20" s="336">
        <v>0</v>
      </c>
      <c r="L20" s="336">
        <v>0</v>
      </c>
      <c r="M20" s="247"/>
      <c r="N20" s="337"/>
    </row>
    <row r="21" spans="2:14" ht="15" x14ac:dyDescent="0.25">
      <c r="C21" s="336"/>
      <c r="D21" s="336"/>
      <c r="E21" s="336"/>
      <c r="F21" s="336"/>
      <c r="G21" s="336"/>
      <c r="H21" s="336"/>
      <c r="I21" s="336"/>
      <c r="J21" s="336"/>
      <c r="K21" s="336"/>
      <c r="L21" s="336"/>
      <c r="M21" s="247"/>
      <c r="N21" s="249"/>
    </row>
    <row r="22" spans="2:14" ht="15" x14ac:dyDescent="0.25">
      <c r="B22" s="338" t="s">
        <v>1</v>
      </c>
      <c r="C22" s="339">
        <v>3.7370000000000001</v>
      </c>
      <c r="D22" s="339">
        <v>3.0680000000000001</v>
      </c>
      <c r="E22" s="339">
        <v>1.93</v>
      </c>
      <c r="F22" s="339">
        <v>0.55300000000000005</v>
      </c>
      <c r="G22" s="339">
        <v>0.34699999999999998</v>
      </c>
      <c r="H22" s="339">
        <v>0.108</v>
      </c>
      <c r="I22" s="339">
        <v>8.3000000000000004E-2</v>
      </c>
      <c r="J22" s="339">
        <v>6.0999999999999999E-2</v>
      </c>
      <c r="K22" s="339">
        <v>4.3999999999999997E-2</v>
      </c>
      <c r="L22" s="339">
        <v>0.115</v>
      </c>
      <c r="M22" s="247"/>
      <c r="N22" s="340"/>
    </row>
    <row r="23" spans="2:14" ht="15" x14ac:dyDescent="0.25">
      <c r="M23" s="247"/>
      <c r="N23" s="249"/>
    </row>
    <row r="24" spans="2:14" ht="15" x14ac:dyDescent="0.25">
      <c r="M24" s="247"/>
      <c r="N24" s="249"/>
    </row>
    <row r="25" spans="2:14" ht="15" x14ac:dyDescent="0.25">
      <c r="M25" s="247"/>
      <c r="N25" s="249"/>
    </row>
    <row r="26" spans="2:14" ht="15" x14ac:dyDescent="0.25">
      <c r="M26" s="247"/>
      <c r="N26" s="249"/>
    </row>
    <row r="27" spans="2:14" ht="15.75" x14ac:dyDescent="0.25">
      <c r="B27" s="303" t="s">
        <v>1725</v>
      </c>
      <c r="C27" s="277"/>
      <c r="D27" s="277"/>
      <c r="E27" s="277"/>
      <c r="F27" s="277"/>
      <c r="G27" s="277"/>
      <c r="H27" s="277"/>
      <c r="I27" s="277"/>
      <c r="J27" s="277"/>
      <c r="K27" s="277"/>
      <c r="L27" s="277"/>
      <c r="M27" s="247"/>
      <c r="N27" s="249"/>
    </row>
    <row r="28" spans="2:14" ht="3.75" customHeight="1" x14ac:dyDescent="0.25">
      <c r="B28" s="303"/>
      <c r="C28" s="277"/>
      <c r="D28" s="277"/>
      <c r="E28" s="277"/>
      <c r="F28" s="277"/>
      <c r="G28" s="277"/>
      <c r="H28" s="277"/>
      <c r="I28" s="277"/>
      <c r="J28" s="277"/>
      <c r="K28" s="277"/>
      <c r="L28" s="277"/>
      <c r="M28" s="247"/>
      <c r="N28" s="249"/>
    </row>
    <row r="29" spans="2:14" ht="15" x14ac:dyDescent="0.25">
      <c r="B29" s="341" t="s">
        <v>1726</v>
      </c>
      <c r="C29" s="327"/>
      <c r="D29" s="329"/>
      <c r="E29" s="329"/>
      <c r="F29" s="329"/>
      <c r="G29" s="329"/>
      <c r="H29" s="329"/>
      <c r="I29" s="329"/>
      <c r="J29" s="329"/>
      <c r="K29" s="329"/>
      <c r="L29" s="329"/>
      <c r="M29" s="247"/>
      <c r="N29" s="249"/>
    </row>
    <row r="30" spans="2:14" ht="15" x14ac:dyDescent="0.25">
      <c r="B30" s="331"/>
      <c r="C30" s="479" t="s">
        <v>1712</v>
      </c>
      <c r="D30" s="479"/>
      <c r="E30" s="479"/>
      <c r="F30" s="479"/>
      <c r="G30" s="479"/>
      <c r="H30" s="479"/>
      <c r="I30" s="479"/>
      <c r="J30" s="479"/>
      <c r="K30" s="479"/>
      <c r="L30" s="479"/>
      <c r="M30" s="247"/>
      <c r="N30" s="249"/>
    </row>
    <row r="31" spans="2:14" ht="15" x14ac:dyDescent="0.25">
      <c r="B31" s="331"/>
      <c r="C31" s="332" t="s">
        <v>1713</v>
      </c>
      <c r="D31" s="332" t="s">
        <v>1714</v>
      </c>
      <c r="E31" s="332" t="s">
        <v>1715</v>
      </c>
      <c r="F31" s="332" t="s">
        <v>1716</v>
      </c>
      <c r="G31" s="332" t="s">
        <v>1717</v>
      </c>
      <c r="H31" s="332" t="s">
        <v>1718</v>
      </c>
      <c r="I31" s="332" t="s">
        <v>1719</v>
      </c>
      <c r="J31" s="332" t="s">
        <v>1720</v>
      </c>
      <c r="K31" s="332" t="s">
        <v>1721</v>
      </c>
      <c r="L31" s="332" t="s">
        <v>1722</v>
      </c>
      <c r="M31" s="247"/>
      <c r="N31" s="333"/>
    </row>
    <row r="32" spans="2:14" ht="15" x14ac:dyDescent="0.25">
      <c r="C32" s="334"/>
      <c r="D32" s="334"/>
      <c r="E32" s="334"/>
      <c r="F32" s="334"/>
      <c r="G32" s="334"/>
      <c r="H32" s="334"/>
      <c r="I32" s="334"/>
      <c r="J32" s="334"/>
      <c r="K32" s="334"/>
      <c r="L32" s="334"/>
      <c r="M32" s="247"/>
      <c r="N32" s="249"/>
    </row>
    <row r="33" spans="2:14" ht="15" x14ac:dyDescent="0.25">
      <c r="B33" s="335" t="s">
        <v>1699</v>
      </c>
      <c r="C33" s="342">
        <v>0.35021000000000002</v>
      </c>
      <c r="D33" s="342">
        <v>0.30586000000000002</v>
      </c>
      <c r="E33" s="342">
        <v>0.19574</v>
      </c>
      <c r="F33" s="342">
        <v>5.8709999999999998E-2</v>
      </c>
      <c r="G33" s="342">
        <v>3.8980000000000001E-2</v>
      </c>
      <c r="H33" s="342">
        <v>1.324E-2</v>
      </c>
      <c r="I33" s="342">
        <v>1.0059999999999999E-2</v>
      </c>
      <c r="J33" s="342">
        <v>7.3899999999999999E-3</v>
      </c>
      <c r="K33" s="342">
        <v>5.4999999999999997E-3</v>
      </c>
      <c r="L33" s="342">
        <v>1.431E-2</v>
      </c>
      <c r="M33" s="247"/>
      <c r="N33" s="337"/>
    </row>
    <row r="34" spans="2:14" ht="15" x14ac:dyDescent="0.25">
      <c r="B34" s="335" t="s">
        <v>1700</v>
      </c>
      <c r="C34" s="342">
        <v>0.39307999999999998</v>
      </c>
      <c r="D34" s="342">
        <v>0.31333</v>
      </c>
      <c r="E34" s="342">
        <v>0.19922999999999999</v>
      </c>
      <c r="F34" s="342">
        <v>5.0009999999999999E-2</v>
      </c>
      <c r="G34" s="342">
        <v>2.7650000000000001E-2</v>
      </c>
      <c r="H34" s="342">
        <v>7.2199999999999999E-3</v>
      </c>
      <c r="I34" s="342">
        <v>4.1099999999999999E-3</v>
      </c>
      <c r="J34" s="342">
        <v>2.4499999999999999E-3</v>
      </c>
      <c r="K34" s="342">
        <v>1.2800000000000001E-3</v>
      </c>
      <c r="L34" s="342">
        <v>1.6299999999999999E-3</v>
      </c>
      <c r="M34" s="247"/>
      <c r="N34" s="337"/>
    </row>
    <row r="35" spans="2:14" ht="15" x14ac:dyDescent="0.25">
      <c r="B35" s="335" t="s">
        <v>1701</v>
      </c>
      <c r="C35" s="342">
        <v>0.89588999999999996</v>
      </c>
      <c r="D35" s="342">
        <v>0.10410999999999999</v>
      </c>
      <c r="E35" s="342">
        <v>0</v>
      </c>
      <c r="F35" s="342">
        <v>0</v>
      </c>
      <c r="G35" s="342">
        <v>0</v>
      </c>
      <c r="H35" s="342">
        <v>0</v>
      </c>
      <c r="I35" s="342">
        <v>0</v>
      </c>
      <c r="J35" s="342">
        <v>0</v>
      </c>
      <c r="K35" s="342">
        <v>0</v>
      </c>
      <c r="L35" s="342">
        <v>0</v>
      </c>
      <c r="M35" s="247"/>
      <c r="N35" s="337"/>
    </row>
    <row r="36" spans="2:14" ht="15" x14ac:dyDescent="0.25">
      <c r="B36" s="335" t="s">
        <v>1702</v>
      </c>
      <c r="C36" s="342">
        <v>0.50680000000000003</v>
      </c>
      <c r="D36" s="342">
        <v>0.17829999999999999</v>
      </c>
      <c r="E36" s="342">
        <v>7.9100000000000004E-2</v>
      </c>
      <c r="F36" s="342">
        <v>3.0710000000000001E-2</v>
      </c>
      <c r="G36" s="342">
        <v>5.8749999999999997E-2</v>
      </c>
      <c r="H36" s="342">
        <v>3.0839999999999999E-2</v>
      </c>
      <c r="I36" s="342">
        <v>3.7330000000000002E-2</v>
      </c>
      <c r="J36" s="342">
        <v>3.7319999999999999E-2</v>
      </c>
      <c r="K36" s="342">
        <v>2.2530000000000001E-2</v>
      </c>
      <c r="L36" s="342">
        <v>1.8329999999999999E-2</v>
      </c>
      <c r="M36" s="247"/>
      <c r="N36" s="337"/>
    </row>
    <row r="37" spans="2:14" x14ac:dyDescent="0.3">
      <c r="B37" s="335" t="s">
        <v>1703</v>
      </c>
      <c r="C37" s="342">
        <v>0.35571999999999998</v>
      </c>
      <c r="D37" s="342">
        <v>0.29343000000000002</v>
      </c>
      <c r="E37" s="342">
        <v>0.20501</v>
      </c>
      <c r="F37" s="342">
        <v>6.4060000000000006E-2</v>
      </c>
      <c r="G37" s="342">
        <v>4.7640000000000002E-2</v>
      </c>
      <c r="H37" s="342">
        <v>1.457E-2</v>
      </c>
      <c r="I37" s="342">
        <v>4.8399999999999997E-3</v>
      </c>
      <c r="J37" s="342">
        <v>2.6099999999999999E-3</v>
      </c>
      <c r="K37" s="342">
        <v>2.0699999999999998E-3</v>
      </c>
      <c r="L37" s="342">
        <v>1.004E-2</v>
      </c>
      <c r="M37" s="247"/>
      <c r="N37" s="337"/>
    </row>
    <row r="38" spans="2:14" ht="28.8" x14ac:dyDescent="0.3">
      <c r="B38" s="335" t="s">
        <v>1704</v>
      </c>
      <c r="C38" s="342">
        <v>0.31907999999999997</v>
      </c>
      <c r="D38" s="342">
        <v>0.29444999999999999</v>
      </c>
      <c r="E38" s="342">
        <v>0.16646</v>
      </c>
      <c r="F38" s="342">
        <v>8.6430000000000007E-2</v>
      </c>
      <c r="G38" s="342">
        <v>5.5160000000000001E-2</v>
      </c>
      <c r="H38" s="342">
        <v>4.5999999999999999E-3</v>
      </c>
      <c r="I38" s="342">
        <v>3.3999999999999998E-3</v>
      </c>
      <c r="J38" s="342">
        <v>8.6999999999999994E-3</v>
      </c>
      <c r="K38" s="342">
        <v>8.6999999999999994E-3</v>
      </c>
      <c r="L38" s="342">
        <v>5.3039999999999997E-2</v>
      </c>
      <c r="M38" s="247"/>
      <c r="N38" s="337"/>
    </row>
    <row r="39" spans="2:14" x14ac:dyDescent="0.3">
      <c r="B39" s="335" t="s">
        <v>1705</v>
      </c>
      <c r="C39" s="342">
        <v>0.57008000000000003</v>
      </c>
      <c r="D39" s="342">
        <v>0.31742999999999999</v>
      </c>
      <c r="E39" s="342">
        <v>7.3499999999999996E-2</v>
      </c>
      <c r="F39" s="342">
        <v>1.6799999999999999E-2</v>
      </c>
      <c r="G39" s="342">
        <v>1.2619999999999999E-2</v>
      </c>
      <c r="H39" s="342">
        <v>6.1900000000000002E-3</v>
      </c>
      <c r="I39" s="342">
        <v>2.8600000000000001E-3</v>
      </c>
      <c r="J39" s="342">
        <v>3.6999999999999999E-4</v>
      </c>
      <c r="K39" s="342">
        <v>1.4999999999999999E-4</v>
      </c>
      <c r="L39" s="342">
        <v>0</v>
      </c>
      <c r="M39" s="247"/>
      <c r="N39" s="337"/>
    </row>
    <row r="40" spans="2:14" x14ac:dyDescent="0.3">
      <c r="B40" s="335" t="s">
        <v>1723</v>
      </c>
      <c r="C40" s="342">
        <v>0.39402999999999999</v>
      </c>
      <c r="D40" s="342">
        <v>0.31058999999999998</v>
      </c>
      <c r="E40" s="342">
        <v>0.20326</v>
      </c>
      <c r="F40" s="342">
        <v>5.0389999999999997E-2</v>
      </c>
      <c r="G40" s="342">
        <v>2.3959999999999999E-2</v>
      </c>
      <c r="H40" s="342">
        <v>5.0499999999999998E-3</v>
      </c>
      <c r="I40" s="342">
        <v>4.1200000000000004E-3</v>
      </c>
      <c r="J40" s="342">
        <v>2.4499999999999999E-3</v>
      </c>
      <c r="K40" s="342">
        <v>1.5900000000000001E-3</v>
      </c>
      <c r="L40" s="342">
        <v>4.5599999999999998E-3</v>
      </c>
      <c r="M40" s="247"/>
      <c r="N40" s="337"/>
    </row>
    <row r="41" spans="2:14" ht="28.8" x14ac:dyDescent="0.3">
      <c r="B41" s="335" t="s">
        <v>1724</v>
      </c>
      <c r="C41" s="342">
        <v>0.58918000000000004</v>
      </c>
      <c r="D41" s="342">
        <v>0.35759000000000002</v>
      </c>
      <c r="E41" s="342">
        <v>4.7419999999999997E-2</v>
      </c>
      <c r="F41" s="342">
        <v>5.8100000000000001E-3</v>
      </c>
      <c r="G41" s="342">
        <v>0</v>
      </c>
      <c r="H41" s="342">
        <v>0</v>
      </c>
      <c r="I41" s="342">
        <v>0</v>
      </c>
      <c r="J41" s="342">
        <v>0</v>
      </c>
      <c r="K41" s="342">
        <v>0</v>
      </c>
      <c r="L41" s="342">
        <v>0</v>
      </c>
      <c r="M41" s="247"/>
      <c r="N41" s="337"/>
    </row>
    <row r="42" spans="2:14" x14ac:dyDescent="0.3">
      <c r="B42" s="335" t="s">
        <v>2</v>
      </c>
      <c r="C42" s="342">
        <v>0.60492999999999997</v>
      </c>
      <c r="D42" s="342">
        <v>0.35287000000000002</v>
      </c>
      <c r="E42" s="342">
        <v>4.2200000000000001E-2</v>
      </c>
      <c r="F42" s="342">
        <v>0</v>
      </c>
      <c r="G42" s="342">
        <v>0</v>
      </c>
      <c r="H42" s="342">
        <v>0</v>
      </c>
      <c r="I42" s="342">
        <v>0</v>
      </c>
      <c r="J42" s="342">
        <v>0</v>
      </c>
      <c r="K42" s="342">
        <v>0</v>
      </c>
      <c r="L42" s="342">
        <v>0</v>
      </c>
      <c r="M42" s="247"/>
      <c r="N42" s="337"/>
    </row>
    <row r="43" spans="2:14" x14ac:dyDescent="0.3">
      <c r="C43" s="343"/>
      <c r="D43" s="343"/>
      <c r="E43" s="343"/>
      <c r="F43" s="343"/>
      <c r="G43" s="343"/>
      <c r="H43" s="343"/>
      <c r="I43" s="343"/>
      <c r="J43" s="343"/>
      <c r="K43" s="343"/>
      <c r="L43" s="343"/>
      <c r="M43" s="247"/>
      <c r="N43" s="249"/>
    </row>
    <row r="44" spans="2:14" x14ac:dyDescent="0.3">
      <c r="B44" s="338" t="s">
        <v>1</v>
      </c>
      <c r="C44" s="344">
        <v>0.37197999999999998</v>
      </c>
      <c r="D44" s="344">
        <v>0.30535000000000001</v>
      </c>
      <c r="E44" s="344">
        <v>0.19209999999999999</v>
      </c>
      <c r="F44" s="344">
        <v>5.5050000000000002E-2</v>
      </c>
      <c r="G44" s="344">
        <v>3.449E-2</v>
      </c>
      <c r="H44" s="344">
        <v>1.077E-2</v>
      </c>
      <c r="I44" s="344">
        <v>8.2699999999999996E-3</v>
      </c>
      <c r="J44" s="344">
        <v>6.11E-3</v>
      </c>
      <c r="K44" s="344">
        <v>4.4200000000000003E-3</v>
      </c>
      <c r="L44" s="344">
        <v>1.146E-2</v>
      </c>
      <c r="M44" s="247"/>
      <c r="N44" s="340"/>
    </row>
    <row r="45" spans="2:14" x14ac:dyDescent="0.3">
      <c r="M45" s="247"/>
      <c r="N45" s="249"/>
    </row>
    <row r="46" spans="2:14" x14ac:dyDescent="0.3">
      <c r="M46" s="247"/>
      <c r="N46" s="247"/>
    </row>
    <row r="47" spans="2:14" x14ac:dyDescent="0.3">
      <c r="M47" s="247"/>
      <c r="N47" s="247"/>
    </row>
    <row r="49" spans="2:15" ht="15.6" x14ac:dyDescent="0.3">
      <c r="B49" s="303" t="s">
        <v>1727</v>
      </c>
      <c r="C49" s="277"/>
      <c r="D49" s="277"/>
      <c r="E49" s="277"/>
      <c r="F49" s="277"/>
      <c r="G49" s="277"/>
      <c r="H49" s="277"/>
      <c r="I49" s="277"/>
      <c r="J49" s="277"/>
      <c r="K49" s="277"/>
      <c r="L49" s="277"/>
    </row>
    <row r="50" spans="2:15" ht="3.75" customHeight="1" x14ac:dyDescent="0.3">
      <c r="B50" s="303"/>
      <c r="C50" s="277"/>
      <c r="D50" s="277"/>
      <c r="E50" s="277"/>
      <c r="F50" s="277"/>
      <c r="G50" s="277"/>
      <c r="H50" s="277"/>
      <c r="I50" s="277"/>
      <c r="J50" s="277"/>
      <c r="K50" s="277"/>
      <c r="L50" s="277"/>
    </row>
    <row r="51" spans="2:15" x14ac:dyDescent="0.3">
      <c r="B51" s="341" t="s">
        <v>1524</v>
      </c>
      <c r="C51" s="327"/>
      <c r="D51" s="327"/>
      <c r="E51" s="329"/>
      <c r="F51" s="329"/>
      <c r="G51" s="329"/>
      <c r="H51" s="329"/>
      <c r="I51" s="329"/>
      <c r="J51" s="329"/>
      <c r="K51" s="329"/>
      <c r="L51" s="329"/>
      <c r="M51" s="329"/>
      <c r="N51" s="329"/>
    </row>
    <row r="52" spans="2:15" x14ac:dyDescent="0.3">
      <c r="B52" s="331"/>
      <c r="C52" s="479" t="s">
        <v>1712</v>
      </c>
      <c r="D52" s="479"/>
      <c r="E52" s="479"/>
      <c r="F52" s="479"/>
      <c r="G52" s="479"/>
      <c r="H52" s="479"/>
      <c r="I52" s="479"/>
      <c r="J52" s="479"/>
      <c r="K52" s="479"/>
      <c r="L52" s="479"/>
      <c r="N52" s="331"/>
    </row>
    <row r="53" spans="2:15" x14ac:dyDescent="0.3">
      <c r="B53" s="331"/>
      <c r="C53" s="332" t="s">
        <v>1713</v>
      </c>
      <c r="D53" s="332" t="s">
        <v>1714</v>
      </c>
      <c r="E53" s="332" t="s">
        <v>1715</v>
      </c>
      <c r="F53" s="332" t="s">
        <v>1716</v>
      </c>
      <c r="G53" s="332" t="s">
        <v>1717</v>
      </c>
      <c r="H53" s="332" t="s">
        <v>1718</v>
      </c>
      <c r="I53" s="332" t="s">
        <v>1719</v>
      </c>
      <c r="J53" s="332" t="s">
        <v>1720</v>
      </c>
      <c r="K53" s="332" t="s">
        <v>1721</v>
      </c>
      <c r="L53" s="332" t="s">
        <v>1722</v>
      </c>
      <c r="N53" s="332" t="s">
        <v>1728</v>
      </c>
    </row>
    <row r="54" spans="2:15" x14ac:dyDescent="0.3">
      <c r="C54" s="345"/>
      <c r="D54" s="345"/>
      <c r="E54" s="345"/>
      <c r="F54" s="345"/>
      <c r="G54" s="345"/>
      <c r="H54" s="345"/>
      <c r="I54" s="345"/>
      <c r="J54" s="345"/>
      <c r="K54" s="345"/>
      <c r="L54" s="345"/>
      <c r="M54" s="247"/>
      <c r="N54" s="247"/>
      <c r="O54" s="247"/>
    </row>
    <row r="55" spans="2:15" x14ac:dyDescent="0.3">
      <c r="B55" s="335" t="s">
        <v>1699</v>
      </c>
      <c r="C55" s="336">
        <v>0.34100000000000003</v>
      </c>
      <c r="D55" s="336">
        <v>1.0980000000000001</v>
      </c>
      <c r="E55" s="336">
        <v>1.6870000000000001</v>
      </c>
      <c r="F55" s="336">
        <v>0.79100000000000004</v>
      </c>
      <c r="G55" s="336">
        <v>0.75600000000000001</v>
      </c>
      <c r="H55" s="336">
        <v>0.32100000000000001</v>
      </c>
      <c r="I55" s="336">
        <v>0.27600000000000002</v>
      </c>
      <c r="J55" s="336">
        <v>0.22500000000000001</v>
      </c>
      <c r="K55" s="336">
        <v>0.17499999999999999</v>
      </c>
      <c r="L55" s="336">
        <v>0.57999999999999996</v>
      </c>
      <c r="M55" s="247"/>
      <c r="N55" s="346">
        <v>0.622</v>
      </c>
      <c r="O55" s="247"/>
    </row>
    <row r="56" spans="2:15" x14ac:dyDescent="0.3">
      <c r="B56" s="335" t="s">
        <v>1700</v>
      </c>
      <c r="C56" s="336">
        <v>2.8000000000000001E-2</v>
      </c>
      <c r="D56" s="336">
        <v>9.6000000000000002E-2</v>
      </c>
      <c r="E56" s="336">
        <v>0.161</v>
      </c>
      <c r="F56" s="336">
        <v>8.8999999999999996E-2</v>
      </c>
      <c r="G56" s="336">
        <v>6.2E-2</v>
      </c>
      <c r="H56" s="336">
        <v>2.7E-2</v>
      </c>
      <c r="I56" s="336">
        <v>1.7999999999999999E-2</v>
      </c>
      <c r="J56" s="336">
        <v>1.0999999999999999E-2</v>
      </c>
      <c r="K56" s="336">
        <v>8.9999999999999993E-3</v>
      </c>
      <c r="L56" s="336">
        <v>6.0000000000000001E-3</v>
      </c>
      <c r="M56" s="247"/>
      <c r="N56" s="346">
        <v>0.55900000000000005</v>
      </c>
      <c r="O56" s="247"/>
    </row>
    <row r="57" spans="2:15" x14ac:dyDescent="0.3">
      <c r="B57" s="335" t="s">
        <v>1701</v>
      </c>
      <c r="C57" s="336">
        <v>1.2E-2</v>
      </c>
      <c r="D57" s="336">
        <v>1E-3</v>
      </c>
      <c r="E57" s="336">
        <v>0</v>
      </c>
      <c r="F57" s="336">
        <v>0</v>
      </c>
      <c r="G57" s="336">
        <v>0</v>
      </c>
      <c r="H57" s="336">
        <v>0</v>
      </c>
      <c r="I57" s="336">
        <v>0</v>
      </c>
      <c r="J57" s="336">
        <v>0</v>
      </c>
      <c r="K57" s="336">
        <v>0</v>
      </c>
      <c r="L57" s="336">
        <v>0</v>
      </c>
      <c r="M57" s="247"/>
      <c r="N57" s="346">
        <v>7.4999999999999997E-2</v>
      </c>
      <c r="O57" s="247"/>
    </row>
    <row r="58" spans="2:15" x14ac:dyDescent="0.3">
      <c r="B58" s="335" t="s">
        <v>1702</v>
      </c>
      <c r="C58" s="336">
        <v>1.7000000000000001E-2</v>
      </c>
      <c r="D58" s="336">
        <v>6.4000000000000001E-2</v>
      </c>
      <c r="E58" s="336">
        <v>0.01</v>
      </c>
      <c r="F58" s="336">
        <v>2E-3</v>
      </c>
      <c r="G58" s="336">
        <v>4.0000000000000001E-3</v>
      </c>
      <c r="H58" s="336">
        <v>4.0000000000000001E-3</v>
      </c>
      <c r="I58" s="336">
        <v>0</v>
      </c>
      <c r="J58" s="336">
        <v>1E-3</v>
      </c>
      <c r="K58" s="336">
        <v>1.6E-2</v>
      </c>
      <c r="L58" s="336">
        <v>3.6999999999999998E-2</v>
      </c>
      <c r="M58" s="247"/>
      <c r="N58" s="346">
        <v>0.56399999999999995</v>
      </c>
      <c r="O58" s="247"/>
    </row>
    <row r="59" spans="2:15" x14ac:dyDescent="0.3">
      <c r="B59" s="335" t="s">
        <v>1703</v>
      </c>
      <c r="C59" s="336">
        <v>8.0000000000000002E-3</v>
      </c>
      <c r="D59" s="336">
        <v>1.6E-2</v>
      </c>
      <c r="E59" s="336">
        <v>3.7999999999999999E-2</v>
      </c>
      <c r="F59" s="336">
        <v>0.02</v>
      </c>
      <c r="G59" s="336">
        <v>8.0000000000000002E-3</v>
      </c>
      <c r="H59" s="336">
        <v>3.2000000000000001E-2</v>
      </c>
      <c r="I59" s="336">
        <v>5.0000000000000001E-3</v>
      </c>
      <c r="J59" s="336">
        <v>4.0000000000000001E-3</v>
      </c>
      <c r="K59" s="336">
        <v>0</v>
      </c>
      <c r="L59" s="336">
        <v>6.0000000000000001E-3</v>
      </c>
      <c r="M59" s="247"/>
      <c r="N59" s="346">
        <v>0.63100000000000001</v>
      </c>
      <c r="O59" s="247"/>
    </row>
    <row r="60" spans="2:15" ht="28.8" x14ac:dyDescent="0.3">
      <c r="B60" s="335" t="s">
        <v>1704</v>
      </c>
      <c r="C60" s="336">
        <v>1.7000000000000001E-2</v>
      </c>
      <c r="D60" s="336">
        <v>4.7E-2</v>
      </c>
      <c r="E60" s="336">
        <v>4.4999999999999998E-2</v>
      </c>
      <c r="F60" s="336">
        <v>8.0000000000000002E-3</v>
      </c>
      <c r="G60" s="336">
        <v>3.6999999999999998E-2</v>
      </c>
      <c r="H60" s="336">
        <v>2E-3</v>
      </c>
      <c r="I60" s="336">
        <v>0</v>
      </c>
      <c r="J60" s="336">
        <v>1E-3</v>
      </c>
      <c r="K60" s="336">
        <v>0</v>
      </c>
      <c r="L60" s="336">
        <v>1.2999999999999999E-2</v>
      </c>
      <c r="M60" s="247"/>
      <c r="N60" s="346">
        <v>0.54100000000000004</v>
      </c>
      <c r="O60" s="247"/>
    </row>
    <row r="61" spans="2:15" x14ac:dyDescent="0.3">
      <c r="B61" s="335" t="s">
        <v>1705</v>
      </c>
      <c r="C61" s="336">
        <v>3.1E-2</v>
      </c>
      <c r="D61" s="336">
        <v>0.108</v>
      </c>
      <c r="E61" s="336">
        <v>3.4000000000000002E-2</v>
      </c>
      <c r="F61" s="336">
        <v>1.4E-2</v>
      </c>
      <c r="G61" s="336">
        <v>1E-3</v>
      </c>
      <c r="H61" s="336">
        <v>0</v>
      </c>
      <c r="I61" s="336">
        <v>2.1000000000000001E-2</v>
      </c>
      <c r="J61" s="336">
        <v>1E-3</v>
      </c>
      <c r="K61" s="336">
        <v>0</v>
      </c>
      <c r="L61" s="336">
        <v>0</v>
      </c>
      <c r="M61" s="247"/>
      <c r="N61" s="346">
        <v>0.38800000000000001</v>
      </c>
      <c r="O61" s="247"/>
    </row>
    <row r="62" spans="2:15" x14ac:dyDescent="0.3">
      <c r="B62" s="335" t="s">
        <v>1723</v>
      </c>
      <c r="C62" s="336">
        <v>0.27700000000000002</v>
      </c>
      <c r="D62" s="336">
        <v>0.749</v>
      </c>
      <c r="E62" s="336">
        <v>0.83</v>
      </c>
      <c r="F62" s="336">
        <v>0.26400000000000001</v>
      </c>
      <c r="G62" s="336">
        <v>0.24399999999999999</v>
      </c>
      <c r="H62" s="336">
        <v>5.8999999999999997E-2</v>
      </c>
      <c r="I62" s="336">
        <v>2.8000000000000001E-2</v>
      </c>
      <c r="J62" s="336">
        <v>4.2000000000000003E-2</v>
      </c>
      <c r="K62" s="336">
        <v>1.7000000000000001E-2</v>
      </c>
      <c r="L62" s="336">
        <v>4.2999999999999997E-2</v>
      </c>
      <c r="M62" s="247"/>
      <c r="N62" s="346">
        <v>0.48899999999999999</v>
      </c>
      <c r="O62" s="247"/>
    </row>
    <row r="63" spans="2:15" ht="28.8" x14ac:dyDescent="0.3">
      <c r="B63" s="335" t="s">
        <v>1724</v>
      </c>
      <c r="C63" s="336">
        <v>4.0000000000000001E-3</v>
      </c>
      <c r="D63" s="336">
        <v>2.5000000000000001E-2</v>
      </c>
      <c r="E63" s="336">
        <v>1.2999999999999999E-2</v>
      </c>
      <c r="F63" s="336">
        <v>2E-3</v>
      </c>
      <c r="G63" s="336">
        <v>0</v>
      </c>
      <c r="H63" s="336">
        <v>0</v>
      </c>
      <c r="I63" s="336">
        <v>0</v>
      </c>
      <c r="J63" s="336">
        <v>0</v>
      </c>
      <c r="K63" s="336">
        <v>0</v>
      </c>
      <c r="L63" s="336">
        <v>0</v>
      </c>
      <c r="M63" s="247"/>
      <c r="N63" s="346">
        <v>0.36499999999999999</v>
      </c>
      <c r="O63" s="247"/>
    </row>
    <row r="64" spans="2:15" x14ac:dyDescent="0.3">
      <c r="B64" s="335" t="s">
        <v>2</v>
      </c>
      <c r="C64" s="336">
        <v>1E-3</v>
      </c>
      <c r="D64" s="336">
        <v>2E-3</v>
      </c>
      <c r="E64" s="336">
        <v>3.0000000000000001E-3</v>
      </c>
      <c r="F64" s="336">
        <v>0</v>
      </c>
      <c r="G64" s="336">
        <v>0</v>
      </c>
      <c r="H64" s="336">
        <v>0</v>
      </c>
      <c r="I64" s="336">
        <v>0</v>
      </c>
      <c r="J64" s="336">
        <v>0</v>
      </c>
      <c r="K64" s="336">
        <v>0</v>
      </c>
      <c r="L64" s="336">
        <v>0</v>
      </c>
      <c r="M64" s="247"/>
      <c r="N64" s="346">
        <v>0.35</v>
      </c>
      <c r="O64" s="247"/>
    </row>
    <row r="65" spans="2:15" x14ac:dyDescent="0.3">
      <c r="C65" s="336"/>
      <c r="D65" s="336"/>
      <c r="E65" s="336"/>
      <c r="F65" s="336"/>
      <c r="G65" s="336"/>
      <c r="H65" s="336"/>
      <c r="I65" s="336"/>
      <c r="J65" s="336"/>
      <c r="K65" s="336"/>
      <c r="L65" s="336"/>
      <c r="M65" s="247"/>
      <c r="N65" s="247"/>
      <c r="O65" s="247"/>
    </row>
    <row r="66" spans="2:15" x14ac:dyDescent="0.3">
      <c r="B66" s="338" t="s">
        <v>1</v>
      </c>
      <c r="C66" s="339">
        <v>0.73599999999999999</v>
      </c>
      <c r="D66" s="339">
        <v>2.2069999999999999</v>
      </c>
      <c r="E66" s="339">
        <v>2.8220000000000001</v>
      </c>
      <c r="F66" s="339">
        <v>1.1890000000000001</v>
      </c>
      <c r="G66" s="339">
        <v>1.113</v>
      </c>
      <c r="H66" s="339">
        <v>0.44400000000000001</v>
      </c>
      <c r="I66" s="339">
        <v>0.35</v>
      </c>
      <c r="J66" s="339">
        <v>0.28399999999999997</v>
      </c>
      <c r="K66" s="339">
        <v>0.217</v>
      </c>
      <c r="L66" s="339">
        <v>0.68500000000000005</v>
      </c>
      <c r="M66" s="247"/>
      <c r="N66" s="347">
        <v>0.57599999999999996</v>
      </c>
      <c r="O66" s="247"/>
    </row>
    <row r="67" spans="2:15" x14ac:dyDescent="0.3">
      <c r="C67" s="247"/>
      <c r="D67" s="247"/>
      <c r="E67" s="247"/>
      <c r="F67" s="247"/>
      <c r="G67" s="247"/>
      <c r="H67" s="247"/>
      <c r="I67" s="247"/>
      <c r="J67" s="247"/>
      <c r="K67" s="247"/>
      <c r="L67" s="247"/>
      <c r="M67" s="247"/>
      <c r="N67" s="247"/>
      <c r="O67" s="247"/>
    </row>
    <row r="71" spans="2:15" ht="15.6" x14ac:dyDescent="0.3">
      <c r="B71" s="303" t="s">
        <v>1729</v>
      </c>
      <c r="C71" s="277"/>
      <c r="D71" s="277"/>
      <c r="E71" s="277"/>
      <c r="F71" s="277"/>
      <c r="G71" s="277"/>
      <c r="H71" s="277"/>
      <c r="I71" s="277"/>
      <c r="J71" s="277"/>
      <c r="K71" s="277"/>
      <c r="L71" s="277"/>
    </row>
    <row r="72" spans="2:15" ht="3.75" customHeight="1" x14ac:dyDescent="0.3">
      <c r="B72" s="303"/>
      <c r="C72" s="277"/>
      <c r="D72" s="277"/>
      <c r="E72" s="277"/>
      <c r="F72" s="277"/>
      <c r="G72" s="277"/>
      <c r="H72" s="277"/>
      <c r="I72" s="277"/>
      <c r="J72" s="277"/>
      <c r="K72" s="277"/>
      <c r="L72" s="277"/>
    </row>
    <row r="73" spans="2:15" x14ac:dyDescent="0.3">
      <c r="B73" s="341" t="s">
        <v>1730</v>
      </c>
      <c r="C73" s="348"/>
      <c r="D73" s="348"/>
      <c r="E73" s="349"/>
      <c r="F73" s="349"/>
      <c r="G73" s="349"/>
      <c r="H73" s="349"/>
      <c r="I73" s="349"/>
      <c r="J73" s="349"/>
      <c r="K73" s="349"/>
      <c r="L73" s="349"/>
      <c r="M73" s="247"/>
      <c r="N73" s="349"/>
    </row>
    <row r="74" spans="2:15" x14ac:dyDescent="0.3">
      <c r="B74" s="254"/>
      <c r="C74" s="480" t="s">
        <v>1712</v>
      </c>
      <c r="D74" s="480"/>
      <c r="E74" s="480"/>
      <c r="F74" s="480"/>
      <c r="G74" s="480"/>
      <c r="H74" s="480"/>
      <c r="I74" s="480"/>
      <c r="J74" s="480"/>
      <c r="K74" s="480"/>
      <c r="L74" s="480"/>
      <c r="M74" s="247"/>
      <c r="N74" s="254"/>
    </row>
    <row r="75" spans="2:15" x14ac:dyDescent="0.3">
      <c r="B75" s="254"/>
      <c r="C75" s="350" t="s">
        <v>1713</v>
      </c>
      <c r="D75" s="350" t="s">
        <v>1714</v>
      </c>
      <c r="E75" s="350" t="s">
        <v>1715</v>
      </c>
      <c r="F75" s="350" t="s">
        <v>1716</v>
      </c>
      <c r="G75" s="350" t="s">
        <v>1717</v>
      </c>
      <c r="H75" s="350" t="s">
        <v>1718</v>
      </c>
      <c r="I75" s="350" t="s">
        <v>1719</v>
      </c>
      <c r="J75" s="350" t="s">
        <v>1720</v>
      </c>
      <c r="K75" s="350" t="s">
        <v>1721</v>
      </c>
      <c r="L75" s="350" t="s">
        <v>1722</v>
      </c>
      <c r="M75" s="247"/>
      <c r="N75" s="350" t="s">
        <v>1728</v>
      </c>
    </row>
    <row r="76" spans="2:15" x14ac:dyDescent="0.3">
      <c r="B76" s="247"/>
      <c r="C76" s="345"/>
      <c r="D76" s="345"/>
      <c r="E76" s="345"/>
      <c r="F76" s="345"/>
      <c r="G76" s="345"/>
      <c r="H76" s="345"/>
      <c r="I76" s="345"/>
      <c r="J76" s="345"/>
      <c r="K76" s="345"/>
      <c r="L76" s="345"/>
      <c r="M76" s="247"/>
      <c r="N76" s="247"/>
    </row>
    <row r="77" spans="2:15" x14ac:dyDescent="0.3">
      <c r="B77" s="351" t="s">
        <v>1699</v>
      </c>
      <c r="C77" s="342">
        <v>5.4489999999999997E-2</v>
      </c>
      <c r="D77" s="342">
        <v>0.17571999999999999</v>
      </c>
      <c r="E77" s="342">
        <v>0.26996999999999999</v>
      </c>
      <c r="F77" s="342">
        <v>0.12648000000000001</v>
      </c>
      <c r="G77" s="342">
        <v>0.12091</v>
      </c>
      <c r="H77" s="342">
        <v>5.1339999999999997E-2</v>
      </c>
      <c r="I77" s="342">
        <v>4.4240000000000002E-2</v>
      </c>
      <c r="J77" s="342">
        <v>3.6049999999999999E-2</v>
      </c>
      <c r="K77" s="342">
        <v>2.8029999999999999E-2</v>
      </c>
      <c r="L77" s="342">
        <v>9.2770000000000005E-2</v>
      </c>
      <c r="M77" s="247"/>
      <c r="N77" s="346">
        <v>0.622</v>
      </c>
    </row>
    <row r="78" spans="2:15" x14ac:dyDescent="0.3">
      <c r="B78" s="351" t="s">
        <v>1700</v>
      </c>
      <c r="C78" s="342">
        <v>5.5500000000000001E-2</v>
      </c>
      <c r="D78" s="342">
        <v>0.19009000000000001</v>
      </c>
      <c r="E78" s="342">
        <v>0.31797999999999998</v>
      </c>
      <c r="F78" s="342">
        <v>0.17526</v>
      </c>
      <c r="G78" s="342">
        <v>0.12311999999999999</v>
      </c>
      <c r="H78" s="342">
        <v>5.2929999999999998E-2</v>
      </c>
      <c r="I78" s="342">
        <v>3.5499999999999997E-2</v>
      </c>
      <c r="J78" s="342">
        <v>2.095E-2</v>
      </c>
      <c r="K78" s="342">
        <v>1.7739999999999999E-2</v>
      </c>
      <c r="L78" s="342">
        <v>1.094E-2</v>
      </c>
      <c r="M78" s="247"/>
      <c r="N78" s="346">
        <v>0.55900000000000005</v>
      </c>
    </row>
    <row r="79" spans="2:15" x14ac:dyDescent="0.3">
      <c r="B79" s="351" t="s">
        <v>1701</v>
      </c>
      <c r="C79" s="342">
        <v>0.89588999999999996</v>
      </c>
      <c r="D79" s="342">
        <v>0.10410999999999999</v>
      </c>
      <c r="E79" s="342">
        <v>0</v>
      </c>
      <c r="F79" s="342">
        <v>0</v>
      </c>
      <c r="G79" s="342">
        <v>0</v>
      </c>
      <c r="H79" s="342">
        <v>0</v>
      </c>
      <c r="I79" s="342">
        <v>0</v>
      </c>
      <c r="J79" s="342">
        <v>0</v>
      </c>
      <c r="K79" s="342">
        <v>0</v>
      </c>
      <c r="L79" s="342">
        <v>0</v>
      </c>
      <c r="M79" s="247"/>
      <c r="N79" s="346">
        <v>7.4999999999999997E-2</v>
      </c>
    </row>
    <row r="80" spans="2:15" x14ac:dyDescent="0.3">
      <c r="B80" s="351" t="s">
        <v>1702</v>
      </c>
      <c r="C80" s="342">
        <v>0.10736</v>
      </c>
      <c r="D80" s="342">
        <v>0.41492000000000001</v>
      </c>
      <c r="E80" s="342">
        <v>6.5530000000000005E-2</v>
      </c>
      <c r="F80" s="342">
        <v>1.0880000000000001E-2</v>
      </c>
      <c r="G80" s="342">
        <v>2.853E-2</v>
      </c>
      <c r="H80" s="342">
        <v>2.5309999999999999E-2</v>
      </c>
      <c r="I80" s="342">
        <v>0</v>
      </c>
      <c r="J80" s="342">
        <v>7.5799999999999999E-3</v>
      </c>
      <c r="K80" s="342">
        <v>0.10105</v>
      </c>
      <c r="L80" s="342">
        <v>0.23882999999999999</v>
      </c>
      <c r="M80" s="247"/>
      <c r="N80" s="346">
        <v>0.56399999999999995</v>
      </c>
    </row>
    <row r="81" spans="2:14" x14ac:dyDescent="0.3">
      <c r="B81" s="351" t="s">
        <v>1703</v>
      </c>
      <c r="C81" s="342">
        <v>5.8450000000000002E-2</v>
      </c>
      <c r="D81" s="342">
        <v>0.11461</v>
      </c>
      <c r="E81" s="342">
        <v>0.27456999999999998</v>
      </c>
      <c r="F81" s="342">
        <v>0.14244999999999999</v>
      </c>
      <c r="G81" s="342">
        <v>6.1429999999999998E-2</v>
      </c>
      <c r="H81" s="342">
        <v>0.23452000000000001</v>
      </c>
      <c r="I81" s="342">
        <v>3.866E-2</v>
      </c>
      <c r="J81" s="342">
        <v>2.8670000000000001E-2</v>
      </c>
      <c r="K81" s="342">
        <v>0</v>
      </c>
      <c r="L81" s="342">
        <v>4.6640000000000001E-2</v>
      </c>
      <c r="M81" s="247"/>
      <c r="N81" s="346">
        <v>0.63100000000000001</v>
      </c>
    </row>
    <row r="82" spans="2:14" ht="28.8" x14ac:dyDescent="0.3">
      <c r="B82" s="351" t="s">
        <v>1704</v>
      </c>
      <c r="C82" s="342">
        <v>0.10136000000000001</v>
      </c>
      <c r="D82" s="342">
        <v>0.27598</v>
      </c>
      <c r="E82" s="342">
        <v>0.26395000000000002</v>
      </c>
      <c r="F82" s="342">
        <v>4.6309999999999997E-2</v>
      </c>
      <c r="G82" s="342">
        <v>0.21843000000000001</v>
      </c>
      <c r="H82" s="342">
        <v>1.1010000000000001E-2</v>
      </c>
      <c r="I82" s="342">
        <v>0</v>
      </c>
      <c r="J82" s="342">
        <v>6.6899999999999998E-3</v>
      </c>
      <c r="K82" s="342">
        <v>0</v>
      </c>
      <c r="L82" s="342">
        <v>7.6270000000000004E-2</v>
      </c>
      <c r="M82" s="247"/>
      <c r="N82" s="346">
        <v>0.54100000000000004</v>
      </c>
    </row>
    <row r="83" spans="2:14" x14ac:dyDescent="0.3">
      <c r="B83" s="351" t="s">
        <v>1705</v>
      </c>
      <c r="C83" s="342">
        <v>0.14788000000000001</v>
      </c>
      <c r="D83" s="342">
        <v>0.51363000000000003</v>
      </c>
      <c r="E83" s="342">
        <v>0.16347</v>
      </c>
      <c r="F83" s="342">
        <v>6.6549999999999998E-2</v>
      </c>
      <c r="G83" s="342">
        <v>3.4099999999999998E-3</v>
      </c>
      <c r="H83" s="342">
        <v>0</v>
      </c>
      <c r="I83" s="342">
        <v>0.1011</v>
      </c>
      <c r="J83" s="342">
        <v>2.49E-3</v>
      </c>
      <c r="K83" s="342">
        <v>1.47E-3</v>
      </c>
      <c r="L83" s="342">
        <v>0</v>
      </c>
      <c r="M83" s="247"/>
      <c r="N83" s="346">
        <v>0.38800000000000001</v>
      </c>
    </row>
    <row r="84" spans="2:14" x14ac:dyDescent="0.3">
      <c r="B84" s="351" t="s">
        <v>1723</v>
      </c>
      <c r="C84" s="342">
        <v>0.1085</v>
      </c>
      <c r="D84" s="342">
        <v>0.29346</v>
      </c>
      <c r="E84" s="342">
        <v>0.32512999999999997</v>
      </c>
      <c r="F84" s="342">
        <v>0.10328</v>
      </c>
      <c r="G84" s="342">
        <v>9.5659999999999995E-2</v>
      </c>
      <c r="H84" s="342">
        <v>2.2929999999999999E-2</v>
      </c>
      <c r="I84" s="342">
        <v>1.115E-2</v>
      </c>
      <c r="J84" s="342">
        <v>1.635E-2</v>
      </c>
      <c r="K84" s="342">
        <v>6.6E-3</v>
      </c>
      <c r="L84" s="342">
        <v>1.694E-2</v>
      </c>
      <c r="M84" s="247"/>
      <c r="N84" s="346">
        <v>0.48899999999999999</v>
      </c>
    </row>
    <row r="85" spans="2:14" ht="28.8" x14ac:dyDescent="0.3">
      <c r="B85" s="351" t="s">
        <v>1724</v>
      </c>
      <c r="C85" s="342">
        <v>9.7589999999999996E-2</v>
      </c>
      <c r="D85" s="342">
        <v>0.56225000000000003</v>
      </c>
      <c r="E85" s="342">
        <v>0.28915999999999997</v>
      </c>
      <c r="F85" s="342">
        <v>5.0999999999999997E-2</v>
      </c>
      <c r="G85" s="342">
        <v>0</v>
      </c>
      <c r="H85" s="342">
        <v>0</v>
      </c>
      <c r="I85" s="342">
        <v>0</v>
      </c>
      <c r="J85" s="342">
        <v>0</v>
      </c>
      <c r="K85" s="342">
        <v>0</v>
      </c>
      <c r="L85" s="342">
        <v>0</v>
      </c>
      <c r="M85" s="247"/>
      <c r="N85" s="346">
        <v>0.36499999999999999</v>
      </c>
    </row>
    <row r="86" spans="2:14" x14ac:dyDescent="0.3">
      <c r="B86" s="351" t="s">
        <v>2</v>
      </c>
      <c r="C86" s="342">
        <v>0.17602999999999999</v>
      </c>
      <c r="D86" s="342">
        <v>0.32911000000000001</v>
      </c>
      <c r="E86" s="342">
        <v>0.49486000000000002</v>
      </c>
      <c r="F86" s="342">
        <v>0</v>
      </c>
      <c r="G86" s="342">
        <v>0</v>
      </c>
      <c r="H86" s="342">
        <v>0</v>
      </c>
      <c r="I86" s="342">
        <v>0</v>
      </c>
      <c r="J86" s="342">
        <v>0</v>
      </c>
      <c r="K86" s="342">
        <v>0</v>
      </c>
      <c r="L86" s="342">
        <v>0</v>
      </c>
      <c r="M86" s="247"/>
      <c r="N86" s="346">
        <v>0.35</v>
      </c>
    </row>
    <row r="87" spans="2:14" x14ac:dyDescent="0.3">
      <c r="B87" s="247"/>
      <c r="C87" s="343"/>
      <c r="D87" s="343"/>
      <c r="E87" s="343"/>
      <c r="F87" s="343"/>
      <c r="G87" s="343"/>
      <c r="H87" s="343"/>
      <c r="I87" s="343"/>
      <c r="J87" s="343"/>
      <c r="K87" s="343"/>
      <c r="L87" s="343"/>
      <c r="M87" s="247"/>
      <c r="N87" s="247"/>
    </row>
    <row r="88" spans="2:14" x14ac:dyDescent="0.3">
      <c r="B88" s="309" t="s">
        <v>1</v>
      </c>
      <c r="C88" s="344">
        <v>7.324E-2</v>
      </c>
      <c r="D88" s="344">
        <v>0.21970999999999999</v>
      </c>
      <c r="E88" s="344">
        <v>0.28086</v>
      </c>
      <c r="F88" s="344">
        <v>0.11829000000000001</v>
      </c>
      <c r="G88" s="344">
        <v>0.1108</v>
      </c>
      <c r="H88" s="344">
        <v>4.4220000000000002E-2</v>
      </c>
      <c r="I88" s="344">
        <v>3.4790000000000001E-2</v>
      </c>
      <c r="J88" s="344">
        <v>2.8309999999999998E-2</v>
      </c>
      <c r="K88" s="344">
        <v>2.1590000000000002E-2</v>
      </c>
      <c r="L88" s="344">
        <v>6.8169999999999994E-2</v>
      </c>
      <c r="M88" s="247"/>
      <c r="N88" s="347">
        <v>0.57599999999999996</v>
      </c>
    </row>
    <row r="92" spans="2:14" x14ac:dyDescent="0.3">
      <c r="N92" s="237" t="s">
        <v>1593</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zoomScale="85" zoomScaleNormal="85" workbookViewId="0">
      <selection activeCell="C38" sqref="C38"/>
    </sheetView>
  </sheetViews>
  <sheetFormatPr defaultColWidth="9.109375" defaultRowHeight="14.4" x14ac:dyDescent="0.3"/>
  <cols>
    <col min="1" max="1" width="4.6640625" style="271" customWidth="1"/>
    <col min="2" max="2" width="30.33203125" style="271" customWidth="1"/>
    <col min="3" max="8" width="27.44140625" style="271" customWidth="1"/>
    <col min="9" max="9" width="25.6640625" style="271" customWidth="1"/>
    <col min="10" max="16384" width="9.109375" style="271"/>
  </cols>
  <sheetData>
    <row r="4" spans="2:10" ht="15" x14ac:dyDescent="0.25">
      <c r="B4" s="277"/>
      <c r="C4" s="277"/>
      <c r="D4" s="277"/>
      <c r="E4" s="277"/>
      <c r="F4" s="277"/>
      <c r="G4" s="277"/>
      <c r="H4" s="277"/>
      <c r="I4" s="277"/>
      <c r="J4" s="277"/>
    </row>
    <row r="5" spans="2:10" ht="15.75" x14ac:dyDescent="0.25">
      <c r="B5" s="352" t="s">
        <v>1731</v>
      </c>
      <c r="C5" s="277"/>
      <c r="D5" s="277"/>
      <c r="E5" s="277"/>
      <c r="F5" s="277"/>
      <c r="G5" s="277"/>
      <c r="H5" s="277"/>
      <c r="I5" s="277"/>
      <c r="J5" s="277"/>
    </row>
    <row r="6" spans="2:10" ht="3.75" customHeight="1" x14ac:dyDescent="0.25">
      <c r="B6" s="303"/>
      <c r="C6" s="277"/>
      <c r="D6" s="277"/>
      <c r="E6" s="277"/>
      <c r="F6" s="277"/>
      <c r="G6" s="277"/>
      <c r="H6" s="277"/>
      <c r="I6" s="277"/>
    </row>
    <row r="7" spans="2:10" ht="15" x14ac:dyDescent="0.25">
      <c r="B7" s="353" t="s">
        <v>1528</v>
      </c>
      <c r="C7" s="353"/>
      <c r="D7" s="354"/>
      <c r="E7" s="354"/>
      <c r="F7" s="354"/>
      <c r="G7" s="354"/>
      <c r="H7" s="354"/>
      <c r="I7" s="354"/>
    </row>
    <row r="8" spans="2:10" ht="15" x14ac:dyDescent="0.25">
      <c r="B8" s="331"/>
      <c r="C8" s="331"/>
      <c r="D8" s="331"/>
      <c r="E8" s="331"/>
      <c r="F8" s="331"/>
      <c r="G8" s="331"/>
      <c r="H8" s="331"/>
      <c r="I8" s="331"/>
    </row>
    <row r="9" spans="2:10" ht="28.8" x14ac:dyDescent="0.3">
      <c r="B9" s="331"/>
      <c r="C9" s="332" t="s">
        <v>1455</v>
      </c>
      <c r="D9" s="332" t="s">
        <v>1732</v>
      </c>
      <c r="E9" s="332" t="s">
        <v>1453</v>
      </c>
      <c r="F9" s="332" t="s">
        <v>1452</v>
      </c>
      <c r="G9" s="332" t="s">
        <v>1451</v>
      </c>
      <c r="H9" s="332" t="s">
        <v>1733</v>
      </c>
      <c r="I9" s="332" t="s">
        <v>1</v>
      </c>
    </row>
    <row r="11" spans="2:10" ht="15" x14ac:dyDescent="0.25">
      <c r="B11" s="335" t="s">
        <v>1699</v>
      </c>
      <c r="C11" s="355">
        <v>2.2400000000000002</v>
      </c>
      <c r="D11" s="355">
        <v>2.2000000000000002</v>
      </c>
      <c r="E11" s="355">
        <v>0.188</v>
      </c>
      <c r="F11" s="355">
        <v>1.016</v>
      </c>
      <c r="G11" s="355">
        <v>0.60699999999999998</v>
      </c>
      <c r="H11" s="355">
        <v>0</v>
      </c>
      <c r="I11" s="355">
        <f>SUM(C11:H11)</f>
        <v>6.2510000000000003</v>
      </c>
    </row>
    <row r="12" spans="2:10" ht="15" x14ac:dyDescent="0.25">
      <c r="B12" s="335" t="s">
        <v>1700</v>
      </c>
      <c r="C12" s="355">
        <v>0.153</v>
      </c>
      <c r="D12" s="355">
        <v>0.23100000000000001</v>
      </c>
      <c r="E12" s="355">
        <v>3.1E-2</v>
      </c>
      <c r="F12" s="355">
        <v>6.4000000000000001E-2</v>
      </c>
      <c r="G12" s="355">
        <v>2.8000000000000001E-2</v>
      </c>
      <c r="H12" s="355">
        <v>0</v>
      </c>
      <c r="I12" s="355">
        <f t="shared" ref="I12:I20" si="0">SUM(C12:H12)</f>
        <v>0.50700000000000001</v>
      </c>
    </row>
    <row r="13" spans="2:10" ht="15" x14ac:dyDescent="0.25">
      <c r="B13" s="335" t="s">
        <v>1701</v>
      </c>
      <c r="C13" s="355">
        <v>1.2999999999999999E-2</v>
      </c>
      <c r="D13" s="355">
        <v>0</v>
      </c>
      <c r="E13" s="355">
        <v>0</v>
      </c>
      <c r="F13" s="355">
        <v>0</v>
      </c>
      <c r="G13" s="355">
        <v>0</v>
      </c>
      <c r="H13" s="355">
        <v>0</v>
      </c>
      <c r="I13" s="355">
        <f t="shared" si="0"/>
        <v>1.2999999999999999E-2</v>
      </c>
    </row>
    <row r="14" spans="2:10" ht="15" x14ac:dyDescent="0.25">
      <c r="B14" s="335" t="s">
        <v>1702</v>
      </c>
      <c r="C14" s="355">
        <v>0.108</v>
      </c>
      <c r="D14" s="355">
        <v>2.4E-2</v>
      </c>
      <c r="E14" s="355">
        <v>0</v>
      </c>
      <c r="F14" s="355">
        <v>1.2E-2</v>
      </c>
      <c r="G14" s="355">
        <v>0.01</v>
      </c>
      <c r="H14" s="355">
        <v>0</v>
      </c>
      <c r="I14" s="355">
        <f t="shared" si="0"/>
        <v>0.15400000000000003</v>
      </c>
    </row>
    <row r="15" spans="2:10" ht="15" x14ac:dyDescent="0.25">
      <c r="B15" s="335" t="s">
        <v>1703</v>
      </c>
      <c r="C15" s="355">
        <v>2.1000000000000001E-2</v>
      </c>
      <c r="D15" s="355">
        <v>4.5999999999999999E-2</v>
      </c>
      <c r="E15" s="355">
        <v>4.0000000000000001E-3</v>
      </c>
      <c r="F15" s="355">
        <v>2.1000000000000001E-2</v>
      </c>
      <c r="G15" s="355">
        <v>4.4999999999999998E-2</v>
      </c>
      <c r="H15" s="355">
        <v>0</v>
      </c>
      <c r="I15" s="355">
        <f t="shared" si="0"/>
        <v>0.13700000000000001</v>
      </c>
    </row>
    <row r="16" spans="2:10" ht="30" x14ac:dyDescent="0.25">
      <c r="B16" s="335" t="s">
        <v>1704</v>
      </c>
      <c r="C16" s="355">
        <v>7.0000000000000001E-3</v>
      </c>
      <c r="D16" s="355">
        <v>1.0999999999999999E-2</v>
      </c>
      <c r="E16" s="355">
        <v>8.9999999999999993E-3</v>
      </c>
      <c r="F16" s="355">
        <v>0.13500000000000001</v>
      </c>
      <c r="G16" s="355">
        <v>8.9999999999999993E-3</v>
      </c>
      <c r="H16" s="355">
        <v>0</v>
      </c>
      <c r="I16" s="355">
        <f t="shared" si="0"/>
        <v>0.17100000000000001</v>
      </c>
    </row>
    <row r="17" spans="2:9" ht="15" x14ac:dyDescent="0.25">
      <c r="B17" s="335" t="s">
        <v>1705</v>
      </c>
      <c r="C17" s="355">
        <v>4.9000000000000002E-2</v>
      </c>
      <c r="D17" s="355">
        <v>7.5999999999999998E-2</v>
      </c>
      <c r="E17" s="355">
        <v>3.0000000000000001E-3</v>
      </c>
      <c r="F17" s="355">
        <v>3.6999999999999998E-2</v>
      </c>
      <c r="G17" s="355">
        <v>4.5999999999999999E-2</v>
      </c>
      <c r="H17" s="355">
        <v>0</v>
      </c>
      <c r="I17" s="355">
        <f t="shared" si="0"/>
        <v>0.21100000000000002</v>
      </c>
    </row>
    <row r="18" spans="2:9" ht="15" x14ac:dyDescent="0.25">
      <c r="B18" s="335" t="s">
        <v>1723</v>
      </c>
      <c r="C18" s="355">
        <v>6.3E-2</v>
      </c>
      <c r="D18" s="355">
        <v>0.59099999999999997</v>
      </c>
      <c r="E18" s="355">
        <v>0.06</v>
      </c>
      <c r="F18" s="355">
        <v>1.1910000000000001</v>
      </c>
      <c r="G18" s="355">
        <v>0.64900000000000002</v>
      </c>
      <c r="H18" s="355">
        <v>0</v>
      </c>
      <c r="I18" s="355">
        <f t="shared" si="0"/>
        <v>2.5540000000000003</v>
      </c>
    </row>
    <row r="19" spans="2:9" ht="30" x14ac:dyDescent="0.25">
      <c r="B19" s="335" t="s">
        <v>1724</v>
      </c>
      <c r="C19" s="355">
        <v>3.5000000000000003E-2</v>
      </c>
      <c r="D19" s="355">
        <v>8.0000000000000002E-3</v>
      </c>
      <c r="E19" s="355">
        <v>1E-3</v>
      </c>
      <c r="F19" s="355">
        <v>0</v>
      </c>
      <c r="G19" s="355">
        <v>1E-3</v>
      </c>
      <c r="H19" s="355">
        <v>0</v>
      </c>
      <c r="I19" s="355">
        <f t="shared" si="0"/>
        <v>4.5000000000000005E-2</v>
      </c>
    </row>
    <row r="20" spans="2:9" ht="15" x14ac:dyDescent="0.25">
      <c r="B20" s="335" t="s">
        <v>2</v>
      </c>
      <c r="C20" s="355">
        <v>3.0000000000000001E-3</v>
      </c>
      <c r="D20" s="355">
        <v>2E-3</v>
      </c>
      <c r="E20" s="355">
        <v>0</v>
      </c>
      <c r="F20" s="355">
        <v>1E-3</v>
      </c>
      <c r="G20" s="355">
        <v>1E-3</v>
      </c>
      <c r="H20" s="355">
        <v>0</v>
      </c>
      <c r="I20" s="355">
        <f t="shared" si="0"/>
        <v>7.0000000000000001E-3</v>
      </c>
    </row>
    <row r="21" spans="2:9" ht="15" x14ac:dyDescent="0.25">
      <c r="C21" s="355"/>
      <c r="D21" s="355"/>
      <c r="E21" s="355"/>
      <c r="F21" s="355"/>
      <c r="G21" s="355"/>
      <c r="H21" s="355"/>
      <c r="I21" s="355"/>
    </row>
    <row r="22" spans="2:9" ht="15" x14ac:dyDescent="0.25">
      <c r="B22" s="356" t="s">
        <v>1</v>
      </c>
      <c r="C22" s="320">
        <f>SUM(C11:C20)</f>
        <v>2.6920000000000006</v>
      </c>
      <c r="D22" s="320">
        <f t="shared" ref="D22:I22" si="1">SUM(D11:D20)</f>
        <v>3.1890000000000001</v>
      </c>
      <c r="E22" s="320">
        <f t="shared" si="1"/>
        <v>0.29600000000000004</v>
      </c>
      <c r="F22" s="320">
        <f t="shared" si="1"/>
        <v>2.4769999999999999</v>
      </c>
      <c r="G22" s="320">
        <f t="shared" si="1"/>
        <v>1.3959999999999999</v>
      </c>
      <c r="H22" s="320">
        <f t="shared" si="1"/>
        <v>0</v>
      </c>
      <c r="I22" s="320">
        <f t="shared" si="1"/>
        <v>10.050000000000001</v>
      </c>
    </row>
    <row r="26" spans="2:9" ht="15" x14ac:dyDescent="0.25">
      <c r="I26" s="237" t="s">
        <v>1593</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A45" zoomScale="85" zoomScaleNormal="85" workbookViewId="0">
      <selection activeCell="C38" sqref="C38"/>
    </sheetView>
  </sheetViews>
  <sheetFormatPr defaultColWidth="9.109375" defaultRowHeight="14.4" x14ac:dyDescent="0.3"/>
  <cols>
    <col min="1" max="1" width="4.6640625" style="271" customWidth="1"/>
    <col min="2" max="2" width="26.33203125" style="271" customWidth="1"/>
    <col min="3" max="12" width="17.6640625" style="271" customWidth="1"/>
    <col min="13" max="13" width="18" style="271" customWidth="1"/>
    <col min="14" max="16384" width="9.109375" style="271"/>
  </cols>
  <sheetData>
    <row r="4" spans="2:13" ht="15" x14ac:dyDescent="0.25">
      <c r="B4" s="277"/>
      <c r="C4" s="277"/>
      <c r="D4" s="277"/>
      <c r="E4" s="277"/>
      <c r="F4" s="277"/>
      <c r="G4" s="277"/>
      <c r="H4" s="277"/>
      <c r="I4" s="277"/>
      <c r="J4" s="277"/>
      <c r="K4" s="277"/>
      <c r="L4" s="277"/>
      <c r="M4" s="277"/>
    </row>
    <row r="5" spans="2:13" ht="15.75" x14ac:dyDescent="0.25">
      <c r="B5" s="303" t="s">
        <v>1734</v>
      </c>
      <c r="C5" s="277"/>
      <c r="D5" s="277"/>
      <c r="E5" s="277"/>
      <c r="F5" s="277"/>
      <c r="G5" s="277"/>
      <c r="H5" s="277"/>
      <c r="I5" s="277"/>
      <c r="J5" s="277"/>
      <c r="K5" s="277"/>
      <c r="L5" s="277"/>
      <c r="M5" s="277"/>
    </row>
    <row r="6" spans="2:13" ht="15" x14ac:dyDescent="0.25">
      <c r="B6" s="353" t="s">
        <v>1530</v>
      </c>
      <c r="C6" s="354"/>
      <c r="D6" s="354"/>
      <c r="E6" s="354"/>
      <c r="F6" s="354"/>
      <c r="G6" s="354"/>
      <c r="H6" s="354"/>
      <c r="I6" s="354"/>
      <c r="J6" s="354"/>
      <c r="K6" s="354"/>
      <c r="L6" s="354"/>
      <c r="M6" s="354"/>
    </row>
    <row r="7" spans="2:13" ht="15" x14ac:dyDescent="0.25">
      <c r="B7" s="331"/>
      <c r="C7" s="331"/>
      <c r="D7" s="331"/>
      <c r="E7" s="331"/>
      <c r="F7" s="331"/>
      <c r="G7" s="331"/>
      <c r="H7" s="331"/>
      <c r="I7" s="331"/>
      <c r="J7" s="331"/>
      <c r="K7" s="331"/>
      <c r="L7" s="331"/>
      <c r="M7" s="331"/>
    </row>
    <row r="8" spans="2:13" ht="45" x14ac:dyDescent="0.25">
      <c r="B8" s="331"/>
      <c r="C8" s="307" t="s">
        <v>1699</v>
      </c>
      <c r="D8" s="307" t="s">
        <v>1700</v>
      </c>
      <c r="E8" s="307" t="s">
        <v>1701</v>
      </c>
      <c r="F8" s="307" t="s">
        <v>1702</v>
      </c>
      <c r="G8" s="307" t="s">
        <v>1703</v>
      </c>
      <c r="H8" s="307" t="s">
        <v>1704</v>
      </c>
      <c r="I8" s="307" t="s">
        <v>1705</v>
      </c>
      <c r="J8" s="307" t="s">
        <v>128</v>
      </c>
      <c r="K8" s="307" t="s">
        <v>1706</v>
      </c>
      <c r="L8" s="307" t="s">
        <v>2</v>
      </c>
      <c r="M8" s="308" t="s">
        <v>1</v>
      </c>
    </row>
    <row r="9" spans="2:13" ht="15" x14ac:dyDescent="0.25">
      <c r="B9" s="247" t="s">
        <v>1735</v>
      </c>
      <c r="C9" s="355">
        <v>0</v>
      </c>
      <c r="D9" s="355">
        <v>0</v>
      </c>
      <c r="E9" s="355">
        <v>0</v>
      </c>
      <c r="F9" s="355">
        <v>0</v>
      </c>
      <c r="G9" s="355">
        <v>0</v>
      </c>
      <c r="H9" s="355">
        <v>0</v>
      </c>
      <c r="I9" s="355">
        <v>0</v>
      </c>
      <c r="J9" s="355">
        <v>0</v>
      </c>
      <c r="K9" s="355">
        <v>0</v>
      </c>
      <c r="L9" s="355">
        <v>0</v>
      </c>
      <c r="M9" s="355">
        <f>SUM(C9:L9)</f>
        <v>0</v>
      </c>
    </row>
    <row r="10" spans="2:13" ht="15" x14ac:dyDescent="0.25">
      <c r="B10" s="247" t="s">
        <v>1736</v>
      </c>
      <c r="C10" s="355">
        <v>0.70599999999999996</v>
      </c>
      <c r="D10" s="355">
        <v>3.9E-2</v>
      </c>
      <c r="E10" s="355">
        <v>0</v>
      </c>
      <c r="F10" s="355">
        <v>0.1</v>
      </c>
      <c r="G10" s="355">
        <v>5.0000000000000001E-3</v>
      </c>
      <c r="H10" s="355">
        <v>0</v>
      </c>
      <c r="I10" s="355">
        <v>2E-3</v>
      </c>
      <c r="J10" s="355">
        <v>1.7000000000000001E-2</v>
      </c>
      <c r="K10" s="355">
        <v>0</v>
      </c>
      <c r="L10" s="355">
        <v>2E-3</v>
      </c>
      <c r="M10" s="355">
        <f t="shared" ref="M10:M19" si="0">SUM(C10:L10)</f>
        <v>0.871</v>
      </c>
    </row>
    <row r="11" spans="2:13" ht="30" customHeight="1" x14ac:dyDescent="0.25">
      <c r="B11" s="351" t="s">
        <v>1737</v>
      </c>
      <c r="C11" s="355">
        <f>SUM(C12:C15)</f>
        <v>0</v>
      </c>
      <c r="D11" s="355">
        <f t="shared" ref="D11:L11" si="1">SUM(D12:D15)</f>
        <v>0</v>
      </c>
      <c r="E11" s="355">
        <f t="shared" si="1"/>
        <v>0</v>
      </c>
      <c r="F11" s="355">
        <f t="shared" si="1"/>
        <v>0</v>
      </c>
      <c r="G11" s="355">
        <f t="shared" si="1"/>
        <v>0</v>
      </c>
      <c r="H11" s="355">
        <f t="shared" si="1"/>
        <v>0</v>
      </c>
      <c r="I11" s="355">
        <f t="shared" si="1"/>
        <v>0</v>
      </c>
      <c r="J11" s="355">
        <f t="shared" si="1"/>
        <v>0</v>
      </c>
      <c r="K11" s="355">
        <f t="shared" si="1"/>
        <v>0</v>
      </c>
      <c r="L11" s="355">
        <f t="shared" si="1"/>
        <v>0</v>
      </c>
      <c r="M11" s="355">
        <f t="shared" si="0"/>
        <v>0</v>
      </c>
    </row>
    <row r="12" spans="2:13" x14ac:dyDescent="0.3">
      <c r="B12" s="357" t="s">
        <v>1738</v>
      </c>
      <c r="C12" s="355">
        <v>0</v>
      </c>
      <c r="D12" s="355">
        <v>0</v>
      </c>
      <c r="E12" s="355">
        <v>0</v>
      </c>
      <c r="F12" s="355">
        <v>0</v>
      </c>
      <c r="G12" s="355">
        <v>0</v>
      </c>
      <c r="H12" s="355">
        <v>0</v>
      </c>
      <c r="I12" s="355">
        <v>0</v>
      </c>
      <c r="J12" s="355">
        <v>0</v>
      </c>
      <c r="K12" s="355">
        <v>0</v>
      </c>
      <c r="L12" s="355">
        <v>0</v>
      </c>
      <c r="M12" s="355">
        <f t="shared" si="0"/>
        <v>0</v>
      </c>
    </row>
    <row r="13" spans="2:13" x14ac:dyDescent="0.3">
      <c r="B13" s="357" t="s">
        <v>1739</v>
      </c>
      <c r="C13" s="355">
        <v>0</v>
      </c>
      <c r="D13" s="355">
        <v>0</v>
      </c>
      <c r="E13" s="355">
        <v>0</v>
      </c>
      <c r="F13" s="355">
        <v>0</v>
      </c>
      <c r="G13" s="355">
        <v>0</v>
      </c>
      <c r="H13" s="355">
        <v>0</v>
      </c>
      <c r="I13" s="355">
        <v>0</v>
      </c>
      <c r="J13" s="355">
        <v>0</v>
      </c>
      <c r="K13" s="355">
        <v>0</v>
      </c>
      <c r="L13" s="355">
        <v>0</v>
      </c>
      <c r="M13" s="355">
        <f t="shared" si="0"/>
        <v>0</v>
      </c>
    </row>
    <row r="14" spans="2:13" x14ac:dyDescent="0.3">
      <c r="B14" s="358" t="s">
        <v>1740</v>
      </c>
      <c r="C14" s="355">
        <v>0</v>
      </c>
      <c r="D14" s="355">
        <v>0</v>
      </c>
      <c r="E14" s="355">
        <v>0</v>
      </c>
      <c r="F14" s="355">
        <v>0</v>
      </c>
      <c r="G14" s="355">
        <v>0</v>
      </c>
      <c r="H14" s="355">
        <v>0</v>
      </c>
      <c r="I14" s="355">
        <v>0</v>
      </c>
      <c r="J14" s="355">
        <v>0</v>
      </c>
      <c r="K14" s="355">
        <v>0</v>
      </c>
      <c r="L14" s="355">
        <v>0</v>
      </c>
      <c r="M14" s="355">
        <f t="shared" si="0"/>
        <v>0</v>
      </c>
    </row>
    <row r="15" spans="2:13" ht="15" x14ac:dyDescent="0.25">
      <c r="B15" s="358" t="s">
        <v>1741</v>
      </c>
      <c r="C15" s="355">
        <v>0</v>
      </c>
      <c r="D15" s="355">
        <v>0</v>
      </c>
      <c r="E15" s="355">
        <v>0</v>
      </c>
      <c r="F15" s="355">
        <v>0</v>
      </c>
      <c r="G15" s="355">
        <v>0</v>
      </c>
      <c r="H15" s="355">
        <v>0</v>
      </c>
      <c r="I15" s="355">
        <v>0</v>
      </c>
      <c r="J15" s="355">
        <v>0</v>
      </c>
      <c r="K15" s="355">
        <v>0</v>
      </c>
      <c r="L15" s="355">
        <v>0</v>
      </c>
      <c r="M15" s="355">
        <f t="shared" si="0"/>
        <v>0</v>
      </c>
    </row>
    <row r="16" spans="2:13" ht="15" x14ac:dyDescent="0.25">
      <c r="B16" s="247" t="s">
        <v>1742</v>
      </c>
      <c r="C16" s="355">
        <f>SUM(C17:C18)</f>
        <v>0.28500000000000003</v>
      </c>
      <c r="D16" s="355">
        <f t="shared" ref="D16:L16" si="2">SUM(D17:D18)</f>
        <v>1.9E-2</v>
      </c>
      <c r="E16" s="355">
        <f t="shared" si="2"/>
        <v>0</v>
      </c>
      <c r="F16" s="355">
        <f t="shared" si="2"/>
        <v>7.0000000000000001E-3</v>
      </c>
      <c r="G16" s="355">
        <f t="shared" si="2"/>
        <v>3.6000000000000004E-2</v>
      </c>
      <c r="H16" s="355">
        <f t="shared" si="2"/>
        <v>0</v>
      </c>
      <c r="I16" s="355">
        <f t="shared" si="2"/>
        <v>9.9999999999999985E-3</v>
      </c>
      <c r="J16" s="355">
        <f t="shared" si="2"/>
        <v>1.6859999999999999</v>
      </c>
      <c r="K16" s="355">
        <f t="shared" si="2"/>
        <v>0</v>
      </c>
      <c r="L16" s="355">
        <f t="shared" si="2"/>
        <v>0</v>
      </c>
      <c r="M16" s="355">
        <f t="shared" si="0"/>
        <v>2.0430000000000001</v>
      </c>
    </row>
    <row r="17" spans="2:13" ht="15" x14ac:dyDescent="0.25">
      <c r="B17" s="247" t="s">
        <v>1743</v>
      </c>
      <c r="C17" s="355">
        <v>0.01</v>
      </c>
      <c r="D17" s="355">
        <v>4.0000000000000001E-3</v>
      </c>
      <c r="E17" s="355">
        <v>0</v>
      </c>
      <c r="F17" s="355">
        <v>3.0000000000000001E-3</v>
      </c>
      <c r="G17" s="355">
        <v>3.5000000000000003E-2</v>
      </c>
      <c r="H17" s="355">
        <v>0</v>
      </c>
      <c r="I17" s="355">
        <v>8.9999999999999993E-3</v>
      </c>
      <c r="J17" s="355">
        <v>1.675</v>
      </c>
      <c r="K17" s="355">
        <v>0</v>
      </c>
      <c r="L17" s="355">
        <v>0</v>
      </c>
      <c r="M17" s="355">
        <f t="shared" si="0"/>
        <v>1.736</v>
      </c>
    </row>
    <row r="18" spans="2:13" ht="15" x14ac:dyDescent="0.25">
      <c r="B18" s="271" t="s">
        <v>1744</v>
      </c>
      <c r="C18" s="355">
        <v>0.27500000000000002</v>
      </c>
      <c r="D18" s="355">
        <v>1.4999999999999999E-2</v>
      </c>
      <c r="E18" s="355">
        <v>0</v>
      </c>
      <c r="F18" s="355">
        <v>4.0000000000000001E-3</v>
      </c>
      <c r="G18" s="355">
        <v>1E-3</v>
      </c>
      <c r="H18" s="355">
        <v>0</v>
      </c>
      <c r="I18" s="355">
        <v>1E-3</v>
      </c>
      <c r="J18" s="355">
        <v>1.0999999999999999E-2</v>
      </c>
      <c r="K18" s="355">
        <v>0</v>
      </c>
      <c r="L18" s="355">
        <v>0</v>
      </c>
      <c r="M18" s="355">
        <f t="shared" si="0"/>
        <v>0.30700000000000005</v>
      </c>
    </row>
    <row r="19" spans="2:13" ht="15" x14ac:dyDescent="0.25">
      <c r="B19" s="271" t="s">
        <v>2</v>
      </c>
      <c r="C19" s="355">
        <v>0</v>
      </c>
      <c r="D19" s="355">
        <v>0</v>
      </c>
      <c r="E19" s="355">
        <v>0</v>
      </c>
      <c r="F19" s="355">
        <v>0</v>
      </c>
      <c r="G19" s="355">
        <v>0</v>
      </c>
      <c r="H19" s="355">
        <v>0</v>
      </c>
      <c r="I19" s="355">
        <v>0</v>
      </c>
      <c r="J19" s="355">
        <v>0</v>
      </c>
      <c r="K19" s="355">
        <v>0</v>
      </c>
      <c r="L19" s="355">
        <v>0</v>
      </c>
      <c r="M19" s="355">
        <f t="shared" si="0"/>
        <v>0</v>
      </c>
    </row>
    <row r="20" spans="2:13" ht="15" x14ac:dyDescent="0.25">
      <c r="B20" s="356" t="s">
        <v>1</v>
      </c>
      <c r="C20" s="320">
        <f>SUM(C9:C19)-C11-C16</f>
        <v>0.99099999999999977</v>
      </c>
      <c r="D20" s="320">
        <f t="shared" ref="D20:M20" si="3">SUM(D9:D19)-D11-D16</f>
        <v>5.7999999999999996E-2</v>
      </c>
      <c r="E20" s="320">
        <f t="shared" si="3"/>
        <v>0</v>
      </c>
      <c r="F20" s="320">
        <f t="shared" si="3"/>
        <v>0.10700000000000001</v>
      </c>
      <c r="G20" s="320">
        <f t="shared" si="3"/>
        <v>4.1000000000000009E-2</v>
      </c>
      <c r="H20" s="320">
        <f t="shared" si="3"/>
        <v>0</v>
      </c>
      <c r="I20" s="320">
        <f t="shared" si="3"/>
        <v>1.2E-2</v>
      </c>
      <c r="J20" s="320">
        <f t="shared" si="3"/>
        <v>1.7030000000000003</v>
      </c>
      <c r="K20" s="320">
        <f t="shared" si="3"/>
        <v>0</v>
      </c>
      <c r="L20" s="320">
        <f t="shared" si="3"/>
        <v>2E-3</v>
      </c>
      <c r="M20" s="320">
        <f t="shared" si="3"/>
        <v>2.9140000000000006</v>
      </c>
    </row>
    <row r="21" spans="2:13" ht="15" x14ac:dyDescent="0.25">
      <c r="B21" s="359" t="s">
        <v>1745</v>
      </c>
    </row>
    <row r="25" spans="2:13" ht="15.75" x14ac:dyDescent="0.25">
      <c r="B25" s="303" t="s">
        <v>1746</v>
      </c>
      <c r="C25" s="277"/>
      <c r="D25" s="277"/>
      <c r="E25" s="277"/>
      <c r="F25" s="277"/>
      <c r="G25" s="277"/>
      <c r="H25" s="277"/>
      <c r="I25" s="277"/>
      <c r="J25" s="277"/>
      <c r="K25" s="277"/>
      <c r="L25" s="277"/>
      <c r="M25" s="277"/>
    </row>
    <row r="26" spans="2:13" ht="15" x14ac:dyDescent="0.25">
      <c r="B26" s="353" t="s">
        <v>1532</v>
      </c>
      <c r="C26" s="354"/>
      <c r="D26" s="354"/>
      <c r="E26" s="354"/>
      <c r="F26" s="354"/>
      <c r="G26" s="354"/>
      <c r="H26" s="354"/>
      <c r="I26" s="354"/>
      <c r="J26" s="354"/>
      <c r="K26" s="354"/>
      <c r="L26" s="354"/>
      <c r="M26" s="354"/>
    </row>
    <row r="27" spans="2:13" ht="15" x14ac:dyDescent="0.25">
      <c r="B27" s="331"/>
      <c r="C27" s="331"/>
      <c r="D27" s="331"/>
      <c r="E27" s="331"/>
      <c r="F27" s="331"/>
      <c r="G27" s="331"/>
      <c r="H27" s="331"/>
      <c r="I27" s="331"/>
      <c r="J27" s="331"/>
      <c r="K27" s="331"/>
      <c r="L27" s="331"/>
      <c r="M27" s="331"/>
    </row>
    <row r="28" spans="2:13" ht="45" x14ac:dyDescent="0.25">
      <c r="B28" s="331"/>
      <c r="C28" s="307" t="s">
        <v>1699</v>
      </c>
      <c r="D28" s="307" t="s">
        <v>1700</v>
      </c>
      <c r="E28" s="307" t="s">
        <v>1701</v>
      </c>
      <c r="F28" s="307" t="s">
        <v>1702</v>
      </c>
      <c r="G28" s="307" t="s">
        <v>1703</v>
      </c>
      <c r="H28" s="307" t="s">
        <v>1704</v>
      </c>
      <c r="I28" s="307" t="s">
        <v>1705</v>
      </c>
      <c r="J28" s="307" t="s">
        <v>128</v>
      </c>
      <c r="K28" s="307" t="s">
        <v>1706</v>
      </c>
      <c r="L28" s="307" t="s">
        <v>2</v>
      </c>
      <c r="M28" s="308" t="s">
        <v>1</v>
      </c>
    </row>
    <row r="29" spans="2:13" ht="15" x14ac:dyDescent="0.25">
      <c r="B29" s="247" t="s">
        <v>1735</v>
      </c>
      <c r="C29" s="355">
        <v>0</v>
      </c>
      <c r="D29" s="355">
        <v>0</v>
      </c>
      <c r="E29" s="355">
        <v>0</v>
      </c>
      <c r="F29" s="355">
        <v>0</v>
      </c>
      <c r="G29" s="355">
        <v>0</v>
      </c>
      <c r="H29" s="355">
        <v>0</v>
      </c>
      <c r="I29" s="355">
        <v>0</v>
      </c>
      <c r="J29" s="355">
        <v>0</v>
      </c>
      <c r="K29" s="355">
        <v>0</v>
      </c>
      <c r="L29" s="355">
        <v>0</v>
      </c>
      <c r="M29" s="355">
        <f>SUM(C29:L29)</f>
        <v>0</v>
      </c>
    </row>
    <row r="30" spans="2:13" ht="15" x14ac:dyDescent="0.25">
      <c r="B30" s="247" t="s">
        <v>1736</v>
      </c>
      <c r="C30" s="355">
        <v>4.1269999999999998</v>
      </c>
      <c r="D30" s="355">
        <v>0.379</v>
      </c>
      <c r="E30" s="355">
        <v>8.9999999999999993E-3</v>
      </c>
      <c r="F30" s="355">
        <v>7.0000000000000001E-3</v>
      </c>
      <c r="G30" s="355">
        <v>7.6999999999999999E-2</v>
      </c>
      <c r="H30" s="355">
        <v>1.7999999999999999E-2</v>
      </c>
      <c r="I30" s="355">
        <v>0.114</v>
      </c>
      <c r="J30" s="355">
        <v>0.20399999999999999</v>
      </c>
      <c r="K30" s="355">
        <v>2.4E-2</v>
      </c>
      <c r="L30" s="355">
        <v>3.0000000000000001E-3</v>
      </c>
      <c r="M30" s="355">
        <f t="shared" ref="M30:M39" si="4">SUM(C30:L30)</f>
        <v>4.9619999999999997</v>
      </c>
    </row>
    <row r="31" spans="2:13" ht="30" x14ac:dyDescent="0.25">
      <c r="B31" s="351" t="s">
        <v>1737</v>
      </c>
      <c r="C31" s="355">
        <f>SUM(C32:C35)</f>
        <v>1E-3</v>
      </c>
      <c r="D31" s="355">
        <f t="shared" ref="D31:L31" si="5">SUM(D32:D35)</f>
        <v>0</v>
      </c>
      <c r="E31" s="355">
        <f t="shared" si="5"/>
        <v>0</v>
      </c>
      <c r="F31" s="355">
        <f t="shared" si="5"/>
        <v>7.0000000000000001E-3</v>
      </c>
      <c r="G31" s="355">
        <f t="shared" si="5"/>
        <v>1E-3</v>
      </c>
      <c r="H31" s="355">
        <f t="shared" si="5"/>
        <v>0</v>
      </c>
      <c r="I31" s="355">
        <f t="shared" si="5"/>
        <v>1.7000000000000001E-2</v>
      </c>
      <c r="J31" s="355">
        <f t="shared" si="5"/>
        <v>0</v>
      </c>
      <c r="K31" s="355">
        <f t="shared" si="5"/>
        <v>0</v>
      </c>
      <c r="L31" s="355">
        <f t="shared" si="5"/>
        <v>0</v>
      </c>
      <c r="M31" s="355">
        <f t="shared" si="4"/>
        <v>2.6000000000000002E-2</v>
      </c>
    </row>
    <row r="32" spans="2:13" x14ac:dyDescent="0.3">
      <c r="B32" s="357" t="s">
        <v>1738</v>
      </c>
      <c r="C32" s="355">
        <v>0</v>
      </c>
      <c r="D32" s="355">
        <v>0</v>
      </c>
      <c r="E32" s="355">
        <v>0</v>
      </c>
      <c r="F32" s="355">
        <v>0</v>
      </c>
      <c r="G32" s="355">
        <v>0</v>
      </c>
      <c r="H32" s="355">
        <v>0</v>
      </c>
      <c r="I32" s="355">
        <v>0</v>
      </c>
      <c r="J32" s="355">
        <v>0</v>
      </c>
      <c r="K32" s="355">
        <v>0</v>
      </c>
      <c r="L32" s="355">
        <v>0</v>
      </c>
      <c r="M32" s="355">
        <f t="shared" si="4"/>
        <v>0</v>
      </c>
    </row>
    <row r="33" spans="2:13" x14ac:dyDescent="0.3">
      <c r="B33" s="357" t="s">
        <v>1739</v>
      </c>
      <c r="C33" s="355">
        <v>0</v>
      </c>
      <c r="D33" s="355">
        <v>0</v>
      </c>
      <c r="E33" s="355">
        <v>0</v>
      </c>
      <c r="F33" s="355">
        <v>0</v>
      </c>
      <c r="G33" s="355">
        <v>0</v>
      </c>
      <c r="H33" s="355">
        <v>0</v>
      </c>
      <c r="I33" s="355">
        <v>0</v>
      </c>
      <c r="J33" s="355">
        <v>0</v>
      </c>
      <c r="K33" s="355">
        <v>0</v>
      </c>
      <c r="L33" s="355">
        <v>0</v>
      </c>
      <c r="M33" s="355">
        <f t="shared" si="4"/>
        <v>0</v>
      </c>
    </row>
    <row r="34" spans="2:13" x14ac:dyDescent="0.3">
      <c r="B34" s="358" t="s">
        <v>1740</v>
      </c>
      <c r="C34" s="355">
        <v>0</v>
      </c>
      <c r="D34" s="355">
        <v>0</v>
      </c>
      <c r="E34" s="355">
        <v>0</v>
      </c>
      <c r="F34" s="355">
        <v>0</v>
      </c>
      <c r="G34" s="355">
        <v>0</v>
      </c>
      <c r="H34" s="355">
        <v>0</v>
      </c>
      <c r="I34" s="355">
        <v>0</v>
      </c>
      <c r="J34" s="355">
        <v>0</v>
      </c>
      <c r="K34" s="355">
        <v>0</v>
      </c>
      <c r="L34" s="355">
        <v>0</v>
      </c>
      <c r="M34" s="355">
        <f t="shared" si="4"/>
        <v>0</v>
      </c>
    </row>
    <row r="35" spans="2:13" x14ac:dyDescent="0.3">
      <c r="B35" s="358" t="s">
        <v>1741</v>
      </c>
      <c r="C35" s="355">
        <v>1E-3</v>
      </c>
      <c r="D35" s="355">
        <v>0</v>
      </c>
      <c r="E35" s="355">
        <v>0</v>
      </c>
      <c r="F35" s="355">
        <v>7.0000000000000001E-3</v>
      </c>
      <c r="G35" s="355">
        <v>1E-3</v>
      </c>
      <c r="H35" s="355">
        <v>0</v>
      </c>
      <c r="I35" s="355">
        <v>1.7000000000000001E-2</v>
      </c>
      <c r="J35" s="355">
        <v>0</v>
      </c>
      <c r="K35" s="355">
        <v>0</v>
      </c>
      <c r="L35" s="355">
        <v>0</v>
      </c>
      <c r="M35" s="355">
        <f t="shared" si="4"/>
        <v>2.6000000000000002E-2</v>
      </c>
    </row>
    <row r="36" spans="2:13" x14ac:dyDescent="0.3">
      <c r="B36" s="247" t="s">
        <v>1742</v>
      </c>
      <c r="C36" s="355">
        <f>SUM(C37:C38)</f>
        <v>1.1319999999999999</v>
      </c>
      <c r="D36" s="355">
        <f t="shared" ref="D36:L36" si="6">SUM(D37:D38)</f>
        <v>6.8000000000000005E-2</v>
      </c>
      <c r="E36" s="355">
        <f t="shared" si="6"/>
        <v>4.0000000000000001E-3</v>
      </c>
      <c r="F36" s="355">
        <f t="shared" si="6"/>
        <v>3.4000000000000002E-2</v>
      </c>
      <c r="G36" s="355">
        <f t="shared" si="6"/>
        <v>1.9E-2</v>
      </c>
      <c r="H36" s="355">
        <f t="shared" si="6"/>
        <v>0.153</v>
      </c>
      <c r="I36" s="355">
        <f t="shared" si="6"/>
        <v>6.8000000000000005E-2</v>
      </c>
      <c r="J36" s="355">
        <f t="shared" si="6"/>
        <v>0.64599999999999991</v>
      </c>
      <c r="K36" s="355">
        <f t="shared" si="6"/>
        <v>2.1000000000000001E-2</v>
      </c>
      <c r="L36" s="355">
        <f t="shared" si="6"/>
        <v>1E-3</v>
      </c>
      <c r="M36" s="355">
        <f t="shared" si="4"/>
        <v>2.1459999999999995</v>
      </c>
    </row>
    <row r="37" spans="2:13" x14ac:dyDescent="0.3">
      <c r="B37" s="247" t="s">
        <v>1743</v>
      </c>
      <c r="C37" s="355">
        <v>1E-3</v>
      </c>
      <c r="D37" s="355">
        <v>0</v>
      </c>
      <c r="E37" s="355">
        <v>0</v>
      </c>
      <c r="F37" s="355">
        <v>0</v>
      </c>
      <c r="G37" s="355">
        <v>4.0000000000000001E-3</v>
      </c>
      <c r="H37" s="355">
        <v>0.153</v>
      </c>
      <c r="I37" s="355">
        <v>4.7E-2</v>
      </c>
      <c r="J37" s="355">
        <v>0.56399999999999995</v>
      </c>
      <c r="K37" s="355">
        <v>0</v>
      </c>
      <c r="L37" s="355">
        <v>0</v>
      </c>
      <c r="M37" s="355">
        <f t="shared" si="4"/>
        <v>0.76899999999999991</v>
      </c>
    </row>
    <row r="38" spans="2:13" x14ac:dyDescent="0.3">
      <c r="B38" s="271" t="s">
        <v>1744</v>
      </c>
      <c r="C38" s="355">
        <v>1.131</v>
      </c>
      <c r="D38" s="355">
        <v>6.8000000000000005E-2</v>
      </c>
      <c r="E38" s="355">
        <v>4.0000000000000001E-3</v>
      </c>
      <c r="F38" s="355">
        <v>3.4000000000000002E-2</v>
      </c>
      <c r="G38" s="355">
        <v>1.4999999999999999E-2</v>
      </c>
      <c r="H38" s="355">
        <v>0</v>
      </c>
      <c r="I38" s="355">
        <v>2.1000000000000001E-2</v>
      </c>
      <c r="J38" s="355">
        <v>8.2000000000000003E-2</v>
      </c>
      <c r="K38" s="355">
        <v>2.1000000000000001E-2</v>
      </c>
      <c r="L38" s="355">
        <v>1E-3</v>
      </c>
      <c r="M38" s="355">
        <f t="shared" si="4"/>
        <v>1.3769999999999998</v>
      </c>
    </row>
    <row r="39" spans="2:13" x14ac:dyDescent="0.3">
      <c r="B39" s="271" t="s">
        <v>2</v>
      </c>
      <c r="C39" s="355">
        <v>0</v>
      </c>
      <c r="D39" s="355">
        <v>0</v>
      </c>
      <c r="E39" s="355">
        <v>0</v>
      </c>
      <c r="F39" s="355">
        <v>0</v>
      </c>
      <c r="G39" s="355">
        <v>0</v>
      </c>
      <c r="H39" s="355">
        <v>0</v>
      </c>
      <c r="I39" s="355">
        <v>0</v>
      </c>
      <c r="J39" s="355">
        <v>0</v>
      </c>
      <c r="K39" s="355">
        <v>0</v>
      </c>
      <c r="L39" s="355">
        <v>0</v>
      </c>
      <c r="M39" s="355">
        <f t="shared" si="4"/>
        <v>0</v>
      </c>
    </row>
    <row r="40" spans="2:13" x14ac:dyDescent="0.3">
      <c r="B40" s="356" t="s">
        <v>1</v>
      </c>
      <c r="C40" s="320">
        <f>SUM(C29:C39)-C31-C36</f>
        <v>5.2600000000000007</v>
      </c>
      <c r="D40" s="320">
        <f t="shared" ref="D40:M40" si="7">SUM(D29:D39)-D31-D36</f>
        <v>0.44700000000000001</v>
      </c>
      <c r="E40" s="320">
        <f t="shared" si="7"/>
        <v>1.3000000000000001E-2</v>
      </c>
      <c r="F40" s="320">
        <f t="shared" si="7"/>
        <v>4.8000000000000001E-2</v>
      </c>
      <c r="G40" s="320">
        <f t="shared" si="7"/>
        <v>9.7000000000000003E-2</v>
      </c>
      <c r="H40" s="320">
        <f t="shared" si="7"/>
        <v>0.17099999999999996</v>
      </c>
      <c r="I40" s="320">
        <f t="shared" si="7"/>
        <v>0.19900000000000001</v>
      </c>
      <c r="J40" s="320">
        <f t="shared" si="7"/>
        <v>0.84999999999999987</v>
      </c>
      <c r="K40" s="320">
        <f t="shared" si="7"/>
        <v>4.4999999999999998E-2</v>
      </c>
      <c r="L40" s="320">
        <f t="shared" si="7"/>
        <v>4.0000000000000001E-3</v>
      </c>
      <c r="M40" s="320">
        <f t="shared" si="7"/>
        <v>7.1339999999999986</v>
      </c>
    </row>
    <row r="45" spans="2:13" ht="15.6" x14ac:dyDescent="0.3">
      <c r="B45" s="303" t="s">
        <v>1747</v>
      </c>
      <c r="C45" s="277"/>
      <c r="D45" s="277"/>
      <c r="E45" s="277"/>
      <c r="F45" s="277"/>
      <c r="G45" s="277"/>
      <c r="H45" s="277"/>
      <c r="I45" s="277"/>
      <c r="J45" s="277"/>
      <c r="K45" s="277"/>
      <c r="L45" s="277"/>
      <c r="M45" s="277"/>
    </row>
    <row r="46" spans="2:13" x14ac:dyDescent="0.3">
      <c r="B46" s="353" t="s">
        <v>1534</v>
      </c>
      <c r="C46" s="354"/>
      <c r="D46" s="354"/>
      <c r="E46" s="354"/>
      <c r="F46" s="354"/>
      <c r="G46" s="354"/>
      <c r="H46" s="354"/>
      <c r="I46" s="354"/>
      <c r="J46" s="354"/>
      <c r="K46" s="354"/>
      <c r="L46" s="354"/>
      <c r="M46" s="354"/>
    </row>
    <row r="47" spans="2:13" x14ac:dyDescent="0.3">
      <c r="B47" s="331"/>
      <c r="C47" s="331"/>
      <c r="D47" s="331"/>
      <c r="E47" s="331"/>
      <c r="F47" s="331"/>
      <c r="G47" s="331"/>
      <c r="H47" s="331"/>
      <c r="I47" s="331"/>
      <c r="J47" s="331"/>
      <c r="K47" s="331"/>
      <c r="L47" s="331"/>
      <c r="M47" s="331"/>
    </row>
    <row r="48" spans="2:13" ht="28.8" x14ac:dyDescent="0.3">
      <c r="B48" s="331"/>
      <c r="C48" s="307" t="s">
        <v>1699</v>
      </c>
      <c r="D48" s="307" t="s">
        <v>1700</v>
      </c>
      <c r="E48" s="307" t="s">
        <v>1701</v>
      </c>
      <c r="F48" s="307" t="s">
        <v>1702</v>
      </c>
      <c r="G48" s="307" t="s">
        <v>1703</v>
      </c>
      <c r="H48" s="307" t="s">
        <v>1704</v>
      </c>
      <c r="I48" s="307" t="s">
        <v>1705</v>
      </c>
      <c r="J48" s="307" t="s">
        <v>128</v>
      </c>
      <c r="K48" s="307" t="s">
        <v>1706</v>
      </c>
      <c r="L48" s="307" t="s">
        <v>2</v>
      </c>
      <c r="M48" s="308" t="s">
        <v>1</v>
      </c>
    </row>
    <row r="49" spans="2:14" x14ac:dyDescent="0.3">
      <c r="B49" s="247" t="s">
        <v>1735</v>
      </c>
      <c r="C49" s="355">
        <v>0</v>
      </c>
      <c r="D49" s="355">
        <v>0</v>
      </c>
      <c r="E49" s="355">
        <v>0</v>
      </c>
      <c r="F49" s="355">
        <v>0</v>
      </c>
      <c r="G49" s="355">
        <v>0</v>
      </c>
      <c r="H49" s="355">
        <v>0</v>
      </c>
      <c r="I49" s="355">
        <v>0</v>
      </c>
      <c r="J49" s="355">
        <v>0</v>
      </c>
      <c r="K49" s="355">
        <v>0</v>
      </c>
      <c r="L49" s="355">
        <v>0</v>
      </c>
      <c r="M49" s="355">
        <f>SUM(C49:L49)</f>
        <v>0</v>
      </c>
    </row>
    <row r="50" spans="2:14" x14ac:dyDescent="0.3">
      <c r="B50" s="247" t="s">
        <v>1736</v>
      </c>
      <c r="C50" s="355">
        <v>4.8330000000000002</v>
      </c>
      <c r="D50" s="355">
        <v>0.41899999999999998</v>
      </c>
      <c r="E50" s="355">
        <v>8.9999999999999993E-3</v>
      </c>
      <c r="F50" s="355">
        <v>0.107</v>
      </c>
      <c r="G50" s="355">
        <v>8.3000000000000004E-2</v>
      </c>
      <c r="H50" s="355">
        <v>1.7999999999999999E-2</v>
      </c>
      <c r="I50" s="355">
        <v>0.11700000000000001</v>
      </c>
      <c r="J50" s="355">
        <v>0.221</v>
      </c>
      <c r="K50" s="355">
        <v>2.4E-2</v>
      </c>
      <c r="L50" s="355">
        <v>5.0000000000000001E-3</v>
      </c>
      <c r="M50" s="355">
        <f t="shared" ref="M50:M59" si="8">SUM(C50:L50)</f>
        <v>5.8360000000000003</v>
      </c>
    </row>
    <row r="51" spans="2:14" ht="28.8" x14ac:dyDescent="0.3">
      <c r="B51" s="351" t="s">
        <v>1737</v>
      </c>
      <c r="C51" s="355">
        <f>SUM(C52:C55)</f>
        <v>1E-3</v>
      </c>
      <c r="D51" s="355">
        <f t="shared" ref="D51:L51" si="9">SUM(D52:D55)</f>
        <v>0</v>
      </c>
      <c r="E51" s="355">
        <f t="shared" si="9"/>
        <v>0</v>
      </c>
      <c r="F51" s="355">
        <f t="shared" si="9"/>
        <v>7.0000000000000001E-3</v>
      </c>
      <c r="G51" s="355">
        <f t="shared" si="9"/>
        <v>1E-3</v>
      </c>
      <c r="H51" s="355">
        <f t="shared" si="9"/>
        <v>0</v>
      </c>
      <c r="I51" s="355">
        <f t="shared" si="9"/>
        <v>1.7000000000000001E-2</v>
      </c>
      <c r="J51" s="355">
        <f t="shared" si="9"/>
        <v>0</v>
      </c>
      <c r="K51" s="355">
        <f t="shared" si="9"/>
        <v>0</v>
      </c>
      <c r="L51" s="355">
        <f t="shared" si="9"/>
        <v>0</v>
      </c>
      <c r="M51" s="355">
        <f t="shared" si="8"/>
        <v>2.6000000000000002E-2</v>
      </c>
    </row>
    <row r="52" spans="2:14" x14ac:dyDescent="0.3">
      <c r="B52" s="357" t="s">
        <v>1738</v>
      </c>
      <c r="C52" s="355">
        <v>0</v>
      </c>
      <c r="D52" s="355">
        <v>0</v>
      </c>
      <c r="E52" s="355">
        <v>0</v>
      </c>
      <c r="F52" s="355">
        <v>0</v>
      </c>
      <c r="G52" s="355">
        <v>0</v>
      </c>
      <c r="H52" s="355">
        <v>0</v>
      </c>
      <c r="I52" s="355">
        <v>0</v>
      </c>
      <c r="J52" s="355">
        <v>0</v>
      </c>
      <c r="K52" s="355">
        <v>0</v>
      </c>
      <c r="L52" s="355">
        <v>0</v>
      </c>
      <c r="M52" s="355">
        <f t="shared" si="8"/>
        <v>0</v>
      </c>
    </row>
    <row r="53" spans="2:14" x14ac:dyDescent="0.3">
      <c r="B53" s="357" t="s">
        <v>1739</v>
      </c>
      <c r="C53" s="355">
        <v>0</v>
      </c>
      <c r="D53" s="355">
        <v>0</v>
      </c>
      <c r="E53" s="355">
        <v>0</v>
      </c>
      <c r="F53" s="355">
        <v>0</v>
      </c>
      <c r="G53" s="355">
        <v>0</v>
      </c>
      <c r="H53" s="355">
        <v>0</v>
      </c>
      <c r="I53" s="355">
        <v>0</v>
      </c>
      <c r="J53" s="355">
        <v>0</v>
      </c>
      <c r="K53" s="355">
        <v>0</v>
      </c>
      <c r="L53" s="355">
        <v>0</v>
      </c>
      <c r="M53" s="355">
        <f t="shared" si="8"/>
        <v>0</v>
      </c>
    </row>
    <row r="54" spans="2:14" x14ac:dyDescent="0.3">
      <c r="B54" s="358" t="s">
        <v>1740</v>
      </c>
      <c r="C54" s="355">
        <v>0</v>
      </c>
      <c r="D54" s="355">
        <v>0</v>
      </c>
      <c r="E54" s="355">
        <v>0</v>
      </c>
      <c r="F54" s="355">
        <v>0</v>
      </c>
      <c r="G54" s="355">
        <v>0</v>
      </c>
      <c r="H54" s="355">
        <v>0</v>
      </c>
      <c r="I54" s="355">
        <v>0</v>
      </c>
      <c r="J54" s="355">
        <v>0</v>
      </c>
      <c r="K54" s="355">
        <v>0</v>
      </c>
      <c r="L54" s="355">
        <v>0</v>
      </c>
      <c r="M54" s="355">
        <f t="shared" si="8"/>
        <v>0</v>
      </c>
    </row>
    <row r="55" spans="2:14" x14ac:dyDescent="0.3">
      <c r="B55" s="358" t="s">
        <v>1741</v>
      </c>
      <c r="C55" s="355">
        <v>1E-3</v>
      </c>
      <c r="D55" s="355">
        <v>0</v>
      </c>
      <c r="E55" s="355">
        <v>0</v>
      </c>
      <c r="F55" s="355">
        <v>7.0000000000000001E-3</v>
      </c>
      <c r="G55" s="355">
        <v>1E-3</v>
      </c>
      <c r="H55" s="355">
        <v>0</v>
      </c>
      <c r="I55" s="355">
        <v>1.7000000000000001E-2</v>
      </c>
      <c r="J55" s="355">
        <v>0</v>
      </c>
      <c r="K55" s="355">
        <v>0</v>
      </c>
      <c r="L55" s="355">
        <v>0</v>
      </c>
      <c r="M55" s="355">
        <f t="shared" si="8"/>
        <v>2.6000000000000002E-2</v>
      </c>
    </row>
    <row r="56" spans="2:14" x14ac:dyDescent="0.3">
      <c r="B56" s="247" t="s">
        <v>1742</v>
      </c>
      <c r="C56" s="355">
        <f>SUM(C57:C58)</f>
        <v>1.4159999999999999</v>
      </c>
      <c r="D56" s="355">
        <f t="shared" ref="D56:L56" si="10">SUM(D57:D58)</f>
        <v>8.7000000000000008E-2</v>
      </c>
      <c r="E56" s="355">
        <f t="shared" si="10"/>
        <v>4.0000000000000001E-3</v>
      </c>
      <c r="F56" s="355">
        <f t="shared" si="10"/>
        <v>4.1000000000000002E-2</v>
      </c>
      <c r="G56" s="355">
        <f t="shared" si="10"/>
        <v>5.3999999999999999E-2</v>
      </c>
      <c r="H56" s="355">
        <f t="shared" si="10"/>
        <v>0.153</v>
      </c>
      <c r="I56" s="355">
        <f t="shared" si="10"/>
        <v>7.6999999999999999E-2</v>
      </c>
      <c r="J56" s="355">
        <f t="shared" si="10"/>
        <v>2.3319999999999999</v>
      </c>
      <c r="K56" s="355">
        <f t="shared" si="10"/>
        <v>2.1000000000000001E-2</v>
      </c>
      <c r="L56" s="355">
        <f t="shared" si="10"/>
        <v>1E-3</v>
      </c>
      <c r="M56" s="355">
        <f t="shared" si="8"/>
        <v>4.1859999999999999</v>
      </c>
    </row>
    <row r="57" spans="2:14" x14ac:dyDescent="0.3">
      <c r="B57" s="271" t="s">
        <v>1743</v>
      </c>
      <c r="C57" s="360">
        <v>1.0999999999999999E-2</v>
      </c>
      <c r="D57" s="360">
        <v>4.0000000000000001E-3</v>
      </c>
      <c r="E57" s="360">
        <v>0</v>
      </c>
      <c r="F57" s="360">
        <v>3.0000000000000001E-3</v>
      </c>
      <c r="G57" s="360">
        <v>3.7999999999999999E-2</v>
      </c>
      <c r="H57" s="360">
        <v>0.153</v>
      </c>
      <c r="I57" s="360">
        <v>5.5E-2</v>
      </c>
      <c r="J57" s="360">
        <v>2.2389999999999999</v>
      </c>
      <c r="K57" s="360">
        <v>0</v>
      </c>
      <c r="L57" s="360">
        <v>0</v>
      </c>
      <c r="M57" s="355">
        <f t="shared" si="8"/>
        <v>2.5030000000000001</v>
      </c>
    </row>
    <row r="58" spans="2:14" x14ac:dyDescent="0.3">
      <c r="B58" s="271" t="s">
        <v>1744</v>
      </c>
      <c r="C58" s="355">
        <v>1.405</v>
      </c>
      <c r="D58" s="355">
        <v>8.3000000000000004E-2</v>
      </c>
      <c r="E58" s="355">
        <v>4.0000000000000001E-3</v>
      </c>
      <c r="F58" s="355">
        <v>3.7999999999999999E-2</v>
      </c>
      <c r="G58" s="355">
        <v>1.6E-2</v>
      </c>
      <c r="H58" s="355">
        <v>0</v>
      </c>
      <c r="I58" s="355">
        <v>2.1999999999999999E-2</v>
      </c>
      <c r="J58" s="355">
        <v>9.2999999999999999E-2</v>
      </c>
      <c r="K58" s="355">
        <v>2.1000000000000001E-2</v>
      </c>
      <c r="L58" s="355">
        <v>1E-3</v>
      </c>
      <c r="M58" s="355">
        <f t="shared" si="8"/>
        <v>1.6829999999999998</v>
      </c>
    </row>
    <row r="59" spans="2:14" x14ac:dyDescent="0.3">
      <c r="B59" s="271" t="s">
        <v>2</v>
      </c>
      <c r="C59" s="355">
        <v>0</v>
      </c>
      <c r="D59" s="355">
        <v>0</v>
      </c>
      <c r="E59" s="355">
        <v>0</v>
      </c>
      <c r="F59" s="355">
        <v>0</v>
      </c>
      <c r="G59" s="355">
        <v>0</v>
      </c>
      <c r="H59" s="355">
        <v>0</v>
      </c>
      <c r="I59" s="355">
        <v>0</v>
      </c>
      <c r="J59" s="355">
        <v>0</v>
      </c>
      <c r="K59" s="355">
        <v>0</v>
      </c>
      <c r="L59" s="355">
        <v>0</v>
      </c>
      <c r="M59" s="355">
        <f t="shared" si="8"/>
        <v>0</v>
      </c>
    </row>
    <row r="60" spans="2:14" x14ac:dyDescent="0.3">
      <c r="B60" s="356" t="s">
        <v>1</v>
      </c>
      <c r="C60" s="320">
        <f>SUM(C49:C59)-C51-C56</f>
        <v>6.2500000000000018</v>
      </c>
      <c r="D60" s="320">
        <f t="shared" ref="D60:M60" si="11">SUM(D49:D59)-D51-D56</f>
        <v>0.50600000000000001</v>
      </c>
      <c r="E60" s="320">
        <f t="shared" si="11"/>
        <v>1.3000000000000001E-2</v>
      </c>
      <c r="F60" s="320">
        <f t="shared" si="11"/>
        <v>0.155</v>
      </c>
      <c r="G60" s="320">
        <f t="shared" si="11"/>
        <v>0.13800000000000001</v>
      </c>
      <c r="H60" s="320">
        <f t="shared" si="11"/>
        <v>0.17099999999999996</v>
      </c>
      <c r="I60" s="320">
        <f t="shared" si="11"/>
        <v>0.21100000000000002</v>
      </c>
      <c r="J60" s="320">
        <f t="shared" si="11"/>
        <v>2.5529999999999999</v>
      </c>
      <c r="K60" s="320">
        <f t="shared" si="11"/>
        <v>4.4999999999999998E-2</v>
      </c>
      <c r="L60" s="320">
        <f t="shared" si="11"/>
        <v>6.0000000000000001E-3</v>
      </c>
      <c r="M60" s="320">
        <f t="shared" si="11"/>
        <v>10.048</v>
      </c>
    </row>
    <row r="62" spans="2:14" x14ac:dyDescent="0.3">
      <c r="B62" s="277"/>
      <c r="C62" s="277"/>
      <c r="D62" s="277"/>
      <c r="E62" s="277"/>
      <c r="F62" s="277"/>
      <c r="G62" s="277"/>
      <c r="H62" s="277"/>
      <c r="I62" s="277"/>
      <c r="J62" s="277"/>
      <c r="K62" s="277"/>
      <c r="L62" s="277"/>
      <c r="N62" s="277"/>
    </row>
    <row r="64" spans="2:14" x14ac:dyDescent="0.3">
      <c r="N64" s="237" t="s">
        <v>1593</v>
      </c>
    </row>
    <row r="77" spans="14:14" x14ac:dyDescent="0.3">
      <c r="N77" s="277"/>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opLeftCell="A62" zoomScale="85" zoomScaleNormal="85" zoomScaleSheetLayoutView="100" workbookViewId="0">
      <selection activeCell="B82" sqref="B82"/>
    </sheetView>
  </sheetViews>
  <sheetFormatPr defaultColWidth="9.109375" defaultRowHeight="14.4" x14ac:dyDescent="0.3"/>
  <cols>
    <col min="1" max="1" width="4.6640625" style="271" customWidth="1"/>
    <col min="2" max="2" width="25.109375" style="271" bestFit="1" customWidth="1"/>
    <col min="3" max="12" width="17.6640625" style="271" customWidth="1"/>
    <col min="13" max="13" width="18.5546875" style="271" bestFit="1" customWidth="1"/>
    <col min="14" max="20" width="9.109375" style="271"/>
    <col min="21" max="21" width="9.109375" style="271" customWidth="1"/>
    <col min="22" max="16384" width="9.109375" style="271"/>
  </cols>
  <sheetData>
    <row r="4" spans="2:13" ht="15" x14ac:dyDescent="0.25">
      <c r="B4" s="277"/>
      <c r="C4" s="277"/>
      <c r="D4" s="277"/>
      <c r="E4" s="277"/>
      <c r="F4" s="277"/>
      <c r="G4" s="277"/>
      <c r="H4" s="277"/>
      <c r="I4" s="277"/>
      <c r="J4" s="277"/>
      <c r="K4" s="277"/>
      <c r="L4" s="277"/>
      <c r="M4" s="277"/>
    </row>
    <row r="5" spans="2:13" ht="15.75" x14ac:dyDescent="0.25">
      <c r="B5" s="303" t="s">
        <v>1748</v>
      </c>
      <c r="C5" s="277"/>
      <c r="D5" s="277"/>
      <c r="E5" s="277"/>
      <c r="F5" s="277"/>
      <c r="G5" s="277"/>
      <c r="H5" s="277"/>
      <c r="I5" s="277"/>
      <c r="J5" s="277"/>
      <c r="K5" s="277"/>
      <c r="L5" s="277"/>
      <c r="M5" s="277"/>
    </row>
    <row r="6" spans="2:13" ht="15" x14ac:dyDescent="0.25">
      <c r="B6" s="353" t="s">
        <v>1749</v>
      </c>
      <c r="C6" s="354"/>
      <c r="D6" s="354"/>
      <c r="E6" s="354"/>
      <c r="F6" s="354"/>
      <c r="G6" s="354"/>
      <c r="H6" s="354"/>
      <c r="I6" s="354"/>
      <c r="J6" s="354"/>
      <c r="K6" s="354"/>
      <c r="L6" s="354"/>
      <c r="M6" s="354"/>
    </row>
    <row r="7" spans="2:13" ht="15" x14ac:dyDescent="0.25">
      <c r="B7" s="331"/>
      <c r="C7" s="331"/>
      <c r="D7" s="331"/>
      <c r="E7" s="331"/>
      <c r="F7" s="331"/>
      <c r="G7" s="331"/>
      <c r="H7" s="331"/>
      <c r="I7" s="331"/>
      <c r="J7" s="331"/>
      <c r="K7" s="331"/>
      <c r="L7" s="331"/>
      <c r="M7" s="331"/>
    </row>
    <row r="8" spans="2:13" ht="45" x14ac:dyDescent="0.25">
      <c r="B8" s="331"/>
      <c r="C8" s="307" t="s">
        <v>1699</v>
      </c>
      <c r="D8" s="307" t="s">
        <v>1700</v>
      </c>
      <c r="E8" s="307" t="s">
        <v>1701</v>
      </c>
      <c r="F8" s="307" t="s">
        <v>1702</v>
      </c>
      <c r="G8" s="307" t="s">
        <v>1703</v>
      </c>
      <c r="H8" s="307" t="s">
        <v>1704</v>
      </c>
      <c r="I8" s="307" t="s">
        <v>1705</v>
      </c>
      <c r="J8" s="307" t="s">
        <v>128</v>
      </c>
      <c r="K8" s="307" t="s">
        <v>1706</v>
      </c>
      <c r="L8" s="307" t="s">
        <v>2</v>
      </c>
      <c r="M8" s="308" t="s">
        <v>1</v>
      </c>
    </row>
    <row r="9" spans="2:13" ht="15" x14ac:dyDescent="0.25">
      <c r="B9" s="271" t="s">
        <v>1750</v>
      </c>
      <c r="C9" s="355">
        <v>0</v>
      </c>
      <c r="D9" s="355">
        <v>0</v>
      </c>
      <c r="E9" s="355">
        <v>0</v>
      </c>
      <c r="F9" s="355">
        <v>0</v>
      </c>
      <c r="G9" s="355">
        <v>0</v>
      </c>
      <c r="H9" s="355">
        <v>0</v>
      </c>
      <c r="I9" s="355">
        <v>0</v>
      </c>
      <c r="J9" s="355">
        <v>0</v>
      </c>
      <c r="K9" s="355">
        <v>0</v>
      </c>
      <c r="L9" s="355">
        <v>0</v>
      </c>
      <c r="M9" s="355">
        <f>SUM(C9:L9)</f>
        <v>0</v>
      </c>
    </row>
    <row r="10" spans="2:13" x14ac:dyDescent="0.3">
      <c r="B10" s="271" t="s">
        <v>18</v>
      </c>
      <c r="C10" s="355">
        <v>0</v>
      </c>
      <c r="D10" s="355">
        <v>0</v>
      </c>
      <c r="E10" s="355">
        <v>0</v>
      </c>
      <c r="F10" s="355">
        <v>0</v>
      </c>
      <c r="G10" s="355">
        <v>0</v>
      </c>
      <c r="H10" s="355">
        <v>0</v>
      </c>
      <c r="I10" s="355">
        <v>0</v>
      </c>
      <c r="J10" s="355">
        <v>0</v>
      </c>
      <c r="K10" s="355">
        <v>0</v>
      </c>
      <c r="L10" s="355">
        <v>0</v>
      </c>
      <c r="M10" s="355">
        <f t="shared" ref="M10:M13" si="0">SUM(C10:L10)</f>
        <v>0</v>
      </c>
    </row>
    <row r="11" spans="2:13" x14ac:dyDescent="0.3">
      <c r="B11" s="271" t="s">
        <v>19</v>
      </c>
      <c r="C11" s="355">
        <v>0</v>
      </c>
      <c r="D11" s="355">
        <v>0</v>
      </c>
      <c r="E11" s="355">
        <v>0</v>
      </c>
      <c r="F11" s="355">
        <v>0</v>
      </c>
      <c r="G11" s="355">
        <v>0</v>
      </c>
      <c r="H11" s="355">
        <v>0</v>
      </c>
      <c r="I11" s="355">
        <v>0</v>
      </c>
      <c r="J11" s="355">
        <v>0</v>
      </c>
      <c r="K11" s="355">
        <v>0</v>
      </c>
      <c r="L11" s="355">
        <v>0</v>
      </c>
      <c r="M11" s="355">
        <f t="shared" si="0"/>
        <v>0</v>
      </c>
    </row>
    <row r="12" spans="2:13" x14ac:dyDescent="0.3">
      <c r="B12" s="271" t="s">
        <v>20</v>
      </c>
      <c r="C12" s="355">
        <v>0</v>
      </c>
      <c r="D12" s="355">
        <v>0</v>
      </c>
      <c r="E12" s="355">
        <v>0</v>
      </c>
      <c r="F12" s="355">
        <v>0</v>
      </c>
      <c r="G12" s="355">
        <v>0</v>
      </c>
      <c r="H12" s="355">
        <v>0</v>
      </c>
      <c r="I12" s="355">
        <v>0</v>
      </c>
      <c r="J12" s="355">
        <v>0</v>
      </c>
      <c r="K12" s="355">
        <v>0</v>
      </c>
      <c r="L12" s="355">
        <v>0</v>
      </c>
      <c r="M12" s="355">
        <f t="shared" si="0"/>
        <v>0</v>
      </c>
    </row>
    <row r="13" spans="2:13" x14ac:dyDescent="0.3">
      <c r="B13" s="271" t="s">
        <v>21</v>
      </c>
      <c r="C13" s="355">
        <v>6.25</v>
      </c>
      <c r="D13" s="355">
        <v>0.50600000000000001</v>
      </c>
      <c r="E13" s="355">
        <v>1.2999999999999999E-2</v>
      </c>
      <c r="F13" s="355">
        <v>0.154</v>
      </c>
      <c r="G13" s="355">
        <v>0.13800000000000001</v>
      </c>
      <c r="H13" s="355">
        <v>0.17100000000000001</v>
      </c>
      <c r="I13" s="355">
        <v>0.21099999999999999</v>
      </c>
      <c r="J13" s="355">
        <v>2.5539999999999998</v>
      </c>
      <c r="K13" s="355">
        <v>4.3999999999999997E-2</v>
      </c>
      <c r="L13" s="355">
        <v>6.0000000000000001E-3</v>
      </c>
      <c r="M13" s="355">
        <f t="shared" si="0"/>
        <v>10.047000000000001</v>
      </c>
    </row>
    <row r="14" spans="2:13" ht="15" x14ac:dyDescent="0.25">
      <c r="B14" s="356" t="s">
        <v>1</v>
      </c>
      <c r="C14" s="320">
        <f>SUM(C9:C13)</f>
        <v>6.25</v>
      </c>
      <c r="D14" s="320">
        <f t="shared" ref="D14:M14" si="1">SUM(D9:D13)</f>
        <v>0.50600000000000001</v>
      </c>
      <c r="E14" s="320">
        <f t="shared" si="1"/>
        <v>1.2999999999999999E-2</v>
      </c>
      <c r="F14" s="320">
        <f t="shared" si="1"/>
        <v>0.154</v>
      </c>
      <c r="G14" s="320">
        <f t="shared" si="1"/>
        <v>0.13800000000000001</v>
      </c>
      <c r="H14" s="320">
        <f t="shared" si="1"/>
        <v>0.17100000000000001</v>
      </c>
      <c r="I14" s="320">
        <f t="shared" si="1"/>
        <v>0.21099999999999999</v>
      </c>
      <c r="J14" s="320">
        <f t="shared" si="1"/>
        <v>2.5539999999999998</v>
      </c>
      <c r="K14" s="320">
        <f t="shared" si="1"/>
        <v>4.3999999999999997E-2</v>
      </c>
      <c r="L14" s="320">
        <f t="shared" si="1"/>
        <v>6.0000000000000001E-3</v>
      </c>
      <c r="M14" s="320">
        <f t="shared" si="1"/>
        <v>10.047000000000001</v>
      </c>
    </row>
    <row r="15" spans="2:13" ht="15" x14ac:dyDescent="0.25">
      <c r="C15" s="275"/>
      <c r="D15" s="275"/>
      <c r="E15" s="275"/>
      <c r="F15" s="275"/>
      <c r="G15" s="275"/>
      <c r="H15" s="275"/>
      <c r="I15" s="275"/>
      <c r="J15" s="275"/>
      <c r="K15" s="275"/>
      <c r="L15" s="275"/>
      <c r="M15" s="275"/>
    </row>
    <row r="16" spans="2:13" ht="15" x14ac:dyDescent="0.25">
      <c r="C16" s="275"/>
      <c r="D16" s="275"/>
      <c r="E16" s="275"/>
      <c r="F16" s="275"/>
      <c r="G16" s="275"/>
      <c r="H16" s="275"/>
      <c r="I16" s="275"/>
      <c r="J16" s="275"/>
      <c r="K16" s="275"/>
      <c r="L16" s="275"/>
      <c r="M16" s="275"/>
    </row>
    <row r="19" spans="2:13" ht="15.75" x14ac:dyDescent="0.25">
      <c r="B19" s="303" t="s">
        <v>1751</v>
      </c>
      <c r="C19" s="277"/>
      <c r="D19" s="277"/>
      <c r="E19" s="277"/>
      <c r="F19" s="277"/>
      <c r="G19" s="277"/>
      <c r="H19" s="277"/>
      <c r="I19" s="277"/>
      <c r="J19" s="277"/>
      <c r="K19" s="277"/>
      <c r="L19" s="277"/>
      <c r="M19" s="277"/>
    </row>
    <row r="20" spans="2:13" ht="15" x14ac:dyDescent="0.25">
      <c r="B20" s="353" t="s">
        <v>1538</v>
      </c>
      <c r="C20" s="354"/>
      <c r="D20" s="354"/>
      <c r="E20" s="354"/>
      <c r="F20" s="354"/>
      <c r="G20" s="354"/>
      <c r="H20" s="354"/>
      <c r="I20" s="354"/>
      <c r="J20" s="354"/>
      <c r="K20" s="354"/>
      <c r="L20" s="354"/>
      <c r="M20" s="354"/>
    </row>
    <row r="21" spans="2:13" ht="15" x14ac:dyDescent="0.25">
      <c r="B21" s="331"/>
      <c r="C21" s="331"/>
      <c r="D21" s="331"/>
      <c r="E21" s="331"/>
      <c r="F21" s="331"/>
      <c r="G21" s="331"/>
      <c r="H21" s="331"/>
      <c r="I21" s="331"/>
      <c r="J21" s="331"/>
      <c r="K21" s="331"/>
      <c r="L21" s="331"/>
      <c r="M21" s="331"/>
    </row>
    <row r="22" spans="2:13" ht="45" x14ac:dyDescent="0.25">
      <c r="B22" s="331"/>
      <c r="C22" s="307" t="s">
        <v>1699</v>
      </c>
      <c r="D22" s="307" t="s">
        <v>1700</v>
      </c>
      <c r="E22" s="307" t="s">
        <v>1701</v>
      </c>
      <c r="F22" s="307" t="s">
        <v>1702</v>
      </c>
      <c r="G22" s="307" t="s">
        <v>1703</v>
      </c>
      <c r="H22" s="307" t="s">
        <v>1704</v>
      </c>
      <c r="I22" s="307" t="s">
        <v>1705</v>
      </c>
      <c r="J22" s="307" t="s">
        <v>128</v>
      </c>
      <c r="K22" s="307" t="s">
        <v>1706</v>
      </c>
      <c r="L22" s="307" t="s">
        <v>2</v>
      </c>
      <c r="M22" s="308" t="s">
        <v>1</v>
      </c>
    </row>
    <row r="23" spans="2:13" ht="15" x14ac:dyDescent="0.25">
      <c r="B23" s="271" t="s">
        <v>1752</v>
      </c>
      <c r="C23" s="355">
        <v>0.51300000000000001</v>
      </c>
      <c r="D23" s="355">
        <v>1.7999999999999999E-2</v>
      </c>
      <c r="E23" s="355">
        <v>0</v>
      </c>
      <c r="F23" s="355">
        <v>0.1</v>
      </c>
      <c r="G23" s="355">
        <v>2E-3</v>
      </c>
      <c r="H23" s="355">
        <v>8.0000000000000002E-3</v>
      </c>
      <c r="I23" s="355">
        <v>2E-3</v>
      </c>
      <c r="J23" s="355">
        <v>1.0999999999999999E-2</v>
      </c>
      <c r="K23" s="355">
        <v>0</v>
      </c>
      <c r="L23" s="355">
        <v>1E-3</v>
      </c>
      <c r="M23" s="355">
        <f>SUM(C23:L23)</f>
        <v>0.65500000000000003</v>
      </c>
    </row>
    <row r="24" spans="2:13" x14ac:dyDescent="0.3">
      <c r="B24" s="271" t="s">
        <v>1753</v>
      </c>
      <c r="C24" s="355">
        <v>3.6999999999999998E-2</v>
      </c>
      <c r="D24" s="355">
        <v>4.0000000000000001E-3</v>
      </c>
      <c r="E24" s="355">
        <v>4.0000000000000001E-3</v>
      </c>
      <c r="F24" s="355">
        <v>0</v>
      </c>
      <c r="G24" s="355">
        <v>1E-3</v>
      </c>
      <c r="H24" s="355">
        <v>5.0000000000000001E-3</v>
      </c>
      <c r="I24" s="355">
        <v>3.0000000000000001E-3</v>
      </c>
      <c r="J24" s="355">
        <v>1.0999999999999999E-2</v>
      </c>
      <c r="K24" s="355">
        <v>0</v>
      </c>
      <c r="L24" s="355">
        <v>0</v>
      </c>
      <c r="M24" s="355">
        <f t="shared" ref="M24:M28" si="2">SUM(C24:L24)</f>
        <v>6.5000000000000002E-2</v>
      </c>
    </row>
    <row r="25" spans="2:13" x14ac:dyDescent="0.3">
      <c r="B25" s="271" t="s">
        <v>1754</v>
      </c>
      <c r="C25" s="355">
        <v>5.0999999999999997E-2</v>
      </c>
      <c r="D25" s="355">
        <v>7.0000000000000001E-3</v>
      </c>
      <c r="E25" s="355">
        <v>2E-3</v>
      </c>
      <c r="F25" s="355">
        <v>1E-3</v>
      </c>
      <c r="G25" s="355">
        <v>2E-3</v>
      </c>
      <c r="H25" s="355">
        <v>4.0000000000000001E-3</v>
      </c>
      <c r="I25" s="355">
        <v>0.01</v>
      </c>
      <c r="J25" s="355">
        <v>0.01</v>
      </c>
      <c r="K25" s="355">
        <v>0</v>
      </c>
      <c r="L25" s="355">
        <v>0</v>
      </c>
      <c r="M25" s="355">
        <f t="shared" si="2"/>
        <v>8.6999999999999994E-2</v>
      </c>
    </row>
    <row r="26" spans="2:13" x14ac:dyDescent="0.3">
      <c r="B26" s="271" t="s">
        <v>1755</v>
      </c>
      <c r="C26" s="355">
        <v>0.45</v>
      </c>
      <c r="D26" s="355">
        <v>0.06</v>
      </c>
      <c r="E26" s="355">
        <v>3.0000000000000001E-3</v>
      </c>
      <c r="F26" s="355">
        <v>1E-3</v>
      </c>
      <c r="G26" s="355">
        <v>1.9E-2</v>
      </c>
      <c r="H26" s="355">
        <v>1.4999999999999999E-2</v>
      </c>
      <c r="I26" s="355">
        <v>8.3000000000000004E-2</v>
      </c>
      <c r="J26" s="355">
        <v>7.1999999999999995E-2</v>
      </c>
      <c r="K26" s="355">
        <v>0</v>
      </c>
      <c r="L26" s="355">
        <v>1E-3</v>
      </c>
      <c r="M26" s="355">
        <f t="shared" si="2"/>
        <v>0.70399999999999996</v>
      </c>
    </row>
    <row r="27" spans="2:13" x14ac:dyDescent="0.3">
      <c r="B27" s="271" t="s">
        <v>1756</v>
      </c>
      <c r="C27" s="355">
        <v>4.5490000000000004</v>
      </c>
      <c r="D27" s="355">
        <v>0.36199999999999999</v>
      </c>
      <c r="E27" s="355">
        <v>4.0000000000000001E-3</v>
      </c>
      <c r="F27" s="355">
        <v>4.7E-2</v>
      </c>
      <c r="G27" s="355">
        <v>7.0999999999999994E-2</v>
      </c>
      <c r="H27" s="355">
        <v>0.14000000000000001</v>
      </c>
      <c r="I27" s="355">
        <v>9.9000000000000005E-2</v>
      </c>
      <c r="J27" s="355">
        <v>0.38900000000000001</v>
      </c>
      <c r="K27" s="355">
        <v>4.3999999999999997E-2</v>
      </c>
      <c r="L27" s="355">
        <v>2E-3</v>
      </c>
      <c r="M27" s="355">
        <f t="shared" si="2"/>
        <v>5.706999999999999</v>
      </c>
    </row>
    <row r="28" spans="2:13" x14ac:dyDescent="0.3">
      <c r="B28" s="271" t="s">
        <v>1757</v>
      </c>
      <c r="C28" s="355">
        <v>0.65100000000000002</v>
      </c>
      <c r="D28" s="355">
        <v>5.5E-2</v>
      </c>
      <c r="E28" s="355">
        <v>0</v>
      </c>
      <c r="F28" s="355">
        <v>5.0000000000000001E-3</v>
      </c>
      <c r="G28" s="355">
        <v>4.2000000000000003E-2</v>
      </c>
      <c r="H28" s="355">
        <v>0</v>
      </c>
      <c r="I28" s="355">
        <v>1.4E-2</v>
      </c>
      <c r="J28" s="355">
        <v>2.0619999999999998</v>
      </c>
      <c r="K28" s="355">
        <v>0</v>
      </c>
      <c r="L28" s="355">
        <v>1E-3</v>
      </c>
      <c r="M28" s="355">
        <f t="shared" si="2"/>
        <v>2.8299999999999996</v>
      </c>
    </row>
    <row r="29" spans="2:13" ht="15" x14ac:dyDescent="0.25">
      <c r="B29" s="356" t="s">
        <v>1</v>
      </c>
      <c r="C29" s="320">
        <f>SUM(C23:C28)</f>
        <v>6.2510000000000003</v>
      </c>
      <c r="D29" s="320">
        <f t="shared" ref="D29:M29" si="3">SUM(D23:D28)</f>
        <v>0.50600000000000001</v>
      </c>
      <c r="E29" s="320">
        <f t="shared" si="3"/>
        <v>1.3000000000000001E-2</v>
      </c>
      <c r="F29" s="320">
        <f t="shared" si="3"/>
        <v>0.15400000000000003</v>
      </c>
      <c r="G29" s="320">
        <f t="shared" si="3"/>
        <v>0.13700000000000001</v>
      </c>
      <c r="H29" s="320">
        <f t="shared" si="3"/>
        <v>0.17200000000000001</v>
      </c>
      <c r="I29" s="320">
        <f t="shared" si="3"/>
        <v>0.21100000000000002</v>
      </c>
      <c r="J29" s="320">
        <f t="shared" si="3"/>
        <v>2.5549999999999997</v>
      </c>
      <c r="K29" s="320">
        <f t="shared" si="3"/>
        <v>4.3999999999999997E-2</v>
      </c>
      <c r="L29" s="320">
        <f t="shared" si="3"/>
        <v>5.0000000000000001E-3</v>
      </c>
      <c r="M29" s="320">
        <f t="shared" si="3"/>
        <v>10.047999999999998</v>
      </c>
    </row>
    <row r="34" spans="2:13" ht="15.75" x14ac:dyDescent="0.25">
      <c r="B34" s="303" t="s">
        <v>1758</v>
      </c>
      <c r="C34" s="277"/>
      <c r="D34" s="277"/>
      <c r="E34" s="277"/>
      <c r="F34" s="277"/>
      <c r="G34" s="277"/>
      <c r="H34" s="277"/>
      <c r="I34" s="277"/>
      <c r="J34" s="277"/>
      <c r="K34" s="277"/>
      <c r="L34" s="277"/>
      <c r="M34" s="277"/>
    </row>
    <row r="35" spans="2:13" ht="15" x14ac:dyDescent="0.25">
      <c r="B35" s="361" t="s">
        <v>1759</v>
      </c>
      <c r="C35" s="354"/>
      <c r="D35" s="354"/>
      <c r="E35" s="354"/>
      <c r="F35" s="354"/>
      <c r="G35" s="354"/>
      <c r="H35" s="354"/>
      <c r="I35" s="354"/>
      <c r="J35" s="354"/>
      <c r="K35" s="354"/>
      <c r="L35" s="354"/>
      <c r="M35" s="354"/>
    </row>
    <row r="36" spans="2:13" ht="15" x14ac:dyDescent="0.25">
      <c r="B36" s="331"/>
      <c r="C36" s="331"/>
      <c r="D36" s="331"/>
      <c r="E36" s="331"/>
      <c r="F36" s="331"/>
      <c r="G36" s="331"/>
      <c r="H36" s="331"/>
      <c r="I36" s="331"/>
      <c r="J36" s="331"/>
      <c r="K36" s="331"/>
      <c r="L36" s="331"/>
      <c r="M36" s="331"/>
    </row>
    <row r="37" spans="2:13" ht="45" x14ac:dyDescent="0.25">
      <c r="B37" s="331"/>
      <c r="C37" s="307" t="s">
        <v>1699</v>
      </c>
      <c r="D37" s="307" t="s">
        <v>1700</v>
      </c>
      <c r="E37" s="307" t="s">
        <v>1701</v>
      </c>
      <c r="F37" s="307" t="s">
        <v>1702</v>
      </c>
      <c r="G37" s="307" t="s">
        <v>1703</v>
      </c>
      <c r="H37" s="307" t="s">
        <v>1704</v>
      </c>
      <c r="I37" s="307" t="s">
        <v>1705</v>
      </c>
      <c r="J37" s="307" t="s">
        <v>128</v>
      </c>
      <c r="K37" s="307" t="s">
        <v>1706</v>
      </c>
      <c r="L37" s="307" t="s">
        <v>2</v>
      </c>
      <c r="M37" s="308" t="s">
        <v>1</v>
      </c>
    </row>
    <row r="38" spans="2:13" ht="15" x14ac:dyDescent="0.25">
      <c r="B38" s="362" t="s">
        <v>1760</v>
      </c>
      <c r="C38" s="363">
        <v>1.17</v>
      </c>
      <c r="D38" s="363">
        <v>0.94</v>
      </c>
      <c r="E38" s="363">
        <v>0</v>
      </c>
      <c r="F38" s="363">
        <v>0</v>
      </c>
      <c r="G38" s="363">
        <v>1.2</v>
      </c>
      <c r="H38" s="363">
        <v>0</v>
      </c>
      <c r="I38" s="363">
        <v>0</v>
      </c>
      <c r="J38" s="363">
        <v>2.4300000000000002</v>
      </c>
      <c r="K38" s="363">
        <v>0</v>
      </c>
      <c r="L38" s="363">
        <v>0</v>
      </c>
      <c r="M38" s="364">
        <v>1.1399999999999999</v>
      </c>
    </row>
    <row r="39" spans="2:13" x14ac:dyDescent="0.3">
      <c r="B39" s="302" t="s">
        <v>1910</v>
      </c>
    </row>
    <row r="40" spans="2:13" ht="15" x14ac:dyDescent="0.25">
      <c r="J40" s="365"/>
    </row>
    <row r="44" spans="2:13" ht="15.75" x14ac:dyDescent="0.25">
      <c r="B44" s="303" t="s">
        <v>1761</v>
      </c>
      <c r="C44" s="277"/>
      <c r="D44" s="277"/>
      <c r="E44" s="277"/>
      <c r="F44" s="277"/>
      <c r="G44" s="277"/>
      <c r="H44" s="277"/>
      <c r="I44" s="277"/>
      <c r="J44" s="277"/>
      <c r="K44" s="277"/>
      <c r="L44" s="277"/>
      <c r="M44" s="277"/>
    </row>
    <row r="45" spans="2:13" ht="15" x14ac:dyDescent="0.25">
      <c r="B45" s="361" t="s">
        <v>1542</v>
      </c>
      <c r="C45" s="354"/>
      <c r="D45" s="354"/>
      <c r="E45" s="354"/>
      <c r="F45" s="354"/>
      <c r="G45" s="354"/>
      <c r="H45" s="354"/>
      <c r="I45" s="354"/>
      <c r="J45" s="354"/>
      <c r="K45" s="354"/>
      <c r="L45" s="354"/>
      <c r="M45" s="354"/>
    </row>
    <row r="46" spans="2:13" ht="15" x14ac:dyDescent="0.25">
      <c r="B46" s="331"/>
      <c r="C46" s="331"/>
      <c r="D46" s="331"/>
      <c r="E46" s="331"/>
      <c r="F46" s="331"/>
      <c r="G46" s="331"/>
      <c r="H46" s="331"/>
      <c r="I46" s="331"/>
      <c r="J46" s="331"/>
      <c r="K46" s="331"/>
      <c r="L46" s="331"/>
      <c r="M46" s="331"/>
    </row>
    <row r="47" spans="2:13" ht="45" x14ac:dyDescent="0.25">
      <c r="B47" s="331"/>
      <c r="C47" s="307" t="s">
        <v>1699</v>
      </c>
      <c r="D47" s="307" t="s">
        <v>1700</v>
      </c>
      <c r="E47" s="307" t="s">
        <v>1701</v>
      </c>
      <c r="F47" s="307" t="s">
        <v>1702</v>
      </c>
      <c r="G47" s="307" t="s">
        <v>1703</v>
      </c>
      <c r="H47" s="307" t="s">
        <v>1704</v>
      </c>
      <c r="I47" s="307" t="s">
        <v>1705</v>
      </c>
      <c r="J47" s="307" t="s">
        <v>128</v>
      </c>
      <c r="K47" s="307" t="s">
        <v>1706</v>
      </c>
      <c r="L47" s="307" t="s">
        <v>2</v>
      </c>
      <c r="M47" s="308" t="s">
        <v>1</v>
      </c>
    </row>
    <row r="48" spans="2:13" ht="15" x14ac:dyDescent="0.25">
      <c r="B48" s="362" t="s">
        <v>1760</v>
      </c>
      <c r="C48" s="366">
        <v>1.78</v>
      </c>
      <c r="D48" s="366">
        <v>1.1499999999999999</v>
      </c>
      <c r="E48" s="366">
        <v>0</v>
      </c>
      <c r="F48" s="366">
        <v>0</v>
      </c>
      <c r="G48" s="366">
        <v>1.72</v>
      </c>
      <c r="H48" s="366">
        <v>0</v>
      </c>
      <c r="I48" s="366">
        <v>0</v>
      </c>
      <c r="J48" s="366">
        <v>4.1900000000000004</v>
      </c>
      <c r="K48" s="366">
        <v>0</v>
      </c>
      <c r="L48" s="366">
        <v>0</v>
      </c>
      <c r="M48" s="367">
        <v>2.25</v>
      </c>
    </row>
    <row r="49" spans="2:13" x14ac:dyDescent="0.3">
      <c r="B49" s="302" t="s">
        <v>1911</v>
      </c>
    </row>
    <row r="54" spans="2:13" ht="15.75" x14ac:dyDescent="0.25">
      <c r="B54" s="303" t="s">
        <v>1762</v>
      </c>
      <c r="C54" s="277"/>
      <c r="D54" s="277"/>
      <c r="E54" s="277"/>
      <c r="F54" s="277"/>
      <c r="G54" s="277"/>
      <c r="H54" s="277"/>
      <c r="I54" s="277"/>
      <c r="J54" s="277"/>
      <c r="K54" s="277"/>
      <c r="L54" s="277"/>
      <c r="M54" s="277"/>
    </row>
    <row r="55" spans="2:13" ht="15" x14ac:dyDescent="0.25">
      <c r="B55" s="361" t="s">
        <v>1544</v>
      </c>
      <c r="C55" s="354"/>
      <c r="D55" s="354"/>
      <c r="E55" s="354"/>
      <c r="F55" s="354"/>
      <c r="G55" s="354"/>
      <c r="H55" s="354"/>
      <c r="I55" s="354"/>
      <c r="J55" s="354"/>
      <c r="K55" s="354"/>
      <c r="L55" s="354"/>
      <c r="M55" s="354"/>
    </row>
    <row r="56" spans="2:13" ht="15" x14ac:dyDescent="0.25">
      <c r="B56" s="331"/>
      <c r="C56" s="331"/>
      <c r="D56" s="331"/>
      <c r="E56" s="331"/>
      <c r="F56" s="331"/>
      <c r="G56" s="331"/>
      <c r="H56" s="331"/>
      <c r="I56" s="331"/>
      <c r="J56" s="331"/>
      <c r="K56" s="331"/>
      <c r="L56" s="331"/>
      <c r="M56" s="331"/>
    </row>
    <row r="57" spans="2:13" ht="45" x14ac:dyDescent="0.25">
      <c r="B57" s="331"/>
      <c r="C57" s="307" t="s">
        <v>1699</v>
      </c>
      <c r="D57" s="307" t="s">
        <v>1700</v>
      </c>
      <c r="E57" s="307" t="s">
        <v>1701</v>
      </c>
      <c r="F57" s="307" t="s">
        <v>1702</v>
      </c>
      <c r="G57" s="307" t="s">
        <v>1703</v>
      </c>
      <c r="H57" s="307" t="s">
        <v>1704</v>
      </c>
      <c r="I57" s="307" t="s">
        <v>1705</v>
      </c>
      <c r="J57" s="307" t="s">
        <v>128</v>
      </c>
      <c r="K57" s="307" t="s">
        <v>1706</v>
      </c>
      <c r="L57" s="307" t="s">
        <v>2</v>
      </c>
      <c r="M57" s="308" t="s">
        <v>1</v>
      </c>
    </row>
    <row r="58" spans="2:13" ht="15" x14ac:dyDescent="0.25">
      <c r="B58" s="247" t="s">
        <v>1763</v>
      </c>
      <c r="C58" s="368">
        <v>1.29</v>
      </c>
      <c r="D58" s="368">
        <v>1.06</v>
      </c>
      <c r="E58" s="368">
        <v>0</v>
      </c>
      <c r="F58" s="368">
        <v>0</v>
      </c>
      <c r="G58" s="368">
        <v>0.92</v>
      </c>
      <c r="H58" s="368">
        <v>0</v>
      </c>
      <c r="I58" s="368">
        <v>0</v>
      </c>
      <c r="J58" s="368">
        <v>3.23</v>
      </c>
      <c r="K58" s="368">
        <v>0</v>
      </c>
      <c r="L58" s="368">
        <v>0</v>
      </c>
      <c r="M58" s="369">
        <v>1.69</v>
      </c>
    </row>
    <row r="59" spans="2:13" ht="15" x14ac:dyDescent="0.25">
      <c r="B59" s="247" t="s">
        <v>1764</v>
      </c>
      <c r="C59" s="368">
        <v>0.14000000000000001</v>
      </c>
      <c r="D59" s="368">
        <v>0.06</v>
      </c>
      <c r="E59" s="368">
        <v>0</v>
      </c>
      <c r="F59" s="368">
        <v>0</v>
      </c>
      <c r="G59" s="368">
        <v>0.22</v>
      </c>
      <c r="H59" s="368">
        <v>0</v>
      </c>
      <c r="I59" s="368">
        <v>0</v>
      </c>
      <c r="J59" s="368">
        <v>0.38</v>
      </c>
      <c r="K59" s="368">
        <v>0</v>
      </c>
      <c r="L59" s="368">
        <v>0</v>
      </c>
      <c r="M59" s="369">
        <v>0.19</v>
      </c>
    </row>
    <row r="60" spans="2:13" ht="15" x14ac:dyDescent="0.25">
      <c r="B60" s="247" t="s">
        <v>1765</v>
      </c>
      <c r="C60" s="368">
        <v>0.1</v>
      </c>
      <c r="D60" s="368">
        <v>0.03</v>
      </c>
      <c r="E60" s="368">
        <v>0</v>
      </c>
      <c r="F60" s="368">
        <v>0</v>
      </c>
      <c r="G60" s="368">
        <v>0.17</v>
      </c>
      <c r="H60" s="368">
        <v>0</v>
      </c>
      <c r="I60" s="368">
        <v>0</v>
      </c>
      <c r="J60" s="368">
        <v>0.19</v>
      </c>
      <c r="K60" s="368">
        <v>0</v>
      </c>
      <c r="L60" s="368">
        <v>0</v>
      </c>
      <c r="M60" s="369">
        <v>0.12</v>
      </c>
    </row>
    <row r="61" spans="2:13" ht="15" x14ac:dyDescent="0.25">
      <c r="B61" s="247" t="s">
        <v>1766</v>
      </c>
      <c r="C61" s="368">
        <v>0.08</v>
      </c>
      <c r="D61" s="368">
        <v>0</v>
      </c>
      <c r="E61" s="368">
        <v>0</v>
      </c>
      <c r="F61" s="368">
        <v>0</v>
      </c>
      <c r="G61" s="368">
        <v>0.13</v>
      </c>
      <c r="H61" s="368">
        <v>0</v>
      </c>
      <c r="I61" s="368">
        <v>0</v>
      </c>
      <c r="J61" s="368">
        <v>0.18</v>
      </c>
      <c r="K61" s="368">
        <v>0</v>
      </c>
      <c r="L61" s="368">
        <v>0</v>
      </c>
      <c r="M61" s="369">
        <v>0.1</v>
      </c>
    </row>
    <row r="62" spans="2:13" ht="15" x14ac:dyDescent="0.25">
      <c r="B62" s="247" t="s">
        <v>1767</v>
      </c>
      <c r="C62" s="368">
        <v>0.06</v>
      </c>
      <c r="D62" s="368">
        <v>0</v>
      </c>
      <c r="E62" s="368">
        <v>0</v>
      </c>
      <c r="F62" s="368">
        <v>0</v>
      </c>
      <c r="G62" s="368">
        <v>0.1</v>
      </c>
      <c r="H62" s="368">
        <v>0</v>
      </c>
      <c r="I62" s="368">
        <v>0</v>
      </c>
      <c r="J62" s="368">
        <v>0.12</v>
      </c>
      <c r="K62" s="368">
        <v>0</v>
      </c>
      <c r="L62" s="368">
        <v>0</v>
      </c>
      <c r="M62" s="369">
        <v>7.0000000000000007E-2</v>
      </c>
    </row>
    <row r="63" spans="2:13" ht="15" x14ac:dyDescent="0.25">
      <c r="B63" s="254" t="s">
        <v>1768</v>
      </c>
      <c r="C63" s="370">
        <v>0.1</v>
      </c>
      <c r="D63" s="370">
        <v>0</v>
      </c>
      <c r="E63" s="370">
        <v>0</v>
      </c>
      <c r="F63" s="370">
        <v>0</v>
      </c>
      <c r="G63" s="370">
        <v>0.19</v>
      </c>
      <c r="H63" s="370">
        <v>0</v>
      </c>
      <c r="I63" s="370">
        <v>0</v>
      </c>
      <c r="J63" s="370">
        <v>0.08</v>
      </c>
      <c r="K63" s="370">
        <v>0</v>
      </c>
      <c r="L63" s="370">
        <v>0</v>
      </c>
      <c r="M63" s="371">
        <v>0.09</v>
      </c>
    </row>
    <row r="64" spans="2:13" x14ac:dyDescent="0.3">
      <c r="B64" s="302" t="s">
        <v>1912</v>
      </c>
    </row>
    <row r="68" spans="2:13" ht="15.75" x14ac:dyDescent="0.25">
      <c r="B68" s="303" t="s">
        <v>1769</v>
      </c>
      <c r="C68" s="277"/>
      <c r="D68" s="277"/>
      <c r="E68" s="277"/>
      <c r="F68" s="277"/>
      <c r="G68" s="277"/>
      <c r="H68" s="277"/>
      <c r="I68" s="277"/>
      <c r="J68" s="277"/>
      <c r="K68" s="277"/>
      <c r="L68" s="277"/>
      <c r="M68" s="277"/>
    </row>
    <row r="69" spans="2:13" ht="15" x14ac:dyDescent="0.25">
      <c r="B69" s="361" t="s">
        <v>1546</v>
      </c>
      <c r="C69" s="354"/>
      <c r="D69" s="354"/>
      <c r="E69" s="354"/>
      <c r="F69" s="354"/>
      <c r="G69" s="354"/>
      <c r="H69" s="354"/>
      <c r="I69" s="354"/>
      <c r="J69" s="354"/>
      <c r="K69" s="354"/>
      <c r="L69" s="354"/>
      <c r="M69" s="354"/>
    </row>
    <row r="70" spans="2:13" ht="15" x14ac:dyDescent="0.25">
      <c r="B70" s="331"/>
      <c r="C70" s="331"/>
      <c r="D70" s="331"/>
      <c r="E70" s="331"/>
      <c r="F70" s="331"/>
      <c r="G70" s="331"/>
      <c r="H70" s="331"/>
      <c r="I70" s="331"/>
      <c r="J70" s="331"/>
      <c r="K70" s="331"/>
      <c r="L70" s="331"/>
      <c r="M70" s="331"/>
    </row>
    <row r="71" spans="2:13" ht="45" x14ac:dyDescent="0.25">
      <c r="B71" s="331"/>
      <c r="C71" s="307" t="s">
        <v>1699</v>
      </c>
      <c r="D71" s="307" t="s">
        <v>1700</v>
      </c>
      <c r="E71" s="307" t="s">
        <v>1701</v>
      </c>
      <c r="F71" s="307" t="s">
        <v>1702</v>
      </c>
      <c r="G71" s="307" t="s">
        <v>1703</v>
      </c>
      <c r="H71" s="307" t="s">
        <v>1704</v>
      </c>
      <c r="I71" s="307" t="s">
        <v>1705</v>
      </c>
      <c r="J71" s="307" t="s">
        <v>128</v>
      </c>
      <c r="K71" s="307" t="s">
        <v>1706</v>
      </c>
      <c r="L71" s="307" t="s">
        <v>2</v>
      </c>
      <c r="M71" s="308" t="s">
        <v>1</v>
      </c>
    </row>
    <row r="72" spans="2:13" x14ac:dyDescent="0.3">
      <c r="B72" s="362" t="s">
        <v>1770</v>
      </c>
      <c r="C72" s="544">
        <v>49.75</v>
      </c>
      <c r="D72" s="544">
        <v>1.47</v>
      </c>
      <c r="E72" s="544"/>
      <c r="F72" s="544"/>
      <c r="G72" s="544"/>
      <c r="H72" s="544"/>
      <c r="I72" s="544">
        <v>0.31</v>
      </c>
      <c r="J72" s="544">
        <v>0.01</v>
      </c>
      <c r="K72" s="544"/>
      <c r="L72" s="544"/>
      <c r="M72" s="545">
        <v>51.54</v>
      </c>
    </row>
    <row r="73" spans="2:13" x14ac:dyDescent="0.3">
      <c r="B73" s="302" t="s">
        <v>1913</v>
      </c>
    </row>
    <row r="77" spans="2:13" ht="15.6" x14ac:dyDescent="0.3">
      <c r="B77" s="303" t="s">
        <v>1771</v>
      </c>
      <c r="C77" s="277"/>
      <c r="D77" s="277"/>
      <c r="E77" s="277"/>
      <c r="F77" s="277"/>
      <c r="G77" s="277"/>
      <c r="H77" s="277"/>
      <c r="I77" s="277"/>
      <c r="J77" s="277"/>
      <c r="K77" s="277"/>
      <c r="L77" s="277"/>
      <c r="M77" s="277"/>
    </row>
    <row r="78" spans="2:13" x14ac:dyDescent="0.3">
      <c r="B78" s="361" t="s">
        <v>1548</v>
      </c>
      <c r="C78" s="354"/>
      <c r="D78" s="354"/>
      <c r="E78" s="354"/>
      <c r="F78" s="354"/>
      <c r="G78" s="354"/>
      <c r="H78" s="354"/>
      <c r="I78" s="354"/>
      <c r="J78" s="354"/>
      <c r="K78" s="354"/>
      <c r="L78" s="354"/>
      <c r="M78" s="354"/>
    </row>
    <row r="79" spans="2:13" x14ac:dyDescent="0.3">
      <c r="B79" s="331"/>
      <c r="C79" s="331"/>
      <c r="D79" s="331"/>
      <c r="E79" s="331"/>
      <c r="F79" s="331"/>
      <c r="G79" s="331"/>
      <c r="H79" s="331"/>
      <c r="I79" s="331"/>
      <c r="J79" s="331"/>
      <c r="K79" s="331"/>
      <c r="L79" s="331"/>
      <c r="M79" s="331"/>
    </row>
    <row r="80" spans="2:13" ht="28.8" x14ac:dyDescent="0.3">
      <c r="B80" s="331"/>
      <c r="C80" s="307" t="s">
        <v>1699</v>
      </c>
      <c r="D80" s="307" t="s">
        <v>1700</v>
      </c>
      <c r="E80" s="307" t="s">
        <v>1701</v>
      </c>
      <c r="F80" s="307" t="s">
        <v>1702</v>
      </c>
      <c r="G80" s="307" t="s">
        <v>1703</v>
      </c>
      <c r="H80" s="307" t="s">
        <v>1704</v>
      </c>
      <c r="I80" s="307" t="s">
        <v>1705</v>
      </c>
      <c r="J80" s="307" t="s">
        <v>128</v>
      </c>
      <c r="K80" s="307" t="s">
        <v>1706</v>
      </c>
      <c r="L80" s="307" t="s">
        <v>2</v>
      </c>
      <c r="M80" s="308" t="s">
        <v>1</v>
      </c>
    </row>
    <row r="81" spans="2:14" x14ac:dyDescent="0.3">
      <c r="B81" s="362" t="s">
        <v>1772</v>
      </c>
      <c r="C81" s="544">
        <v>0.02</v>
      </c>
      <c r="D81" s="544">
        <v>0.01</v>
      </c>
      <c r="E81" s="544"/>
      <c r="F81" s="544"/>
      <c r="G81" s="544"/>
      <c r="H81" s="544"/>
      <c r="I81" s="544"/>
      <c r="J81" s="544"/>
      <c r="K81" s="544"/>
      <c r="L81" s="544"/>
      <c r="M81" s="545">
        <v>0.01</v>
      </c>
    </row>
    <row r="82" spans="2:14" x14ac:dyDescent="0.3">
      <c r="B82" s="302" t="s">
        <v>1914</v>
      </c>
    </row>
    <row r="83" spans="2:14" x14ac:dyDescent="0.3">
      <c r="B83" s="302"/>
    </row>
    <row r="85" spans="2:14" x14ac:dyDescent="0.3">
      <c r="N85" s="237" t="s">
        <v>1593</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zoomScale="85" zoomScaleNormal="85" workbookViewId="0">
      <selection activeCell="C38" sqref="C38"/>
    </sheetView>
  </sheetViews>
  <sheetFormatPr defaultColWidth="9.109375" defaultRowHeight="14.4" x14ac:dyDescent="0.3"/>
  <cols>
    <col min="1" max="1" width="4.6640625" style="277" customWidth="1"/>
    <col min="2" max="2" width="71.109375" style="277" customWidth="1"/>
    <col min="3" max="3" width="68.109375" style="277" customWidth="1"/>
    <col min="4" max="4" width="80.33203125" style="277" customWidth="1"/>
    <col min="5" max="16384" width="9.109375" style="277"/>
  </cols>
  <sheetData>
    <row r="7" spans="2:4" ht="15.75" x14ac:dyDescent="0.25">
      <c r="B7" s="372" t="s">
        <v>1773</v>
      </c>
      <c r="C7" s="329"/>
      <c r="D7" s="329"/>
    </row>
    <row r="8" spans="2:4" ht="15" x14ac:dyDescent="0.25">
      <c r="B8" s="373" t="s">
        <v>1551</v>
      </c>
      <c r="C8" s="374" t="s">
        <v>1774</v>
      </c>
      <c r="D8" s="375" t="s">
        <v>1775</v>
      </c>
    </row>
    <row r="9" spans="2:4" ht="15" x14ac:dyDescent="0.25">
      <c r="B9" s="376"/>
      <c r="C9" s="377"/>
      <c r="D9" s="378"/>
    </row>
    <row r="10" spans="2:4" ht="15" x14ac:dyDescent="0.25">
      <c r="B10" s="356" t="s">
        <v>1776</v>
      </c>
      <c r="C10" s="379"/>
      <c r="D10" s="379"/>
    </row>
    <row r="11" spans="2:4" ht="28.8" x14ac:dyDescent="0.3">
      <c r="B11" s="211" t="s">
        <v>1777</v>
      </c>
      <c r="C11" s="211" t="s">
        <v>1457</v>
      </c>
      <c r="D11" s="482"/>
    </row>
    <row r="12" spans="2:4" x14ac:dyDescent="0.3">
      <c r="B12" s="241"/>
      <c r="C12" s="211"/>
      <c r="D12" s="482"/>
    </row>
    <row r="13" spans="2:4" ht="43.2" x14ac:dyDescent="0.3">
      <c r="B13" s="241"/>
      <c r="C13" s="211" t="s">
        <v>1778</v>
      </c>
      <c r="D13" s="482"/>
    </row>
    <row r="14" spans="2:4" ht="28.8" x14ac:dyDescent="0.3">
      <c r="B14" s="225" t="s">
        <v>1779</v>
      </c>
      <c r="C14" s="211" t="s">
        <v>1780</v>
      </c>
      <c r="D14" s="482"/>
    </row>
    <row r="15" spans="2:4" x14ac:dyDescent="0.3">
      <c r="B15" s="225"/>
      <c r="C15" s="380" t="s">
        <v>1781</v>
      </c>
      <c r="D15" s="482"/>
    </row>
    <row r="16" spans="2:4" ht="28.8" x14ac:dyDescent="0.3">
      <c r="B16" s="225" t="s">
        <v>1782</v>
      </c>
      <c r="C16" s="380" t="s">
        <v>1783</v>
      </c>
      <c r="D16" s="482"/>
    </row>
    <row r="17" spans="2:4" x14ac:dyDescent="0.3">
      <c r="B17" s="381"/>
      <c r="C17" s="380" t="s">
        <v>1784</v>
      </c>
      <c r="D17" s="482"/>
    </row>
    <row r="18" spans="2:4" x14ac:dyDescent="0.3">
      <c r="B18" s="381"/>
      <c r="C18" s="380" t="s">
        <v>1785</v>
      </c>
      <c r="D18" s="482"/>
    </row>
    <row r="19" spans="2:4" x14ac:dyDescent="0.3">
      <c r="B19" s="381"/>
      <c r="C19" s="380" t="s">
        <v>1786</v>
      </c>
      <c r="D19" s="482"/>
    </row>
    <row r="20" spans="2:4" x14ac:dyDescent="0.3">
      <c r="B20" s="381"/>
      <c r="C20" s="380" t="s">
        <v>1787</v>
      </c>
      <c r="D20" s="482"/>
    </row>
    <row r="21" spans="2:4" x14ac:dyDescent="0.3">
      <c r="B21" s="381"/>
      <c r="C21" s="380" t="s">
        <v>1788</v>
      </c>
      <c r="D21" s="482"/>
    </row>
    <row r="22" spans="2:4" ht="28.2" x14ac:dyDescent="0.3">
      <c r="B22" s="381"/>
      <c r="C22" s="380" t="s">
        <v>1789</v>
      </c>
      <c r="D22" s="482"/>
    </row>
    <row r="23" spans="2:4" x14ac:dyDescent="0.3">
      <c r="B23" s="381"/>
      <c r="C23" s="380" t="s">
        <v>1790</v>
      </c>
      <c r="D23" s="482"/>
    </row>
    <row r="24" spans="2:4" x14ac:dyDescent="0.3">
      <c r="B24" s="381"/>
      <c r="C24" s="380" t="s">
        <v>1791</v>
      </c>
      <c r="D24" s="482"/>
    </row>
    <row r="25" spans="2:4" x14ac:dyDescent="0.3">
      <c r="B25" s="381"/>
      <c r="C25" s="380" t="s">
        <v>1792</v>
      </c>
      <c r="D25" s="482"/>
    </row>
    <row r="26" spans="2:4" x14ac:dyDescent="0.3">
      <c r="B26" s="381"/>
      <c r="C26" s="380" t="s">
        <v>1793</v>
      </c>
      <c r="D26" s="482"/>
    </row>
    <row r="27" spans="2:4" ht="15" x14ac:dyDescent="0.25">
      <c r="B27" s="381"/>
      <c r="C27" s="380"/>
      <c r="D27" s="211"/>
    </row>
    <row r="28" spans="2:4" ht="15" x14ac:dyDescent="0.25">
      <c r="B28" s="356" t="s">
        <v>1794</v>
      </c>
      <c r="C28" s="338"/>
      <c r="D28" s="338"/>
    </row>
    <row r="29" spans="2:4" ht="28.8" x14ac:dyDescent="0.3">
      <c r="B29" s="481" t="s">
        <v>1795</v>
      </c>
      <c r="C29" s="211" t="s">
        <v>1456</v>
      </c>
      <c r="D29" s="482"/>
    </row>
    <row r="30" spans="2:4" x14ac:dyDescent="0.3">
      <c r="B30" s="481"/>
      <c r="C30" s="211"/>
      <c r="D30" s="482"/>
    </row>
    <row r="31" spans="2:4" ht="28.8" x14ac:dyDescent="0.3">
      <c r="B31" s="481"/>
      <c r="C31" s="211" t="s">
        <v>1796</v>
      </c>
      <c r="D31" s="482"/>
    </row>
    <row r="32" spans="2:4" x14ac:dyDescent="0.3">
      <c r="B32" s="481"/>
      <c r="C32" s="298"/>
      <c r="D32" s="482"/>
    </row>
    <row r="33" spans="2:4" x14ac:dyDescent="0.3">
      <c r="B33" s="481"/>
      <c r="C33" s="298" t="s">
        <v>1797</v>
      </c>
      <c r="D33" s="482"/>
    </row>
    <row r="34" spans="2:4" ht="28.8" x14ac:dyDescent="0.3">
      <c r="B34" s="481" t="s">
        <v>1798</v>
      </c>
      <c r="C34" s="211" t="s">
        <v>1799</v>
      </c>
      <c r="D34" s="482"/>
    </row>
    <row r="35" spans="2:4" x14ac:dyDescent="0.3">
      <c r="B35" s="481"/>
      <c r="C35" s="211"/>
      <c r="D35" s="482"/>
    </row>
    <row r="36" spans="2:4" x14ac:dyDescent="0.3">
      <c r="B36" s="481"/>
      <c r="C36" s="298" t="s">
        <v>1800</v>
      </c>
      <c r="D36" s="482"/>
    </row>
    <row r="37" spans="2:4" ht="28.8" x14ac:dyDescent="0.3">
      <c r="B37" s="481" t="s">
        <v>1801</v>
      </c>
      <c r="C37" s="211" t="s">
        <v>1802</v>
      </c>
      <c r="D37" s="482"/>
    </row>
    <row r="38" spans="2:4" x14ac:dyDescent="0.3">
      <c r="B38" s="481"/>
      <c r="C38" s="211"/>
      <c r="D38" s="482"/>
    </row>
    <row r="39" spans="2:4" x14ac:dyDescent="0.3">
      <c r="B39" s="481"/>
      <c r="C39" s="298" t="s">
        <v>1803</v>
      </c>
      <c r="D39" s="482"/>
    </row>
    <row r="40" spans="2:4" ht="28.8" x14ac:dyDescent="0.3">
      <c r="B40" s="481" t="s">
        <v>1804</v>
      </c>
      <c r="C40" s="211" t="s">
        <v>1805</v>
      </c>
      <c r="D40" s="482"/>
    </row>
    <row r="41" spans="2:4" x14ac:dyDescent="0.3">
      <c r="B41" s="481"/>
      <c r="C41" s="211"/>
      <c r="D41" s="482"/>
    </row>
    <row r="42" spans="2:4" ht="28.8" x14ac:dyDescent="0.3">
      <c r="B42" s="481"/>
      <c r="C42" s="298" t="s">
        <v>1806</v>
      </c>
      <c r="D42" s="482"/>
    </row>
    <row r="43" spans="2:4" ht="28.8" x14ac:dyDescent="0.3">
      <c r="B43" s="382" t="s">
        <v>1807</v>
      </c>
      <c r="C43" s="218" t="s">
        <v>1808</v>
      </c>
      <c r="D43" s="218"/>
    </row>
    <row r="44" spans="2:4" x14ac:dyDescent="0.3">
      <c r="B44" s="208"/>
      <c r="C44" s="208"/>
      <c r="D44" s="208"/>
    </row>
    <row r="45" spans="2:4" x14ac:dyDescent="0.3">
      <c r="D45" s="237" t="s">
        <v>1593</v>
      </c>
    </row>
    <row r="56" spans="2:4" ht="15" customHeight="1" x14ac:dyDescent="0.3"/>
    <row r="57" spans="2:4" ht="222.75" customHeight="1" x14ac:dyDescent="0.3"/>
    <row r="58" spans="2:4" ht="203.25" customHeight="1" x14ac:dyDescent="0.3">
      <c r="B58" s="225"/>
      <c r="C58" s="383"/>
      <c r="D58" s="383"/>
    </row>
    <row r="59" spans="2:4" ht="15.6" x14ac:dyDescent="0.3">
      <c r="B59" s="384"/>
      <c r="C59" s="385"/>
      <c r="D59" s="385"/>
    </row>
    <row r="61" spans="2:4" x14ac:dyDescent="0.3">
      <c r="D61" s="237"/>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election activeCell="C38" sqref="C38"/>
    </sheetView>
  </sheetViews>
  <sheetFormatPr defaultColWidth="9.109375" defaultRowHeight="14.4" x14ac:dyDescent="0.3"/>
  <cols>
    <col min="1" max="1" width="9.109375" style="141"/>
    <col min="2" max="2" width="40.33203125" style="141" bestFit="1" customWidth="1"/>
    <col min="3" max="16384" width="9.109375" style="141"/>
  </cols>
  <sheetData>
    <row r="1" spans="1:21" ht="15" x14ac:dyDescent="0.25">
      <c r="A1" s="271"/>
      <c r="B1" s="271"/>
      <c r="C1" s="271"/>
      <c r="D1" s="271"/>
      <c r="E1" s="271"/>
      <c r="F1" s="271"/>
      <c r="G1" s="271"/>
      <c r="H1" s="271"/>
      <c r="I1" s="271"/>
      <c r="J1" s="271"/>
      <c r="K1" s="271"/>
      <c r="L1" s="271"/>
      <c r="M1" s="271"/>
      <c r="N1" s="271"/>
      <c r="O1" s="271"/>
      <c r="P1" s="271"/>
      <c r="Q1" s="271"/>
      <c r="R1" s="271"/>
      <c r="S1" s="271"/>
      <c r="T1" s="271"/>
      <c r="U1" s="271"/>
    </row>
    <row r="2" spans="1:21" ht="15" x14ac:dyDescent="0.25">
      <c r="A2" s="271"/>
      <c r="B2" s="247"/>
      <c r="C2" s="271"/>
      <c r="D2" s="271"/>
      <c r="E2" s="271"/>
      <c r="F2" s="271"/>
      <c r="G2" s="271"/>
      <c r="H2" s="271"/>
      <c r="I2" s="271"/>
      <c r="J2" s="271"/>
      <c r="K2" s="271"/>
      <c r="L2" s="271"/>
      <c r="M2" s="271"/>
      <c r="N2" s="271"/>
      <c r="O2" s="271"/>
      <c r="P2" s="271"/>
      <c r="Q2" s="271"/>
      <c r="R2" s="271"/>
      <c r="S2" s="271"/>
      <c r="T2" s="271"/>
      <c r="U2" s="271"/>
    </row>
    <row r="3" spans="1:21" ht="15.75" customHeight="1" x14ac:dyDescent="0.25">
      <c r="A3" s="271"/>
      <c r="B3" s="386" t="s">
        <v>1809</v>
      </c>
      <c r="C3" s="387"/>
      <c r="D3" s="387"/>
      <c r="E3" s="388"/>
      <c r="F3" s="388"/>
      <c r="G3" s="388"/>
      <c r="H3" s="388"/>
      <c r="I3" s="388"/>
      <c r="J3" s="388"/>
      <c r="K3" s="388"/>
      <c r="L3" s="388"/>
      <c r="M3" s="388"/>
      <c r="N3" s="388"/>
      <c r="O3" s="388"/>
    </row>
    <row r="4" spans="1:21" ht="15" customHeight="1" x14ac:dyDescent="0.25">
      <c r="A4" s="271"/>
      <c r="B4" s="389" t="s">
        <v>1810</v>
      </c>
      <c r="C4" s="484" t="s">
        <v>1811</v>
      </c>
      <c r="D4" s="484"/>
      <c r="E4" s="484"/>
      <c r="F4" s="484"/>
      <c r="G4" s="484"/>
      <c r="H4" s="484"/>
      <c r="I4" s="484"/>
      <c r="J4" s="484"/>
      <c r="K4" s="484"/>
      <c r="L4" s="484"/>
      <c r="M4" s="484"/>
      <c r="N4" s="484"/>
      <c r="O4" s="484"/>
    </row>
    <row r="5" spans="1:21" ht="15" customHeight="1" x14ac:dyDescent="0.25">
      <c r="A5" s="271"/>
      <c r="B5" s="389"/>
      <c r="C5" s="485" t="s">
        <v>1812</v>
      </c>
      <c r="D5" s="485"/>
      <c r="E5" s="485"/>
      <c r="F5" s="485"/>
      <c r="G5" s="485"/>
      <c r="H5" s="485"/>
      <c r="I5" s="485"/>
      <c r="J5" s="485"/>
      <c r="K5" s="485"/>
      <c r="L5" s="485"/>
      <c r="M5" s="485"/>
      <c r="N5" s="485"/>
      <c r="O5" s="485"/>
    </row>
    <row r="6" spans="1:21" ht="15" customHeight="1" x14ac:dyDescent="0.25">
      <c r="A6" s="271"/>
      <c r="B6" s="390"/>
      <c r="C6" s="391"/>
      <c r="D6" s="391"/>
      <c r="E6" s="388"/>
      <c r="F6" s="388"/>
      <c r="G6" s="388"/>
      <c r="H6" s="388"/>
      <c r="I6" s="388"/>
      <c r="J6" s="388"/>
      <c r="K6" s="388"/>
      <c r="L6" s="388"/>
      <c r="M6" s="388"/>
      <c r="N6" s="388"/>
      <c r="O6" s="388"/>
    </row>
    <row r="7" spans="1:21" ht="15" customHeight="1" x14ac:dyDescent="0.25">
      <c r="A7" s="271"/>
      <c r="B7" s="392" t="s">
        <v>1813</v>
      </c>
      <c r="C7" s="338"/>
      <c r="D7" s="338"/>
      <c r="E7" s="338"/>
      <c r="F7" s="338"/>
      <c r="G7" s="338"/>
      <c r="H7" s="338"/>
      <c r="I7" s="338"/>
      <c r="J7" s="338"/>
      <c r="K7" s="338"/>
      <c r="L7" s="338"/>
      <c r="M7" s="338"/>
      <c r="N7" s="338"/>
      <c r="O7" s="338"/>
    </row>
    <row r="8" spans="1:21" ht="15" customHeight="1" x14ac:dyDescent="0.3">
      <c r="A8" s="271"/>
      <c r="B8" s="211" t="s">
        <v>1814</v>
      </c>
      <c r="C8" s="486"/>
      <c r="D8" s="486"/>
      <c r="E8" s="486"/>
      <c r="F8" s="486"/>
      <c r="G8" s="486"/>
      <c r="H8" s="486"/>
      <c r="I8" s="486"/>
      <c r="J8" s="486"/>
      <c r="K8" s="486"/>
      <c r="L8" s="486"/>
      <c r="M8" s="486"/>
      <c r="N8" s="486"/>
      <c r="O8" s="486"/>
    </row>
    <row r="9" spans="1:21" ht="15" customHeight="1" x14ac:dyDescent="0.3">
      <c r="A9" s="271"/>
      <c r="B9" s="225" t="s">
        <v>1815</v>
      </c>
      <c r="C9" s="487"/>
      <c r="D9" s="487"/>
      <c r="E9" s="487"/>
      <c r="F9" s="487"/>
      <c r="G9" s="487"/>
      <c r="H9" s="487"/>
      <c r="I9" s="487"/>
      <c r="J9" s="487"/>
      <c r="K9" s="487"/>
      <c r="L9" s="487"/>
      <c r="M9" s="487"/>
      <c r="N9" s="487"/>
      <c r="O9" s="487"/>
    </row>
    <row r="10" spans="1:21" x14ac:dyDescent="0.3">
      <c r="A10" s="271"/>
      <c r="B10" s="225"/>
      <c r="C10" s="488"/>
      <c r="D10" s="488"/>
      <c r="E10" s="488"/>
      <c r="F10" s="488"/>
      <c r="G10" s="488"/>
      <c r="H10" s="488"/>
      <c r="I10" s="488"/>
      <c r="J10" s="488"/>
      <c r="K10" s="488"/>
      <c r="L10" s="488"/>
      <c r="M10" s="488"/>
      <c r="N10" s="488"/>
      <c r="O10" s="488"/>
    </row>
    <row r="11" spans="1:21" ht="15.75" customHeight="1" x14ac:dyDescent="0.3">
      <c r="A11" s="271"/>
      <c r="B11" s="392" t="s">
        <v>1816</v>
      </c>
      <c r="C11" s="489" t="s">
        <v>1817</v>
      </c>
      <c r="D11" s="489"/>
      <c r="E11" s="489"/>
      <c r="F11" s="489"/>
      <c r="G11" s="489"/>
      <c r="H11" s="489"/>
      <c r="I11" s="489"/>
      <c r="J11" s="489"/>
      <c r="K11" s="489"/>
      <c r="L11" s="489"/>
      <c r="M11" s="489"/>
      <c r="N11" s="489"/>
      <c r="O11" s="489"/>
    </row>
    <row r="12" spans="1:21" ht="226.5" customHeight="1" x14ac:dyDescent="0.25">
      <c r="A12" s="271"/>
      <c r="B12" s="225" t="s">
        <v>1818</v>
      </c>
      <c r="C12" s="490" t="s">
        <v>1819</v>
      </c>
      <c r="D12" s="491"/>
      <c r="E12" s="491"/>
      <c r="F12" s="491"/>
      <c r="G12" s="491"/>
      <c r="H12" s="491"/>
      <c r="I12" s="491"/>
      <c r="J12" s="491"/>
      <c r="K12" s="491"/>
      <c r="L12" s="491"/>
      <c r="M12" s="491"/>
      <c r="N12" s="491"/>
      <c r="O12" s="492"/>
    </row>
    <row r="13" spans="1:21" ht="15" x14ac:dyDescent="0.25">
      <c r="A13" s="271"/>
      <c r="B13" s="271"/>
      <c r="C13" s="393"/>
      <c r="D13" s="277"/>
      <c r="E13" s="277"/>
      <c r="F13" s="277"/>
      <c r="G13" s="277"/>
      <c r="H13" s="277"/>
      <c r="I13" s="277"/>
      <c r="J13" s="277"/>
      <c r="K13" s="277"/>
      <c r="L13" s="277"/>
      <c r="M13" s="277"/>
      <c r="N13" s="277"/>
      <c r="O13" s="394"/>
    </row>
    <row r="14" spans="1:21" ht="15" x14ac:dyDescent="0.25">
      <c r="A14" s="271"/>
      <c r="B14" s="271"/>
      <c r="C14" s="393"/>
      <c r="D14" s="277"/>
      <c r="E14" s="277"/>
      <c r="F14" s="277"/>
      <c r="G14" s="277"/>
      <c r="H14" s="277"/>
      <c r="I14" s="277"/>
      <c r="J14" s="277"/>
      <c r="K14" s="277"/>
      <c r="L14" s="277"/>
      <c r="M14" s="277"/>
      <c r="N14" s="277"/>
      <c r="O14" s="394"/>
    </row>
    <row r="15" spans="1:21" ht="30" x14ac:dyDescent="0.25">
      <c r="A15" s="271"/>
      <c r="B15" s="225" t="s">
        <v>1820</v>
      </c>
      <c r="C15" s="393" t="s">
        <v>1821</v>
      </c>
      <c r="D15" s="277"/>
      <c r="E15" s="277"/>
      <c r="F15" s="277"/>
      <c r="G15" s="277"/>
      <c r="H15" s="277"/>
      <c r="I15" s="277"/>
      <c r="J15" s="277"/>
      <c r="K15" s="277"/>
      <c r="L15" s="277"/>
      <c r="M15" s="277"/>
      <c r="N15" s="277"/>
      <c r="O15" s="394"/>
    </row>
    <row r="16" spans="1:21" ht="15" x14ac:dyDescent="0.25">
      <c r="A16" s="271"/>
      <c r="B16" s="271"/>
      <c r="C16" s="395"/>
      <c r="D16" s="277"/>
      <c r="E16" s="396"/>
      <c r="F16" s="397"/>
      <c r="G16" s="277"/>
      <c r="H16" s="277"/>
      <c r="I16" s="277"/>
      <c r="J16" s="277"/>
      <c r="K16" s="277"/>
      <c r="L16" s="277"/>
      <c r="M16" s="277"/>
      <c r="N16" s="277"/>
      <c r="O16" s="394"/>
    </row>
    <row r="17" spans="1:15" ht="15" x14ac:dyDescent="0.25">
      <c r="A17" s="271"/>
      <c r="B17" s="271"/>
      <c r="C17" s="398" t="s">
        <v>1822</v>
      </c>
      <c r="D17" s="277"/>
      <c r="E17" s="396"/>
      <c r="F17" s="397"/>
      <c r="G17" s="277"/>
      <c r="H17" s="277"/>
      <c r="I17" s="277"/>
      <c r="J17" s="277"/>
      <c r="K17" s="277"/>
      <c r="L17" s="277"/>
      <c r="M17" s="277"/>
      <c r="N17" s="277"/>
      <c r="O17" s="394"/>
    </row>
    <row r="18" spans="1:15" ht="15" x14ac:dyDescent="0.25">
      <c r="A18" s="271"/>
      <c r="B18" s="271"/>
      <c r="C18" s="393" t="s">
        <v>1823</v>
      </c>
      <c r="D18" s="277"/>
      <c r="E18" s="396"/>
      <c r="F18" s="397"/>
      <c r="G18" s="277"/>
      <c r="H18" s="277"/>
      <c r="I18" s="277"/>
      <c r="J18" s="277"/>
      <c r="K18" s="277"/>
      <c r="L18" s="277"/>
      <c r="M18" s="277"/>
      <c r="N18" s="277"/>
      <c r="O18" s="394"/>
    </row>
    <row r="19" spans="1:15" ht="15" x14ac:dyDescent="0.25">
      <c r="A19" s="271"/>
      <c r="B19" s="271"/>
      <c r="C19" s="395"/>
      <c r="D19" s="277"/>
      <c r="E19" s="396"/>
      <c r="F19" s="397"/>
      <c r="G19" s="277"/>
      <c r="H19" s="277"/>
      <c r="I19" s="277"/>
      <c r="J19" s="277"/>
      <c r="K19" s="277"/>
      <c r="L19" s="277"/>
      <c r="M19" s="277"/>
      <c r="N19" s="277"/>
      <c r="O19" s="394"/>
    </row>
    <row r="20" spans="1:15" ht="15" x14ac:dyDescent="0.25">
      <c r="A20" s="271"/>
      <c r="B20" s="271"/>
      <c r="C20" s="393"/>
      <c r="D20" s="483" t="s">
        <v>1824</v>
      </c>
      <c r="E20" s="483"/>
      <c r="F20" s="483"/>
      <c r="G20" s="483"/>
      <c r="H20" s="483"/>
      <c r="I20" s="483"/>
      <c r="J20" s="483"/>
      <c r="K20" s="483"/>
      <c r="L20" s="399"/>
      <c r="M20" s="277"/>
      <c r="N20" s="277"/>
      <c r="O20" s="394"/>
    </row>
    <row r="21" spans="1:15" ht="15" x14ac:dyDescent="0.25">
      <c r="A21" s="271"/>
      <c r="B21" s="271"/>
      <c r="C21" s="393"/>
      <c r="D21" s="277"/>
      <c r="E21" s="277"/>
      <c r="F21" s="277"/>
      <c r="G21" s="277"/>
      <c r="H21" s="277"/>
      <c r="I21" s="277"/>
      <c r="J21" s="277"/>
      <c r="K21" s="277"/>
      <c r="L21" s="277"/>
      <c r="M21" s="277"/>
      <c r="N21" s="277"/>
      <c r="O21" s="394"/>
    </row>
    <row r="22" spans="1:15" ht="15" thickBot="1" x14ac:dyDescent="0.35">
      <c r="A22" s="271"/>
      <c r="B22" s="271"/>
      <c r="C22" s="400" t="s">
        <v>1825</v>
      </c>
      <c r="D22" s="401" t="s">
        <v>1826</v>
      </c>
      <c r="E22" s="401" t="s">
        <v>1827</v>
      </c>
      <c r="F22" s="401" t="s">
        <v>1828</v>
      </c>
      <c r="G22" s="401" t="s">
        <v>1829</v>
      </c>
      <c r="H22" s="401" t="s">
        <v>1830</v>
      </c>
      <c r="I22" s="401" t="s">
        <v>1831</v>
      </c>
      <c r="J22" s="401" t="s">
        <v>1832</v>
      </c>
      <c r="K22" s="401" t="s">
        <v>1833</v>
      </c>
      <c r="L22" s="401" t="s">
        <v>1834</v>
      </c>
      <c r="M22" s="277"/>
      <c r="N22" s="277"/>
      <c r="O22" s="394"/>
    </row>
    <row r="23" spans="1:15" x14ac:dyDescent="0.3">
      <c r="A23" s="271"/>
      <c r="B23" s="271"/>
      <c r="C23" s="402">
        <v>266666.66666666669</v>
      </c>
      <c r="D23" s="403">
        <v>266666.66666666669</v>
      </c>
      <c r="E23" s="403">
        <v>266666.66666666669</v>
      </c>
      <c r="F23" s="403">
        <v>133333.33333333334</v>
      </c>
      <c r="G23" s="403">
        <v>66666.666666666672</v>
      </c>
      <c r="H23" s="404" t="s">
        <v>1835</v>
      </c>
      <c r="I23" s="404" t="s">
        <v>1835</v>
      </c>
      <c r="J23" s="404" t="s">
        <v>1835</v>
      </c>
      <c r="K23" s="404" t="s">
        <v>1835</v>
      </c>
      <c r="L23" s="404" t="s">
        <v>1835</v>
      </c>
      <c r="M23" s="277"/>
      <c r="N23" s="277"/>
      <c r="O23" s="394"/>
    </row>
    <row r="24" spans="1:15" x14ac:dyDescent="0.3">
      <c r="A24" s="271"/>
      <c r="B24" s="271"/>
      <c r="C24" s="402"/>
      <c r="D24" s="403"/>
      <c r="E24" s="403"/>
      <c r="F24" s="403"/>
      <c r="G24" s="403"/>
      <c r="H24" s="404"/>
      <c r="I24" s="404"/>
      <c r="J24" s="404"/>
      <c r="K24" s="404"/>
      <c r="L24" s="404"/>
      <c r="M24" s="277"/>
      <c r="N24" s="277"/>
      <c r="O24" s="394"/>
    </row>
    <row r="25" spans="1:15" x14ac:dyDescent="0.3">
      <c r="A25" s="271"/>
      <c r="B25" s="271"/>
      <c r="C25" s="402"/>
      <c r="D25" s="403"/>
      <c r="E25" s="403"/>
      <c r="F25" s="403"/>
      <c r="G25" s="403"/>
      <c r="H25" s="404"/>
      <c r="I25" s="404"/>
      <c r="J25" s="404"/>
      <c r="K25" s="404"/>
      <c r="L25" s="404"/>
      <c r="M25" s="277"/>
      <c r="N25" s="277"/>
      <c r="O25" s="394"/>
    </row>
    <row r="26" spans="1:15" x14ac:dyDescent="0.3">
      <c r="A26" s="271"/>
      <c r="B26" s="271"/>
      <c r="C26" s="402"/>
      <c r="D26" s="403"/>
      <c r="E26" s="403"/>
      <c r="F26" s="403"/>
      <c r="G26" s="403"/>
      <c r="H26" s="404"/>
      <c r="I26" s="404"/>
      <c r="J26" s="404"/>
      <c r="K26" s="404"/>
      <c r="L26" s="404"/>
      <c r="M26" s="277"/>
      <c r="N26" s="277"/>
      <c r="O26" s="394"/>
    </row>
    <row r="27" spans="1:15" x14ac:dyDescent="0.3">
      <c r="A27" s="271"/>
      <c r="B27" s="271"/>
      <c r="C27" s="393" t="s">
        <v>1836</v>
      </c>
      <c r="D27" s="403"/>
      <c r="E27" s="403"/>
      <c r="F27" s="403"/>
      <c r="G27" s="403"/>
      <c r="H27" s="404"/>
      <c r="I27" s="404"/>
      <c r="J27" s="404"/>
      <c r="K27" s="404"/>
      <c r="L27" s="404"/>
      <c r="M27" s="277"/>
      <c r="N27" s="277"/>
      <c r="O27" s="394"/>
    </row>
    <row r="28" spans="1:15" x14ac:dyDescent="0.3">
      <c r="A28" s="271"/>
      <c r="B28" s="271"/>
      <c r="C28" s="393"/>
      <c r="D28" s="403"/>
      <c r="E28" s="403"/>
      <c r="F28" s="403"/>
      <c r="G28" s="403"/>
      <c r="H28" s="404"/>
      <c r="I28" s="404"/>
      <c r="J28" s="404"/>
      <c r="K28" s="404"/>
      <c r="L28" s="404"/>
      <c r="M28" s="277"/>
      <c r="N28" s="277"/>
      <c r="O28" s="394"/>
    </row>
    <row r="29" spans="1:15" x14ac:dyDescent="0.3">
      <c r="A29" s="271"/>
      <c r="B29" s="271"/>
      <c r="C29" s="398" t="s">
        <v>1822</v>
      </c>
      <c r="D29" s="277"/>
      <c r="E29" s="277"/>
      <c r="F29" s="277"/>
      <c r="G29" s="277"/>
      <c r="H29" s="277"/>
      <c r="I29" s="277"/>
      <c r="J29" s="277"/>
      <c r="K29" s="277"/>
      <c r="L29" s="277"/>
      <c r="M29" s="277"/>
      <c r="N29" s="277"/>
      <c r="O29" s="394"/>
    </row>
    <row r="30" spans="1:15" x14ac:dyDescent="0.3">
      <c r="A30" s="271"/>
      <c r="B30" s="271"/>
      <c r="C30" s="393" t="s">
        <v>1837</v>
      </c>
      <c r="D30" s="277"/>
      <c r="E30" s="277"/>
      <c r="F30" s="277"/>
      <c r="G30" s="277"/>
      <c r="H30" s="277"/>
      <c r="I30" s="277"/>
      <c r="J30" s="277"/>
      <c r="K30" s="277"/>
      <c r="L30" s="277"/>
      <c r="M30" s="277"/>
      <c r="N30" s="277"/>
      <c r="O30" s="394"/>
    </row>
    <row r="31" spans="1:15" x14ac:dyDescent="0.3">
      <c r="A31" s="271"/>
      <c r="B31" s="271"/>
      <c r="C31" s="393" t="s">
        <v>1838</v>
      </c>
      <c r="D31" s="405"/>
      <c r="E31" s="405"/>
      <c r="F31" s="405"/>
      <c r="G31" s="405"/>
      <c r="H31" s="405"/>
      <c r="I31" s="405"/>
      <c r="J31" s="405"/>
      <c r="K31" s="405"/>
      <c r="L31" s="405"/>
      <c r="M31" s="277"/>
      <c r="N31" s="277"/>
      <c r="O31" s="394"/>
    </row>
    <row r="32" spans="1:15" x14ac:dyDescent="0.3">
      <c r="A32" s="271"/>
      <c r="B32" s="271"/>
      <c r="C32" s="398"/>
      <c r="D32" s="405"/>
      <c r="E32" s="405"/>
      <c r="F32" s="405"/>
      <c r="G32" s="405"/>
      <c r="H32" s="405"/>
      <c r="I32" s="405"/>
      <c r="J32" s="405"/>
      <c r="K32" s="405"/>
      <c r="L32" s="405"/>
      <c r="M32" s="277"/>
      <c r="N32" s="277"/>
      <c r="O32" s="394"/>
    </row>
    <row r="33" spans="1:15" x14ac:dyDescent="0.3">
      <c r="A33" s="271"/>
      <c r="B33" s="271"/>
      <c r="C33" s="393"/>
      <c r="D33" s="483" t="s">
        <v>1824</v>
      </c>
      <c r="E33" s="483"/>
      <c r="F33" s="483"/>
      <c r="G33" s="483"/>
      <c r="H33" s="483"/>
      <c r="I33" s="483"/>
      <c r="J33" s="483"/>
      <c r="K33" s="483"/>
      <c r="L33" s="399"/>
      <c r="M33" s="277"/>
      <c r="N33" s="277"/>
      <c r="O33" s="394"/>
    </row>
    <row r="34" spans="1:15" x14ac:dyDescent="0.3">
      <c r="A34" s="271"/>
      <c r="B34" s="271"/>
      <c r="C34" s="393"/>
      <c r="D34" s="277"/>
      <c r="E34" s="277"/>
      <c r="F34" s="277"/>
      <c r="G34" s="277"/>
      <c r="H34" s="277"/>
      <c r="I34" s="277"/>
      <c r="J34" s="277"/>
      <c r="K34" s="277"/>
      <c r="L34" s="277"/>
      <c r="M34" s="277"/>
      <c r="N34" s="277"/>
      <c r="O34" s="394"/>
    </row>
    <row r="35" spans="1:15" ht="15" thickBot="1" x14ac:dyDescent="0.35">
      <c r="A35" s="271"/>
      <c r="B35" s="271"/>
      <c r="C35" s="400" t="s">
        <v>1825</v>
      </c>
      <c r="D35" s="401" t="s">
        <v>1826</v>
      </c>
      <c r="E35" s="401" t="s">
        <v>1827</v>
      </c>
      <c r="F35" s="401" t="s">
        <v>1828</v>
      </c>
      <c r="G35" s="401" t="s">
        <v>1829</v>
      </c>
      <c r="H35" s="401" t="s">
        <v>1830</v>
      </c>
      <c r="I35" s="401" t="s">
        <v>1831</v>
      </c>
      <c r="J35" s="401" t="s">
        <v>1832</v>
      </c>
      <c r="K35" s="401" t="s">
        <v>1833</v>
      </c>
      <c r="L35" s="401" t="s">
        <v>1834</v>
      </c>
      <c r="M35" s="277"/>
      <c r="N35" s="277"/>
      <c r="O35" s="394"/>
    </row>
    <row r="36" spans="1:15" x14ac:dyDescent="0.3">
      <c r="A36" s="271"/>
      <c r="B36" s="271"/>
      <c r="C36" s="406" t="s">
        <v>1835</v>
      </c>
      <c r="D36" s="404" t="s">
        <v>1835</v>
      </c>
      <c r="E36" s="407">
        <v>571428.57142857148</v>
      </c>
      <c r="F36" s="407">
        <v>285714.28571428574</v>
      </c>
      <c r="G36" s="407">
        <v>142857.14285714287</v>
      </c>
      <c r="H36" s="404" t="s">
        <v>1835</v>
      </c>
      <c r="I36" s="404" t="s">
        <v>1835</v>
      </c>
      <c r="J36" s="404" t="s">
        <v>1835</v>
      </c>
      <c r="K36" s="404" t="s">
        <v>1835</v>
      </c>
      <c r="L36" s="404" t="s">
        <v>1835</v>
      </c>
      <c r="M36" s="277"/>
      <c r="N36" s="277"/>
      <c r="O36" s="394"/>
    </row>
    <row r="37" spans="1:15" x14ac:dyDescent="0.3">
      <c r="A37" s="271"/>
      <c r="B37" s="271"/>
      <c r="C37" s="393"/>
      <c r="D37" s="277"/>
      <c r="E37" s="277"/>
      <c r="F37" s="277"/>
      <c r="G37" s="277"/>
      <c r="H37" s="277"/>
      <c r="I37" s="277"/>
      <c r="J37" s="277"/>
      <c r="K37" s="277"/>
      <c r="L37" s="277"/>
      <c r="M37" s="277"/>
      <c r="N37" s="277"/>
      <c r="O37" s="394"/>
    </row>
    <row r="38" spans="1:15" x14ac:dyDescent="0.3">
      <c r="A38" s="271"/>
      <c r="B38" s="271"/>
      <c r="C38" s="393"/>
      <c r="D38" s="277"/>
      <c r="E38" s="277"/>
      <c r="F38" s="277"/>
      <c r="G38" s="277"/>
      <c r="H38" s="277"/>
      <c r="I38" s="277"/>
      <c r="J38" s="277"/>
      <c r="K38" s="277"/>
      <c r="L38" s="277"/>
      <c r="M38" s="277"/>
      <c r="N38" s="277"/>
      <c r="O38" s="394"/>
    </row>
    <row r="39" spans="1:15" x14ac:dyDescent="0.3">
      <c r="A39" s="271"/>
      <c r="B39" s="271"/>
      <c r="C39" s="393" t="s">
        <v>1839</v>
      </c>
      <c r="D39" s="277"/>
      <c r="E39" s="277"/>
      <c r="F39" s="277"/>
      <c r="G39" s="277"/>
      <c r="H39" s="277"/>
      <c r="I39" s="277"/>
      <c r="J39" s="277"/>
      <c r="K39" s="277"/>
      <c r="L39" s="277"/>
      <c r="M39" s="277"/>
      <c r="N39" s="277"/>
      <c r="O39" s="394"/>
    </row>
    <row r="40" spans="1:15" x14ac:dyDescent="0.3">
      <c r="A40" s="271"/>
      <c r="B40" s="271"/>
      <c r="C40" s="393"/>
      <c r="D40" s="277"/>
      <c r="E40" s="277"/>
      <c r="F40" s="277"/>
      <c r="G40" s="277"/>
      <c r="H40" s="277"/>
      <c r="I40" s="277"/>
      <c r="J40" s="277"/>
      <c r="K40" s="277"/>
      <c r="L40" s="277"/>
      <c r="M40" s="277"/>
      <c r="N40" s="277"/>
      <c r="O40" s="394"/>
    </row>
    <row r="41" spans="1:15" x14ac:dyDescent="0.3">
      <c r="A41" s="271"/>
      <c r="B41" s="271"/>
      <c r="C41" s="398" t="s">
        <v>1822</v>
      </c>
      <c r="D41" s="277"/>
      <c r="E41" s="277"/>
      <c r="F41" s="277"/>
      <c r="G41" s="277"/>
      <c r="H41" s="277"/>
      <c r="I41" s="277"/>
      <c r="J41" s="277"/>
      <c r="K41" s="277"/>
      <c r="L41" s="277"/>
      <c r="M41" s="277"/>
      <c r="N41" s="277"/>
      <c r="O41" s="394"/>
    </row>
    <row r="42" spans="1:15" x14ac:dyDescent="0.3">
      <c r="A42" s="271"/>
      <c r="B42" s="271"/>
      <c r="C42" s="393" t="s">
        <v>1840</v>
      </c>
      <c r="D42" s="277"/>
      <c r="E42" s="277"/>
      <c r="F42" s="277"/>
      <c r="G42" s="277"/>
      <c r="H42" s="277"/>
      <c r="I42" s="277"/>
      <c r="J42" s="277"/>
      <c r="K42" s="277"/>
      <c r="L42" s="277"/>
      <c r="M42" s="277"/>
      <c r="N42" s="277"/>
      <c r="O42" s="394"/>
    </row>
    <row r="43" spans="1:15" x14ac:dyDescent="0.3">
      <c r="A43" s="271"/>
      <c r="B43" s="271"/>
      <c r="C43" s="393" t="s">
        <v>1841</v>
      </c>
      <c r="D43" s="405"/>
      <c r="E43" s="405"/>
      <c r="F43" s="405"/>
      <c r="G43" s="405"/>
      <c r="H43" s="405"/>
      <c r="I43" s="405"/>
      <c r="J43" s="405"/>
      <c r="K43" s="405"/>
      <c r="L43" s="405"/>
      <c r="M43" s="277"/>
      <c r="N43" s="277"/>
      <c r="O43" s="394"/>
    </row>
    <row r="44" spans="1:15" x14ac:dyDescent="0.3">
      <c r="A44" s="271"/>
      <c r="B44" s="271"/>
      <c r="C44" s="393"/>
      <c r="D44" s="405"/>
      <c r="E44" s="405"/>
      <c r="F44" s="405"/>
      <c r="G44" s="405"/>
      <c r="H44" s="405"/>
      <c r="I44" s="405"/>
      <c r="J44" s="405"/>
      <c r="K44" s="405"/>
      <c r="L44" s="405"/>
      <c r="M44" s="277"/>
      <c r="N44" s="277"/>
      <c r="O44" s="394"/>
    </row>
    <row r="45" spans="1:15" x14ac:dyDescent="0.3">
      <c r="A45" s="271"/>
      <c r="B45" s="271"/>
      <c r="C45" s="395"/>
      <c r="D45" s="208"/>
      <c r="E45" s="396"/>
      <c r="F45" s="396"/>
      <c r="G45" s="405"/>
      <c r="H45" s="405"/>
      <c r="I45" s="405"/>
      <c r="J45" s="405"/>
      <c r="K45" s="405"/>
      <c r="L45" s="405"/>
      <c r="M45" s="277"/>
      <c r="N45" s="277"/>
      <c r="O45" s="394"/>
    </row>
    <row r="46" spans="1:15" x14ac:dyDescent="0.3">
      <c r="A46" s="271"/>
      <c r="B46" s="271"/>
      <c r="C46" s="398"/>
      <c r="D46" s="405"/>
      <c r="E46" s="405"/>
      <c r="F46" s="405"/>
      <c r="G46" s="405"/>
      <c r="H46" s="405"/>
      <c r="I46" s="405"/>
      <c r="J46" s="405"/>
      <c r="K46" s="405"/>
      <c r="L46" s="405"/>
      <c r="M46" s="277"/>
      <c r="N46" s="277"/>
      <c r="O46" s="394"/>
    </row>
    <row r="47" spans="1:15" x14ac:dyDescent="0.3">
      <c r="A47" s="271"/>
      <c r="B47" s="271"/>
      <c r="C47" s="393"/>
      <c r="D47" s="483" t="s">
        <v>1842</v>
      </c>
      <c r="E47" s="483"/>
      <c r="F47" s="483"/>
      <c r="G47" s="483"/>
      <c r="H47" s="483"/>
      <c r="I47" s="483"/>
      <c r="J47" s="483"/>
      <c r="K47" s="483"/>
      <c r="L47" s="399"/>
      <c r="M47" s="277"/>
      <c r="N47" s="277"/>
      <c r="O47" s="394"/>
    </row>
    <row r="48" spans="1:15" x14ac:dyDescent="0.3">
      <c r="A48" s="271"/>
      <c r="B48" s="271"/>
      <c r="C48" s="393"/>
      <c r="D48" s="277"/>
      <c r="E48" s="277"/>
      <c r="F48" s="277"/>
      <c r="G48" s="277"/>
      <c r="H48" s="277"/>
      <c r="I48" s="277"/>
      <c r="J48" s="277"/>
      <c r="K48" s="277"/>
      <c r="L48" s="277"/>
      <c r="M48" s="277"/>
      <c r="N48" s="277"/>
      <c r="O48" s="394"/>
    </row>
    <row r="49" spans="1:15" ht="15" thickBot="1" x14ac:dyDescent="0.35">
      <c r="A49" s="271"/>
      <c r="B49" s="271"/>
      <c r="C49" s="400" t="s">
        <v>1825</v>
      </c>
      <c r="D49" s="401" t="s">
        <v>1826</v>
      </c>
      <c r="E49" s="401" t="s">
        <v>1827</v>
      </c>
      <c r="F49" s="401" t="s">
        <v>1828</v>
      </c>
      <c r="G49" s="401" t="s">
        <v>1829</v>
      </c>
      <c r="H49" s="401" t="s">
        <v>1830</v>
      </c>
      <c r="I49" s="401" t="s">
        <v>1831</v>
      </c>
      <c r="J49" s="401" t="s">
        <v>1832</v>
      </c>
      <c r="K49" s="401" t="s">
        <v>1833</v>
      </c>
      <c r="L49" s="401" t="s">
        <v>1834</v>
      </c>
      <c r="M49" s="277"/>
      <c r="N49" s="277"/>
      <c r="O49" s="394"/>
    </row>
    <row r="50" spans="1:15" x14ac:dyDescent="0.3">
      <c r="A50" s="271"/>
      <c r="B50" s="271"/>
      <c r="C50" s="406" t="s">
        <v>1835</v>
      </c>
      <c r="D50" s="404" t="s">
        <v>1835</v>
      </c>
      <c r="E50" s="404" t="s">
        <v>1835</v>
      </c>
      <c r="F50" s="404" t="s">
        <v>1835</v>
      </c>
      <c r="G50" s="397">
        <v>1000000</v>
      </c>
      <c r="H50" s="404" t="s">
        <v>1835</v>
      </c>
      <c r="I50" s="404" t="s">
        <v>1835</v>
      </c>
      <c r="J50" s="404" t="s">
        <v>1835</v>
      </c>
      <c r="K50" s="404" t="s">
        <v>1835</v>
      </c>
      <c r="L50" s="404" t="s">
        <v>1835</v>
      </c>
      <c r="M50" s="277"/>
      <c r="N50" s="277"/>
      <c r="O50" s="394"/>
    </row>
    <row r="51" spans="1:15" x14ac:dyDescent="0.3">
      <c r="A51" s="271"/>
      <c r="B51" s="271"/>
      <c r="C51" s="393"/>
      <c r="D51" s="277"/>
      <c r="E51" s="277"/>
      <c r="F51" s="277"/>
      <c r="G51" s="277"/>
      <c r="H51" s="277"/>
      <c r="I51" s="277"/>
      <c r="J51" s="277"/>
      <c r="K51" s="277"/>
      <c r="L51" s="277"/>
      <c r="M51" s="277"/>
      <c r="N51" s="277"/>
      <c r="O51" s="394"/>
    </row>
    <row r="52" spans="1:15" ht="15" thickBot="1" x14ac:dyDescent="0.35">
      <c r="A52" s="271"/>
      <c r="B52" s="408"/>
      <c r="C52" s="409"/>
      <c r="D52" s="408"/>
      <c r="E52" s="408"/>
      <c r="F52" s="408"/>
      <c r="G52" s="408"/>
      <c r="H52" s="408"/>
      <c r="I52" s="408"/>
      <c r="J52" s="408"/>
      <c r="K52" s="408"/>
      <c r="L52" s="408"/>
      <c r="M52" s="408"/>
      <c r="N52" s="408"/>
      <c r="O52" s="410"/>
    </row>
    <row r="53" spans="1:15" x14ac:dyDescent="0.3">
      <c r="A53" s="271"/>
      <c r="B53" s="271"/>
      <c r="C53" s="271"/>
      <c r="D53" s="271"/>
      <c r="E53" s="271"/>
      <c r="F53" s="271"/>
      <c r="G53" s="271"/>
      <c r="H53" s="271"/>
      <c r="I53" s="271"/>
      <c r="J53" s="271"/>
      <c r="K53" s="271"/>
      <c r="L53" s="271"/>
      <c r="M53" s="271"/>
      <c r="N53" s="271"/>
      <c r="O53" s="271"/>
    </row>
    <row r="54" spans="1:15" x14ac:dyDescent="0.3">
      <c r="A54" s="271"/>
      <c r="B54" s="271"/>
      <c r="C54" s="271"/>
      <c r="D54" s="271"/>
      <c r="E54" s="271"/>
      <c r="F54" s="271"/>
      <c r="G54" s="271"/>
      <c r="H54" s="271"/>
      <c r="I54" s="271"/>
      <c r="J54" s="271"/>
      <c r="K54" s="271"/>
      <c r="L54" s="271"/>
      <c r="M54" s="271"/>
      <c r="N54" s="271"/>
      <c r="O54" s="271"/>
    </row>
    <row r="55" spans="1:15" x14ac:dyDescent="0.3">
      <c r="A55" s="271"/>
      <c r="B55" s="271"/>
      <c r="C55" s="271"/>
      <c r="D55" s="271"/>
      <c r="E55" s="271"/>
      <c r="F55" s="271"/>
      <c r="G55" s="271"/>
      <c r="H55" s="271"/>
      <c r="I55" s="271"/>
      <c r="J55" s="271"/>
      <c r="K55" s="271"/>
      <c r="L55" s="271"/>
      <c r="M55" s="271"/>
      <c r="N55" s="271"/>
      <c r="O55" s="237" t="s">
        <v>1593</v>
      </c>
    </row>
    <row r="56" spans="1:15" x14ac:dyDescent="0.3">
      <c r="A56" s="271"/>
      <c r="B56" s="271"/>
      <c r="C56" s="271"/>
      <c r="D56" s="271"/>
      <c r="E56" s="271"/>
      <c r="F56" s="271"/>
      <c r="G56" s="271"/>
      <c r="H56" s="271"/>
      <c r="I56" s="271"/>
      <c r="J56" s="271"/>
      <c r="K56" s="271"/>
      <c r="L56" s="271"/>
      <c r="M56" s="271"/>
      <c r="N56" s="271"/>
      <c r="O56" s="271"/>
    </row>
    <row r="57" spans="1:15" x14ac:dyDescent="0.3">
      <c r="A57" s="271"/>
      <c r="B57" s="271"/>
      <c r="C57" s="271"/>
      <c r="D57" s="271"/>
      <c r="E57" s="271"/>
      <c r="F57" s="271"/>
      <c r="G57" s="271"/>
      <c r="H57" s="271"/>
      <c r="I57" s="271"/>
      <c r="J57" s="271"/>
      <c r="K57" s="271"/>
      <c r="L57" s="271"/>
      <c r="M57" s="271"/>
      <c r="N57" s="271"/>
      <c r="O57" s="271"/>
    </row>
    <row r="58" spans="1:15" x14ac:dyDescent="0.3">
      <c r="A58" s="271"/>
      <c r="B58" s="271"/>
      <c r="C58" s="271"/>
      <c r="D58" s="271"/>
      <c r="E58" s="271"/>
      <c r="F58" s="271"/>
      <c r="G58" s="271"/>
      <c r="H58" s="271"/>
      <c r="I58" s="271"/>
      <c r="J58" s="271"/>
      <c r="K58" s="271"/>
      <c r="L58" s="271"/>
      <c r="M58" s="271"/>
      <c r="N58" s="271"/>
      <c r="O58" s="271"/>
    </row>
    <row r="59" spans="1:15" x14ac:dyDescent="0.3">
      <c r="A59" s="271"/>
      <c r="B59" s="271"/>
      <c r="C59" s="271"/>
      <c r="D59" s="271"/>
      <c r="E59" s="271"/>
      <c r="F59" s="271"/>
      <c r="G59" s="271"/>
      <c r="H59" s="271"/>
      <c r="I59" s="271"/>
      <c r="J59" s="271"/>
      <c r="K59" s="271"/>
      <c r="L59" s="271"/>
      <c r="M59" s="271"/>
      <c r="N59" s="271"/>
      <c r="O59" s="271"/>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47A75"/>
    <pageSetUpPr fitToPage="1"/>
  </sheetPr>
  <dimension ref="A1:T59"/>
  <sheetViews>
    <sheetView zoomScale="70" zoomScaleNormal="70" workbookViewId="0">
      <selection activeCell="U15" sqref="U15"/>
    </sheetView>
  </sheetViews>
  <sheetFormatPr defaultColWidth="8.88671875" defaultRowHeight="14.4" x14ac:dyDescent="0.3"/>
  <cols>
    <col min="1" max="1" width="8.88671875" style="16"/>
    <col min="2" max="10" width="28" style="16" customWidth="1"/>
    <col min="11" max="18" width="8.88671875" style="16"/>
    <col min="19" max="16384" width="8.88671875" style="67"/>
  </cols>
  <sheetData>
    <row r="1" spans="1:10" ht="15" thickBot="1" x14ac:dyDescent="0.35">
      <c r="A1" s="161"/>
    </row>
    <row r="2" spans="1:10" x14ac:dyDescent="0.3">
      <c r="B2" s="23"/>
      <c r="C2" s="24"/>
      <c r="D2" s="24"/>
      <c r="E2" s="24"/>
      <c r="F2" s="24"/>
      <c r="G2" s="24"/>
      <c r="H2" s="24"/>
      <c r="I2" s="24"/>
      <c r="J2" s="25"/>
    </row>
    <row r="3" spans="1:10" x14ac:dyDescent="0.3">
      <c r="B3" s="26"/>
      <c r="C3" s="27"/>
      <c r="D3" s="27"/>
      <c r="E3" s="27"/>
      <c r="F3" s="27"/>
      <c r="G3" s="27"/>
      <c r="H3" s="27"/>
      <c r="I3" s="27"/>
      <c r="J3" s="28"/>
    </row>
    <row r="4" spans="1:10" x14ac:dyDescent="0.3">
      <c r="B4" s="26"/>
      <c r="C4" s="27"/>
      <c r="D4" s="27"/>
      <c r="E4" s="27"/>
      <c r="F4" s="27"/>
      <c r="G4" s="27"/>
      <c r="H4" s="27"/>
      <c r="I4" s="27"/>
      <c r="J4" s="28"/>
    </row>
    <row r="5" spans="1:10" ht="31.2" x14ac:dyDescent="0.3">
      <c r="B5" s="26"/>
      <c r="C5" s="27"/>
      <c r="D5" s="27"/>
      <c r="E5" s="30"/>
      <c r="F5" s="30" t="s">
        <v>154</v>
      </c>
      <c r="G5" s="30"/>
      <c r="I5" s="30"/>
      <c r="J5" s="28"/>
    </row>
    <row r="6" spans="1:10" x14ac:dyDescent="0.3">
      <c r="B6" s="26"/>
      <c r="C6" s="27"/>
      <c r="D6" s="27"/>
      <c r="E6" s="31"/>
      <c r="F6" s="31"/>
      <c r="G6" s="31"/>
      <c r="I6" s="31"/>
      <c r="J6" s="28"/>
    </row>
    <row r="7" spans="1:10" ht="25.95" x14ac:dyDescent="0.3">
      <c r="B7" s="26"/>
      <c r="C7" s="27"/>
      <c r="D7" s="27"/>
      <c r="E7" s="32"/>
      <c r="F7" s="32" t="s">
        <v>155</v>
      </c>
      <c r="G7" s="32"/>
      <c r="I7" s="32"/>
      <c r="J7" s="28"/>
    </row>
    <row r="8" spans="1:10" ht="25.95" x14ac:dyDescent="0.3">
      <c r="B8" s="26"/>
      <c r="C8" s="27"/>
      <c r="D8" s="27"/>
      <c r="E8" s="27"/>
      <c r="F8" s="32"/>
      <c r="G8" s="32"/>
      <c r="H8" s="32"/>
      <c r="I8" s="32"/>
      <c r="J8" s="28"/>
    </row>
    <row r="9" spans="1:10" x14ac:dyDescent="0.3">
      <c r="B9" s="26"/>
      <c r="C9" s="80" t="s">
        <v>291</v>
      </c>
      <c r="D9" s="27"/>
      <c r="E9" s="27"/>
      <c r="F9" s="27"/>
      <c r="G9" s="27"/>
      <c r="H9" s="27"/>
      <c r="I9" s="27"/>
      <c r="J9" s="28"/>
    </row>
    <row r="10" spans="1:10" x14ac:dyDescent="0.3">
      <c r="B10" s="26"/>
      <c r="C10" s="80" t="s">
        <v>292</v>
      </c>
      <c r="D10" s="27"/>
      <c r="E10" s="27"/>
      <c r="F10" s="27"/>
      <c r="G10" s="27"/>
      <c r="H10" s="27"/>
      <c r="I10" s="27"/>
      <c r="J10" s="28"/>
    </row>
    <row r="11" spans="1:10" x14ac:dyDescent="0.3">
      <c r="B11" s="26"/>
      <c r="C11" s="80"/>
      <c r="D11" s="80" t="s">
        <v>156</v>
      </c>
      <c r="E11" s="27"/>
      <c r="F11" s="27"/>
      <c r="G11" s="27"/>
      <c r="H11" s="27"/>
      <c r="I11" s="27"/>
      <c r="J11" s="28"/>
    </row>
    <row r="12" spans="1:10" x14ac:dyDescent="0.3">
      <c r="B12" s="26"/>
      <c r="C12" s="80"/>
      <c r="D12" s="80" t="s">
        <v>218</v>
      </c>
      <c r="E12" s="27"/>
      <c r="F12" s="27"/>
      <c r="G12" s="27"/>
      <c r="H12" s="27"/>
      <c r="I12" s="27"/>
      <c r="J12" s="28"/>
    </row>
    <row r="13" spans="1:10" x14ac:dyDescent="0.3">
      <c r="B13" s="26"/>
      <c r="C13" s="80"/>
      <c r="D13" s="87" t="s">
        <v>266</v>
      </c>
      <c r="E13" s="27"/>
      <c r="F13" s="27"/>
      <c r="G13" s="27"/>
      <c r="H13" s="27"/>
      <c r="I13" s="27"/>
      <c r="J13" s="28"/>
    </row>
    <row r="14" spans="1:10" x14ac:dyDescent="0.3">
      <c r="B14" s="26"/>
      <c r="C14" s="80"/>
      <c r="D14" s="87" t="s">
        <v>267</v>
      </c>
      <c r="E14" s="27"/>
      <c r="F14" s="27"/>
      <c r="G14" s="27"/>
      <c r="H14" s="27"/>
      <c r="I14" s="27"/>
      <c r="J14" s="28"/>
    </row>
    <row r="15" spans="1:10" s="16" customFormat="1" x14ac:dyDescent="0.3">
      <c r="B15" s="26"/>
      <c r="C15" s="80"/>
      <c r="D15" s="87" t="s">
        <v>265</v>
      </c>
      <c r="E15" s="88"/>
      <c r="F15" s="88"/>
      <c r="G15" s="88"/>
      <c r="H15" s="88"/>
      <c r="I15" s="88"/>
      <c r="J15" s="100"/>
    </row>
    <row r="16" spans="1:10" s="16" customFormat="1" x14ac:dyDescent="0.3">
      <c r="B16" s="79"/>
      <c r="C16" s="80" t="s">
        <v>276</v>
      </c>
      <c r="D16" s="80"/>
      <c r="E16" s="80"/>
      <c r="F16" s="80"/>
      <c r="G16" s="80"/>
      <c r="H16" s="80"/>
      <c r="I16" s="80"/>
      <c r="J16" s="81"/>
    </row>
    <row r="17" spans="1:20" s="16" customFormat="1" x14ac:dyDescent="0.3">
      <c r="B17" s="26"/>
      <c r="C17" s="80" t="s">
        <v>277</v>
      </c>
      <c r="D17" s="87"/>
      <c r="E17" s="88"/>
      <c r="F17" s="89"/>
      <c r="G17" s="89"/>
      <c r="H17" s="89"/>
      <c r="I17" s="89"/>
      <c r="J17" s="28"/>
    </row>
    <row r="18" spans="1:20" s="16" customFormat="1" x14ac:dyDescent="0.3">
      <c r="B18" s="26"/>
      <c r="C18" s="80"/>
      <c r="D18" s="87" t="s">
        <v>334</v>
      </c>
      <c r="E18" s="88"/>
      <c r="F18" s="89"/>
      <c r="G18" s="89"/>
      <c r="H18" s="89"/>
      <c r="I18" s="89"/>
      <c r="J18" s="28"/>
    </row>
    <row r="19" spans="1:20" s="16" customFormat="1" x14ac:dyDescent="0.3">
      <c r="B19" s="26"/>
      <c r="C19" s="80"/>
      <c r="D19" s="87" t="s">
        <v>275</v>
      </c>
      <c r="E19" s="88"/>
      <c r="F19" s="89"/>
      <c r="G19" s="89"/>
      <c r="H19" s="89"/>
      <c r="I19" s="89"/>
      <c r="J19" s="28"/>
    </row>
    <row r="20" spans="1:20" s="103" customFormat="1" x14ac:dyDescent="0.3">
      <c r="B20" s="101"/>
      <c r="C20" s="87" t="s">
        <v>335</v>
      </c>
      <c r="D20" s="27"/>
      <c r="E20" s="88"/>
      <c r="F20" s="102"/>
      <c r="G20" s="102"/>
      <c r="H20" s="102"/>
      <c r="I20" s="102"/>
      <c r="J20" s="100"/>
    </row>
    <row r="21" spans="1:20" s="16" customFormat="1" x14ac:dyDescent="0.3">
      <c r="B21" s="26"/>
      <c r="C21" s="80"/>
      <c r="D21" s="80" t="s">
        <v>157</v>
      </c>
      <c r="E21" s="27"/>
      <c r="F21" s="33"/>
      <c r="G21" s="33"/>
      <c r="H21" s="33"/>
      <c r="I21" s="33"/>
      <c r="J21" s="28"/>
    </row>
    <row r="22" spans="1:20" s="16" customFormat="1" x14ac:dyDescent="0.3">
      <c r="B22" s="26"/>
      <c r="C22" s="87" t="s">
        <v>278</v>
      </c>
      <c r="D22" s="80"/>
      <c r="E22" s="80"/>
      <c r="F22" s="33"/>
      <c r="G22" s="33"/>
      <c r="H22" s="33"/>
      <c r="I22" s="33"/>
      <c r="J22" s="28"/>
    </row>
    <row r="23" spans="1:20" s="144" customFormat="1" x14ac:dyDescent="0.3">
      <c r="B23" s="26"/>
      <c r="C23" s="87"/>
      <c r="D23" s="80"/>
      <c r="E23" s="80"/>
      <c r="F23" s="33"/>
      <c r="G23" s="33"/>
      <c r="H23" s="33"/>
      <c r="I23" s="33"/>
      <c r="J23" s="28"/>
    </row>
    <row r="24" spans="1:20" s="144" customFormat="1" x14ac:dyDescent="0.3">
      <c r="B24" s="26"/>
      <c r="C24" s="87"/>
      <c r="D24" s="80"/>
      <c r="E24" s="80"/>
      <c r="F24" s="33"/>
      <c r="G24" s="33"/>
      <c r="H24" s="33"/>
      <c r="I24" s="33"/>
      <c r="J24" s="28"/>
    </row>
    <row r="25" spans="1:20" s="144" customFormat="1" x14ac:dyDescent="0.3">
      <c r="B25" s="26"/>
      <c r="C25" s="87"/>
      <c r="D25" s="80"/>
      <c r="E25" s="80"/>
      <c r="F25" s="33"/>
      <c r="G25" s="33"/>
      <c r="H25" s="33"/>
      <c r="I25" s="33"/>
      <c r="J25" s="28"/>
    </row>
    <row r="26" spans="1:20" s="144" customFormat="1" x14ac:dyDescent="0.3">
      <c r="B26" s="26"/>
      <c r="C26" s="87"/>
      <c r="D26" s="80"/>
      <c r="E26" s="80"/>
      <c r="F26" s="33"/>
      <c r="G26" s="33"/>
      <c r="H26" s="33"/>
      <c r="I26" s="33"/>
      <c r="J26" s="28"/>
    </row>
    <row r="27" spans="1:20" s="144" customFormat="1" x14ac:dyDescent="0.3">
      <c r="B27" s="26"/>
      <c r="C27" s="87"/>
      <c r="D27" s="80"/>
      <c r="E27" s="80"/>
      <c r="F27" s="33"/>
      <c r="G27" s="33"/>
      <c r="H27" s="33"/>
      <c r="I27" s="33"/>
      <c r="J27" s="28"/>
    </row>
    <row r="28" spans="1:20" s="16" customFormat="1" ht="15" thickBot="1" x14ac:dyDescent="0.35">
      <c r="B28" s="36"/>
      <c r="C28" s="158"/>
      <c r="D28" s="159"/>
      <c r="E28" s="37"/>
      <c r="F28" s="37"/>
      <c r="G28" s="37"/>
      <c r="H28" s="37"/>
      <c r="I28" s="37"/>
      <c r="J28" s="38"/>
    </row>
    <row r="29" spans="1:20" ht="15" thickBot="1" x14ac:dyDescent="0.35"/>
    <row r="30" spans="1:20" x14ac:dyDescent="0.3">
      <c r="B30" s="23"/>
      <c r="C30" s="24"/>
      <c r="D30" s="24"/>
      <c r="E30" s="24"/>
      <c r="F30" s="24"/>
      <c r="G30" s="24"/>
      <c r="H30" s="24"/>
      <c r="I30" s="24"/>
      <c r="J30" s="25"/>
      <c r="S30" s="16"/>
      <c r="T30" s="16"/>
    </row>
    <row r="31" spans="1:20" s="141" customFormat="1" x14ac:dyDescent="0.3">
      <c r="A31" s="144"/>
      <c r="B31" s="26"/>
      <c r="C31" s="27"/>
      <c r="D31" s="27"/>
      <c r="E31" s="27"/>
      <c r="F31" s="27"/>
      <c r="G31" s="27"/>
      <c r="H31" s="27"/>
      <c r="I31" s="27"/>
      <c r="J31" s="28"/>
      <c r="K31" s="144"/>
      <c r="L31" s="144"/>
      <c r="M31" s="144"/>
      <c r="N31" s="144"/>
      <c r="O31" s="144"/>
      <c r="P31" s="144"/>
      <c r="Q31" s="144"/>
      <c r="R31" s="144"/>
      <c r="S31" s="144"/>
      <c r="T31" s="144"/>
    </row>
    <row r="32" spans="1:20" s="141" customFormat="1" x14ac:dyDescent="0.3">
      <c r="A32" s="144"/>
      <c r="B32" s="26"/>
      <c r="C32" s="27"/>
      <c r="D32" s="27"/>
      <c r="E32" s="27"/>
      <c r="F32" s="27"/>
      <c r="G32" s="27"/>
      <c r="H32" s="27"/>
      <c r="I32" s="27"/>
      <c r="J32" s="28"/>
      <c r="K32" s="144"/>
      <c r="L32" s="144"/>
      <c r="M32" s="144"/>
      <c r="N32" s="144"/>
      <c r="O32" s="144"/>
      <c r="P32" s="144"/>
      <c r="Q32" s="144"/>
      <c r="R32" s="144"/>
      <c r="S32" s="144"/>
      <c r="T32" s="144"/>
    </row>
    <row r="33" spans="1:20" s="141" customFormat="1" x14ac:dyDescent="0.3">
      <c r="A33" s="144"/>
      <c r="B33" s="26"/>
      <c r="C33" s="27"/>
      <c r="D33" s="27"/>
      <c r="E33" s="27"/>
      <c r="F33" s="27"/>
      <c r="G33" s="27"/>
      <c r="H33" s="27"/>
      <c r="I33" s="27"/>
      <c r="J33" s="28"/>
      <c r="K33" s="144"/>
      <c r="L33" s="144"/>
      <c r="M33" s="144"/>
      <c r="N33" s="144"/>
      <c r="O33" s="144"/>
      <c r="P33" s="144"/>
      <c r="Q33" s="144"/>
      <c r="R33" s="144"/>
      <c r="S33" s="144"/>
      <c r="T33" s="144"/>
    </row>
    <row r="34" spans="1:20" x14ac:dyDescent="0.3">
      <c r="B34" s="26"/>
      <c r="C34" s="137" t="s">
        <v>271</v>
      </c>
      <c r="D34" s="27"/>
      <c r="E34" s="27"/>
      <c r="F34" s="138"/>
      <c r="G34" s="27"/>
      <c r="H34" s="27"/>
      <c r="I34" s="27"/>
      <c r="J34" s="28"/>
      <c r="S34" s="16"/>
      <c r="T34" s="16"/>
    </row>
    <row r="35" spans="1:20" x14ac:dyDescent="0.3">
      <c r="B35" s="26"/>
      <c r="C35" s="27"/>
      <c r="D35" s="27"/>
      <c r="E35" s="27"/>
      <c r="F35" s="80"/>
      <c r="G35" s="27"/>
      <c r="H35" s="27"/>
      <c r="I35" s="27"/>
      <c r="J35" s="28"/>
      <c r="S35" s="16"/>
      <c r="T35" s="16"/>
    </row>
    <row r="36" spans="1:20" x14ac:dyDescent="0.3">
      <c r="B36" s="26"/>
      <c r="C36" s="27" t="s">
        <v>279</v>
      </c>
      <c r="D36" s="27"/>
      <c r="E36" s="27"/>
      <c r="F36" s="31"/>
      <c r="G36" s="27" t="s">
        <v>272</v>
      </c>
      <c r="H36" s="31"/>
      <c r="I36" s="31"/>
      <c r="J36" s="28"/>
      <c r="S36" s="16"/>
      <c r="T36" s="16"/>
    </row>
    <row r="37" spans="1:20" x14ac:dyDescent="0.3">
      <c r="B37" s="26"/>
      <c r="C37" s="27" t="s">
        <v>273</v>
      </c>
      <c r="D37" s="27"/>
      <c r="E37" s="27"/>
      <c r="F37" s="31"/>
      <c r="G37" s="27" t="s">
        <v>280</v>
      </c>
      <c r="H37" s="31"/>
      <c r="I37" s="31"/>
      <c r="J37" s="28"/>
      <c r="S37" s="16"/>
      <c r="T37" s="16"/>
    </row>
    <row r="38" spans="1:20" x14ac:dyDescent="0.3">
      <c r="B38" s="26"/>
      <c r="C38" s="27">
        <v>3</v>
      </c>
      <c r="D38" s="27"/>
      <c r="E38" s="27"/>
      <c r="F38" s="31"/>
      <c r="G38" s="27" t="s">
        <v>281</v>
      </c>
      <c r="H38" s="31"/>
      <c r="I38" s="31"/>
      <c r="J38" s="28"/>
      <c r="S38" s="16"/>
      <c r="T38" s="16"/>
    </row>
    <row r="39" spans="1:20" ht="25.95" x14ac:dyDescent="0.3">
      <c r="B39" s="26"/>
      <c r="C39" s="27"/>
      <c r="D39" s="27"/>
      <c r="E39" s="27"/>
      <c r="F39" s="32"/>
      <c r="G39" s="32"/>
      <c r="H39" s="32"/>
      <c r="I39" s="32"/>
      <c r="J39" s="28"/>
      <c r="S39" s="16"/>
      <c r="T39" s="16"/>
    </row>
    <row r="40" spans="1:20" x14ac:dyDescent="0.3">
      <c r="B40" s="26"/>
      <c r="C40" s="80"/>
      <c r="D40" s="27"/>
      <c r="E40" s="27"/>
      <c r="F40" s="27"/>
      <c r="G40" s="27"/>
      <c r="H40" s="27"/>
      <c r="I40" s="27"/>
      <c r="J40" s="28"/>
      <c r="S40" s="16"/>
      <c r="T40" s="16"/>
    </row>
    <row r="41" spans="1:20" x14ac:dyDescent="0.3">
      <c r="B41" s="26"/>
      <c r="C41" s="80"/>
      <c r="D41" s="27"/>
      <c r="E41" s="27"/>
      <c r="F41" s="27"/>
      <c r="G41" s="27"/>
      <c r="H41" s="27"/>
      <c r="I41" s="27"/>
      <c r="J41" s="28"/>
      <c r="S41" s="16"/>
      <c r="T41" s="16"/>
    </row>
    <row r="42" spans="1:20" x14ac:dyDescent="0.3">
      <c r="B42" s="26"/>
      <c r="C42" s="80"/>
      <c r="D42" s="80"/>
      <c r="E42" s="27"/>
      <c r="F42" s="138"/>
      <c r="G42" s="27"/>
      <c r="H42" s="27"/>
      <c r="I42" s="27"/>
      <c r="J42" s="28"/>
      <c r="S42" s="16"/>
      <c r="T42" s="16"/>
    </row>
    <row r="43" spans="1:20" x14ac:dyDescent="0.3">
      <c r="B43" s="26"/>
      <c r="C43" s="80"/>
      <c r="D43" s="80"/>
      <c r="E43" s="27"/>
      <c r="F43" s="27"/>
      <c r="G43" s="27"/>
      <c r="H43" s="27"/>
      <c r="I43" s="27"/>
      <c r="J43" s="28"/>
      <c r="S43" s="16"/>
      <c r="T43" s="16"/>
    </row>
    <row r="44" spans="1:20" x14ac:dyDescent="0.3">
      <c r="B44" s="26"/>
      <c r="C44" s="80"/>
      <c r="D44" s="87"/>
      <c r="E44" s="27"/>
      <c r="F44" s="27"/>
      <c r="G44" s="27"/>
      <c r="H44" s="27"/>
      <c r="I44" s="27"/>
      <c r="J44" s="28"/>
      <c r="S44" s="16"/>
      <c r="T44" s="16"/>
    </row>
    <row r="45" spans="1:20" x14ac:dyDescent="0.3">
      <c r="B45" s="26"/>
      <c r="C45" s="80"/>
      <c r="D45" s="87"/>
      <c r="E45" s="27"/>
      <c r="F45" s="27"/>
      <c r="G45" s="27"/>
      <c r="H45" s="27"/>
      <c r="I45" s="27"/>
      <c r="J45" s="28"/>
      <c r="S45" s="16"/>
      <c r="T45" s="16"/>
    </row>
    <row r="46" spans="1:20" x14ac:dyDescent="0.3">
      <c r="B46" s="26"/>
      <c r="C46" s="80"/>
      <c r="D46" s="87"/>
      <c r="E46" s="88"/>
      <c r="F46" s="88"/>
      <c r="G46" s="88"/>
      <c r="H46" s="88"/>
      <c r="I46" s="88"/>
      <c r="J46" s="100"/>
      <c r="S46" s="16"/>
      <c r="T46" s="16"/>
    </row>
    <row r="47" spans="1:20" x14ac:dyDescent="0.3">
      <c r="B47" s="79"/>
      <c r="C47" s="80"/>
      <c r="D47" s="80"/>
      <c r="E47" s="80"/>
      <c r="F47" s="80"/>
      <c r="G47" s="80"/>
      <c r="H47" s="80"/>
      <c r="I47" s="80"/>
      <c r="J47" s="81"/>
      <c r="S47" s="16"/>
      <c r="T47" s="16"/>
    </row>
    <row r="48" spans="1:20" x14ac:dyDescent="0.3">
      <c r="B48" s="26"/>
      <c r="C48" s="87"/>
      <c r="D48" s="27"/>
      <c r="E48" s="27"/>
      <c r="F48" s="27"/>
      <c r="G48" s="27"/>
      <c r="H48" s="27"/>
      <c r="I48" s="27"/>
      <c r="J48" s="28"/>
      <c r="S48" s="16"/>
      <c r="T48" s="16"/>
    </row>
    <row r="49" spans="1:20" x14ac:dyDescent="0.3">
      <c r="B49" s="26"/>
      <c r="C49" s="80"/>
      <c r="D49" s="87"/>
      <c r="E49" s="88"/>
      <c r="F49" s="89"/>
      <c r="G49" s="89"/>
      <c r="H49" s="89"/>
      <c r="I49" s="89"/>
      <c r="J49" s="28"/>
      <c r="S49" s="16"/>
      <c r="T49" s="16"/>
    </row>
    <row r="50" spans="1:20" x14ac:dyDescent="0.3">
      <c r="B50" s="26"/>
      <c r="C50" s="80"/>
      <c r="D50" s="87"/>
      <c r="E50" s="88"/>
      <c r="F50" s="89"/>
      <c r="G50" s="89"/>
      <c r="H50" s="89"/>
      <c r="I50" s="89"/>
      <c r="J50" s="28"/>
      <c r="S50" s="16"/>
      <c r="T50" s="16"/>
    </row>
    <row r="51" spans="1:20" x14ac:dyDescent="0.3">
      <c r="B51" s="101"/>
      <c r="C51" s="87"/>
      <c r="D51" s="27"/>
      <c r="E51" s="88"/>
      <c r="F51" s="102"/>
      <c r="G51" s="102"/>
      <c r="H51" s="102"/>
      <c r="I51" s="102"/>
      <c r="J51" s="100"/>
      <c r="S51" s="16"/>
      <c r="T51" s="16"/>
    </row>
    <row r="52" spans="1:20" s="141" customFormat="1" x14ac:dyDescent="0.3">
      <c r="A52" s="144"/>
      <c r="B52" s="101"/>
      <c r="C52" s="87"/>
      <c r="D52" s="27"/>
      <c r="E52" s="88"/>
      <c r="F52" s="102"/>
      <c r="G52" s="102"/>
      <c r="H52" s="102"/>
      <c r="I52" s="102"/>
      <c r="J52" s="100"/>
      <c r="K52" s="144"/>
      <c r="L52" s="144"/>
      <c r="M52" s="144"/>
      <c r="N52" s="144"/>
      <c r="O52" s="144"/>
      <c r="P52" s="144"/>
      <c r="Q52" s="144"/>
      <c r="R52" s="144"/>
      <c r="S52" s="144"/>
      <c r="T52" s="144"/>
    </row>
    <row r="53" spans="1:20" s="141" customFormat="1" x14ac:dyDescent="0.3">
      <c r="A53" s="144"/>
      <c r="B53" s="101"/>
      <c r="C53" s="87"/>
      <c r="D53" s="27"/>
      <c r="E53" s="88"/>
      <c r="F53" s="102"/>
      <c r="G53" s="102"/>
      <c r="H53" s="102"/>
      <c r="I53" s="102"/>
      <c r="J53" s="100"/>
      <c r="K53" s="144"/>
      <c r="L53" s="144"/>
      <c r="M53" s="144"/>
      <c r="N53" s="144"/>
      <c r="O53" s="144"/>
      <c r="P53" s="144"/>
      <c r="Q53" s="144"/>
      <c r="R53" s="144"/>
      <c r="S53" s="144"/>
      <c r="T53" s="144"/>
    </row>
    <row r="54" spans="1:20" s="141" customFormat="1" x14ac:dyDescent="0.3">
      <c r="A54" s="144"/>
      <c r="B54" s="101"/>
      <c r="C54" s="87"/>
      <c r="D54" s="27"/>
      <c r="E54" s="88"/>
      <c r="F54" s="102"/>
      <c r="G54" s="102"/>
      <c r="H54" s="102"/>
      <c r="I54" s="102"/>
      <c r="J54" s="100"/>
      <c r="K54" s="144"/>
      <c r="L54" s="144"/>
      <c r="M54" s="144"/>
      <c r="N54" s="144"/>
      <c r="O54" s="144"/>
      <c r="P54" s="144"/>
      <c r="Q54" s="144"/>
      <c r="R54" s="144"/>
      <c r="S54" s="144"/>
      <c r="T54" s="144"/>
    </row>
    <row r="55" spans="1:20" s="141" customFormat="1" x14ac:dyDescent="0.3">
      <c r="A55" s="144"/>
      <c r="B55" s="101"/>
      <c r="C55" s="87"/>
      <c r="D55" s="27"/>
      <c r="E55" s="88"/>
      <c r="F55" s="102"/>
      <c r="G55" s="102"/>
      <c r="H55" s="102"/>
      <c r="I55" s="102"/>
      <c r="J55" s="100"/>
      <c r="K55" s="144"/>
      <c r="L55" s="144"/>
      <c r="M55" s="144"/>
      <c r="N55" s="144"/>
      <c r="O55" s="144"/>
      <c r="P55" s="144"/>
      <c r="Q55" s="144"/>
      <c r="R55" s="144"/>
      <c r="S55" s="144"/>
      <c r="T55" s="144"/>
    </row>
    <row r="56" spans="1:20" s="141" customFormat="1" x14ac:dyDescent="0.3">
      <c r="A56" s="144"/>
      <c r="B56" s="101"/>
      <c r="C56" s="87"/>
      <c r="D56" s="27"/>
      <c r="E56" s="88"/>
      <c r="F56" s="102"/>
      <c r="G56" s="102"/>
      <c r="H56" s="102"/>
      <c r="I56" s="102"/>
      <c r="J56" s="100"/>
      <c r="K56" s="144"/>
      <c r="L56" s="144"/>
      <c r="M56" s="144"/>
      <c r="N56" s="144"/>
      <c r="O56" s="144"/>
      <c r="P56" s="144"/>
      <c r="Q56" s="144"/>
      <c r="R56" s="144"/>
      <c r="S56" s="144"/>
      <c r="T56" s="144"/>
    </row>
    <row r="57" spans="1:20" s="141" customFormat="1" x14ac:dyDescent="0.3">
      <c r="A57" s="144"/>
      <c r="B57" s="101"/>
      <c r="C57" s="87"/>
      <c r="D57" s="27"/>
      <c r="E57" s="88"/>
      <c r="F57" s="102"/>
      <c r="G57" s="102"/>
      <c r="H57" s="102"/>
      <c r="I57" s="102"/>
      <c r="J57" s="100"/>
      <c r="K57" s="144"/>
      <c r="L57" s="144"/>
      <c r="M57" s="144"/>
      <c r="N57" s="144"/>
      <c r="O57" s="144"/>
      <c r="P57" s="144"/>
      <c r="Q57" s="144"/>
      <c r="R57" s="144"/>
      <c r="S57" s="144"/>
      <c r="T57" s="144"/>
    </row>
    <row r="58" spans="1:20" x14ac:dyDescent="0.3">
      <c r="B58" s="26"/>
      <c r="C58" s="80"/>
      <c r="D58" s="80"/>
      <c r="E58" s="27"/>
      <c r="F58" s="33"/>
      <c r="G58" s="33"/>
      <c r="H58" s="33"/>
      <c r="I58" s="33"/>
      <c r="J58" s="28"/>
      <c r="S58" s="16"/>
      <c r="T58" s="16"/>
    </row>
    <row r="59" spans="1:20" ht="15" thickBot="1" x14ac:dyDescent="0.35">
      <c r="B59" s="36"/>
      <c r="C59" s="158"/>
      <c r="D59" s="159"/>
      <c r="E59" s="159"/>
      <c r="F59" s="160"/>
      <c r="G59" s="160"/>
      <c r="H59" s="160"/>
      <c r="I59" s="160"/>
      <c r="J59" s="38"/>
      <c r="S59" s="16"/>
      <c r="T59" s="16"/>
    </row>
  </sheetData>
  <printOptions horizontalCentered="1" verticalCentered="1"/>
  <pageMargins left="0.70866141732283472" right="0.70866141732283472" top="0.74803149606299213" bottom="0.74803149606299213" header="0.31496062992125984" footer="0.31496062992125984"/>
  <pageSetup paperSize="9" scale="51"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election activeCell="C38" sqref="C38"/>
    </sheetView>
  </sheetViews>
  <sheetFormatPr defaultColWidth="9.109375" defaultRowHeight="14.4" x14ac:dyDescent="0.3"/>
  <cols>
    <col min="1" max="1" width="4.6640625" style="271" customWidth="1"/>
    <col min="2" max="2" width="71.109375" style="271" customWidth="1"/>
    <col min="3" max="3" width="68.109375" style="271" customWidth="1"/>
    <col min="4" max="4" width="80.33203125" style="271" customWidth="1"/>
    <col min="5" max="16384" width="9.109375" style="271"/>
  </cols>
  <sheetData>
    <row r="1" spans="2:4" s="411" customFormat="1" ht="15" x14ac:dyDescent="0.25"/>
    <row r="2" spans="2:4" s="411" customFormat="1" ht="15" x14ac:dyDescent="0.25"/>
    <row r="3" spans="2:4" s="411" customFormat="1" ht="15" x14ac:dyDescent="0.25"/>
    <row r="4" spans="2:4" s="411" customFormat="1" ht="15" x14ac:dyDescent="0.25"/>
    <row r="5" spans="2:4" s="411" customFormat="1" ht="15" x14ac:dyDescent="0.25"/>
    <row r="6" spans="2:4" s="411" customFormat="1" ht="16.5" thickBot="1" x14ac:dyDescent="0.3">
      <c r="B6" s="412" t="s">
        <v>1843</v>
      </c>
    </row>
    <row r="7" spans="2:4" s="411" customFormat="1" ht="15" thickBot="1" x14ac:dyDescent="0.35">
      <c r="B7" s="413" t="s">
        <v>1554</v>
      </c>
      <c r="C7" s="499" t="s">
        <v>1774</v>
      </c>
      <c r="D7" s="500"/>
    </row>
    <row r="8" spans="2:4" s="411" customFormat="1" ht="15" thickBot="1" x14ac:dyDescent="0.35">
      <c r="B8" s="414" t="s">
        <v>1844</v>
      </c>
      <c r="C8" s="501"/>
      <c r="D8" s="502"/>
    </row>
    <row r="9" spans="2:4" s="411" customFormat="1" ht="15" x14ac:dyDescent="0.25">
      <c r="B9" s="415" t="s">
        <v>1562</v>
      </c>
      <c r="C9" s="531" t="s">
        <v>1845</v>
      </c>
      <c r="D9" s="532"/>
    </row>
    <row r="10" spans="2:4" s="411" customFormat="1" ht="15" x14ac:dyDescent="0.25">
      <c r="B10" s="416" t="s">
        <v>1563</v>
      </c>
      <c r="C10" s="515" t="s">
        <v>1846</v>
      </c>
      <c r="D10" s="516"/>
    </row>
    <row r="11" spans="2:4" s="411" customFormat="1" ht="15" x14ac:dyDescent="0.25">
      <c r="B11" s="416" t="s">
        <v>1565</v>
      </c>
      <c r="C11" s="515" t="s">
        <v>1847</v>
      </c>
      <c r="D11" s="516"/>
    </row>
    <row r="12" spans="2:4" s="411" customFormat="1" ht="15" x14ac:dyDescent="0.25">
      <c r="B12" s="416" t="s">
        <v>1566</v>
      </c>
      <c r="C12" s="515" t="s">
        <v>1848</v>
      </c>
      <c r="D12" s="516"/>
    </row>
    <row r="13" spans="2:4" s="411" customFormat="1" ht="15" x14ac:dyDescent="0.25">
      <c r="B13" s="416" t="s">
        <v>1567</v>
      </c>
      <c r="C13" s="515" t="s">
        <v>1849</v>
      </c>
      <c r="D13" s="516"/>
    </row>
    <row r="14" spans="2:4" s="411" customFormat="1" ht="15" x14ac:dyDescent="0.25">
      <c r="B14" s="416" t="s">
        <v>1568</v>
      </c>
      <c r="C14" s="515" t="s">
        <v>1850</v>
      </c>
      <c r="D14" s="516"/>
    </row>
    <row r="15" spans="2:4" s="411" customFormat="1" x14ac:dyDescent="0.3">
      <c r="B15" s="416" t="s">
        <v>1569</v>
      </c>
      <c r="C15" s="521" t="s">
        <v>1851</v>
      </c>
      <c r="D15" s="522"/>
    </row>
    <row r="16" spans="2:4" s="411" customFormat="1" ht="15" x14ac:dyDescent="0.25">
      <c r="B16" s="416" t="s">
        <v>1570</v>
      </c>
      <c r="C16" s="515" t="s">
        <v>1852</v>
      </c>
      <c r="D16" s="516"/>
    </row>
    <row r="17" spans="2:4" s="411" customFormat="1" x14ac:dyDescent="0.3">
      <c r="B17" s="417" t="s">
        <v>1571</v>
      </c>
      <c r="C17" s="515" t="s">
        <v>1853</v>
      </c>
      <c r="D17" s="516"/>
    </row>
    <row r="18" spans="2:4" s="411" customFormat="1" ht="30" customHeight="1" x14ac:dyDescent="0.25">
      <c r="B18" s="416" t="s">
        <v>1572</v>
      </c>
      <c r="C18" s="513" t="s">
        <v>1854</v>
      </c>
      <c r="D18" s="514"/>
    </row>
    <row r="19" spans="2:4" s="411" customFormat="1" ht="15" x14ac:dyDescent="0.25">
      <c r="B19" s="418" t="s">
        <v>1574</v>
      </c>
      <c r="C19" s="515" t="s">
        <v>1855</v>
      </c>
      <c r="D19" s="516"/>
    </row>
    <row r="20" spans="2:4" s="411" customFormat="1" ht="15" x14ac:dyDescent="0.25">
      <c r="B20" s="416" t="s">
        <v>1576</v>
      </c>
      <c r="C20" s="515" t="s">
        <v>1856</v>
      </c>
      <c r="D20" s="516"/>
    </row>
    <row r="21" spans="2:4" s="411" customFormat="1" ht="15" x14ac:dyDescent="0.25">
      <c r="B21" s="416" t="s">
        <v>1591</v>
      </c>
      <c r="C21" s="515" t="s">
        <v>1857</v>
      </c>
      <c r="D21" s="516"/>
    </row>
    <row r="22" spans="2:4" s="411" customFormat="1" ht="29.4" thickBot="1" x14ac:dyDescent="0.35">
      <c r="B22" s="419" t="s">
        <v>1592</v>
      </c>
      <c r="C22" s="523" t="s">
        <v>1858</v>
      </c>
      <c r="D22" s="524"/>
    </row>
    <row r="23" spans="2:4" s="411" customFormat="1" ht="15.75" thickBot="1" x14ac:dyDescent="0.3">
      <c r="B23" s="420"/>
      <c r="C23" s="421"/>
      <c r="D23" s="422"/>
    </row>
    <row r="24" spans="2:4" s="411" customFormat="1" ht="15" thickBot="1" x14ac:dyDescent="0.35">
      <c r="B24" s="413" t="s">
        <v>1554</v>
      </c>
      <c r="C24" s="525" t="s">
        <v>1774</v>
      </c>
      <c r="D24" s="526"/>
    </row>
    <row r="25" spans="2:4" s="411" customFormat="1" ht="15" thickBot="1" x14ac:dyDescent="0.35">
      <c r="B25" s="414" t="s">
        <v>1859</v>
      </c>
      <c r="C25" s="527"/>
      <c r="D25" s="528"/>
    </row>
    <row r="26" spans="2:4" s="411" customFormat="1" ht="15" x14ac:dyDescent="0.25">
      <c r="B26" s="423" t="s">
        <v>1596</v>
      </c>
      <c r="C26" s="529" t="s">
        <v>1860</v>
      </c>
      <c r="D26" s="530"/>
    </row>
    <row r="27" spans="2:4" s="411" customFormat="1" ht="36" customHeight="1" x14ac:dyDescent="0.25">
      <c r="B27" s="416" t="s">
        <v>1597</v>
      </c>
      <c r="C27" s="511" t="s">
        <v>1861</v>
      </c>
      <c r="D27" s="512"/>
    </row>
    <row r="28" spans="2:4" s="411" customFormat="1" ht="15" x14ac:dyDescent="0.25">
      <c r="B28" s="424" t="s">
        <v>1598</v>
      </c>
      <c r="C28" s="511" t="s">
        <v>1862</v>
      </c>
      <c r="D28" s="512"/>
    </row>
    <row r="29" spans="2:4" s="411" customFormat="1" ht="15" x14ac:dyDescent="0.25">
      <c r="B29" s="424" t="s">
        <v>1863</v>
      </c>
      <c r="C29" s="513" t="s">
        <v>1864</v>
      </c>
      <c r="D29" s="514"/>
    </row>
    <row r="30" spans="2:4" s="411" customFormat="1" ht="15" x14ac:dyDescent="0.25">
      <c r="B30" s="424" t="s">
        <v>1865</v>
      </c>
      <c r="C30" s="515" t="s">
        <v>1866</v>
      </c>
      <c r="D30" s="516"/>
    </row>
    <row r="31" spans="2:4" s="411" customFormat="1" ht="15" x14ac:dyDescent="0.25">
      <c r="B31" s="424" t="s">
        <v>1605</v>
      </c>
      <c r="C31" s="511" t="s">
        <v>1867</v>
      </c>
      <c r="D31" s="512"/>
    </row>
    <row r="32" spans="2:4" s="411" customFormat="1" ht="15" x14ac:dyDescent="0.25">
      <c r="B32" s="424" t="s">
        <v>1606</v>
      </c>
      <c r="C32" s="511" t="s">
        <v>1868</v>
      </c>
      <c r="D32" s="512"/>
    </row>
    <row r="33" spans="1:4" s="411" customFormat="1" ht="15" thickBot="1" x14ac:dyDescent="0.35">
      <c r="B33" s="425" t="s">
        <v>1869</v>
      </c>
      <c r="C33" s="517" t="s">
        <v>1870</v>
      </c>
      <c r="D33" s="518"/>
    </row>
    <row r="34" spans="1:4" s="411" customFormat="1" ht="15" thickBot="1" x14ac:dyDescent="0.35">
      <c r="B34" s="426"/>
      <c r="C34" s="427"/>
      <c r="D34" s="428"/>
    </row>
    <row r="35" spans="1:4" s="411" customFormat="1" ht="15" thickBot="1" x14ac:dyDescent="0.35">
      <c r="A35" s="429"/>
      <c r="B35" s="413" t="s">
        <v>1554</v>
      </c>
      <c r="C35" s="430" t="s">
        <v>1774</v>
      </c>
      <c r="D35" s="431" t="s">
        <v>1871</v>
      </c>
    </row>
    <row r="36" spans="1:4" s="411" customFormat="1" ht="15" thickBot="1" x14ac:dyDescent="0.35">
      <c r="A36" s="429"/>
      <c r="B36" s="414" t="s">
        <v>1872</v>
      </c>
      <c r="C36" s="432"/>
      <c r="D36" s="433" t="s">
        <v>1873</v>
      </c>
    </row>
    <row r="37" spans="1:4" s="411" customFormat="1" ht="90.75" customHeight="1" x14ac:dyDescent="0.3">
      <c r="A37" s="429"/>
      <c r="B37" s="434" t="s">
        <v>1687</v>
      </c>
      <c r="C37" s="435" t="s">
        <v>1874</v>
      </c>
      <c r="D37" s="436"/>
    </row>
    <row r="38" spans="1:4" s="411" customFormat="1" ht="285" customHeight="1" thickBot="1" x14ac:dyDescent="0.35">
      <c r="A38" s="429"/>
      <c r="B38" s="437" t="s">
        <v>1689</v>
      </c>
      <c r="C38" s="438" t="s">
        <v>1875</v>
      </c>
      <c r="D38" s="439"/>
    </row>
    <row r="39" spans="1:4" s="411" customFormat="1" ht="15" thickBot="1" x14ac:dyDescent="0.35">
      <c r="B39" s="440"/>
      <c r="C39" s="428"/>
      <c r="D39" s="428"/>
    </row>
    <row r="40" spans="1:4" s="411" customFormat="1" ht="15" thickBot="1" x14ac:dyDescent="0.35">
      <c r="B40" s="413" t="s">
        <v>1554</v>
      </c>
      <c r="C40" s="499" t="s">
        <v>1774</v>
      </c>
      <c r="D40" s="500"/>
    </row>
    <row r="41" spans="1:4" s="411" customFormat="1" ht="15" thickBot="1" x14ac:dyDescent="0.35">
      <c r="B41" s="414" t="s">
        <v>1876</v>
      </c>
      <c r="C41" s="501"/>
      <c r="D41" s="502"/>
    </row>
    <row r="42" spans="1:4" s="411" customFormat="1" ht="75" customHeight="1" x14ac:dyDescent="0.3">
      <c r="B42" s="441" t="s">
        <v>1692</v>
      </c>
      <c r="C42" s="507" t="s">
        <v>1877</v>
      </c>
      <c r="D42" s="508"/>
    </row>
    <row r="43" spans="1:4" s="411" customFormat="1" ht="32.25" customHeight="1" x14ac:dyDescent="0.3">
      <c r="B43" s="442" t="s">
        <v>1694</v>
      </c>
      <c r="C43" s="495" t="s">
        <v>1878</v>
      </c>
      <c r="D43" s="496"/>
    </row>
    <row r="44" spans="1:4" s="411" customFormat="1" ht="15" thickBot="1" x14ac:dyDescent="0.35">
      <c r="B44" s="437" t="s">
        <v>1695</v>
      </c>
      <c r="C44" s="497" t="s">
        <v>1879</v>
      </c>
      <c r="D44" s="498"/>
    </row>
    <row r="45" spans="1:4" s="411" customFormat="1" ht="15" thickBot="1" x14ac:dyDescent="0.35">
      <c r="B45" s="443"/>
      <c r="C45" s="444"/>
      <c r="D45" s="428"/>
    </row>
    <row r="46" spans="1:4" s="411" customFormat="1" ht="15" thickBot="1" x14ac:dyDescent="0.35">
      <c r="B46" s="413" t="s">
        <v>1554</v>
      </c>
      <c r="C46" s="499" t="s">
        <v>1774</v>
      </c>
      <c r="D46" s="500"/>
    </row>
    <row r="47" spans="1:4" s="411" customFormat="1" ht="15" thickBot="1" x14ac:dyDescent="0.35">
      <c r="B47" s="414" t="s">
        <v>1880</v>
      </c>
      <c r="C47" s="519"/>
      <c r="D47" s="520"/>
    </row>
    <row r="48" spans="1:4" s="411" customFormat="1" x14ac:dyDescent="0.3">
      <c r="B48" s="445" t="s">
        <v>1699</v>
      </c>
      <c r="C48" s="505" t="s">
        <v>1881</v>
      </c>
      <c r="D48" s="506"/>
    </row>
    <row r="49" spans="2:4" s="411" customFormat="1" x14ac:dyDescent="0.3">
      <c r="B49" s="446" t="s">
        <v>1700</v>
      </c>
      <c r="C49" s="495" t="s">
        <v>1882</v>
      </c>
      <c r="D49" s="496"/>
    </row>
    <row r="50" spans="2:4" s="411" customFormat="1" x14ac:dyDescent="0.3">
      <c r="B50" s="442" t="s">
        <v>1701</v>
      </c>
      <c r="C50" s="505" t="s">
        <v>1883</v>
      </c>
      <c r="D50" s="506"/>
    </row>
    <row r="51" spans="2:4" s="411" customFormat="1" x14ac:dyDescent="0.3">
      <c r="B51" s="442" t="s">
        <v>1702</v>
      </c>
      <c r="C51" s="495" t="s">
        <v>1884</v>
      </c>
      <c r="D51" s="496"/>
    </row>
    <row r="52" spans="2:4" s="411" customFormat="1" x14ac:dyDescent="0.3">
      <c r="B52" s="442" t="s">
        <v>1703</v>
      </c>
      <c r="C52" s="495" t="s">
        <v>1885</v>
      </c>
      <c r="D52" s="496"/>
    </row>
    <row r="53" spans="2:4" s="411" customFormat="1" x14ac:dyDescent="0.3">
      <c r="B53" s="442" t="s">
        <v>1704</v>
      </c>
      <c r="C53" s="495" t="s">
        <v>1886</v>
      </c>
      <c r="D53" s="496"/>
    </row>
    <row r="54" spans="2:4" s="411" customFormat="1" x14ac:dyDescent="0.3">
      <c r="B54" s="442" t="s">
        <v>1705</v>
      </c>
      <c r="C54" s="495" t="s">
        <v>1887</v>
      </c>
      <c r="D54" s="496"/>
    </row>
    <row r="55" spans="2:4" s="411" customFormat="1" x14ac:dyDescent="0.3">
      <c r="B55" s="442" t="s">
        <v>128</v>
      </c>
      <c r="C55" s="495" t="s">
        <v>1888</v>
      </c>
      <c r="D55" s="496"/>
    </row>
    <row r="56" spans="2:4" s="411" customFormat="1" x14ac:dyDescent="0.3">
      <c r="B56" s="442" t="s">
        <v>1706</v>
      </c>
      <c r="C56" s="495" t="s">
        <v>1889</v>
      </c>
      <c r="D56" s="496"/>
    </row>
    <row r="57" spans="2:4" s="411" customFormat="1" ht="15" thickBot="1" x14ac:dyDescent="0.35">
      <c r="B57" s="447" t="s">
        <v>2</v>
      </c>
      <c r="C57" s="497" t="s">
        <v>1890</v>
      </c>
      <c r="D57" s="498"/>
    </row>
    <row r="58" spans="2:4" s="411" customFormat="1" ht="15" thickBot="1" x14ac:dyDescent="0.35"/>
    <row r="59" spans="2:4" s="411" customFormat="1" ht="15" thickBot="1" x14ac:dyDescent="0.35">
      <c r="B59" s="448" t="s">
        <v>1554</v>
      </c>
      <c r="C59" s="449" t="s">
        <v>1774</v>
      </c>
      <c r="D59" s="450"/>
    </row>
    <row r="60" spans="2:4" s="411" customFormat="1" ht="15" thickBot="1" x14ac:dyDescent="0.35">
      <c r="B60" s="413" t="s">
        <v>1891</v>
      </c>
      <c r="C60" s="451"/>
      <c r="D60" s="452"/>
    </row>
    <row r="61" spans="2:4" s="411" customFormat="1" x14ac:dyDescent="0.3">
      <c r="B61" s="453" t="s">
        <v>1735</v>
      </c>
      <c r="C61" s="507" t="s">
        <v>1892</v>
      </c>
      <c r="D61" s="508"/>
    </row>
    <row r="62" spans="2:4" s="411" customFormat="1" x14ac:dyDescent="0.3">
      <c r="B62" s="454" t="s">
        <v>1893</v>
      </c>
      <c r="C62" s="509" t="s">
        <v>1894</v>
      </c>
      <c r="D62" s="510"/>
    </row>
    <row r="63" spans="2:4" s="411" customFormat="1" x14ac:dyDescent="0.3">
      <c r="B63" s="454" t="s">
        <v>1895</v>
      </c>
      <c r="C63" s="495" t="s">
        <v>1896</v>
      </c>
      <c r="D63" s="496"/>
    </row>
    <row r="64" spans="2:4" s="411" customFormat="1" ht="15" customHeight="1" x14ac:dyDescent="0.3">
      <c r="B64" s="454" t="s">
        <v>1742</v>
      </c>
      <c r="C64" s="495" t="s">
        <v>1897</v>
      </c>
      <c r="D64" s="496"/>
    </row>
    <row r="65" spans="1:4" s="411" customFormat="1" ht="15" customHeight="1" x14ac:dyDescent="0.3">
      <c r="B65" s="454" t="s">
        <v>1743</v>
      </c>
      <c r="C65" s="495" t="s">
        <v>1898</v>
      </c>
      <c r="D65" s="496"/>
    </row>
    <row r="66" spans="1:4" s="411" customFormat="1" x14ac:dyDescent="0.3">
      <c r="B66" s="454" t="s">
        <v>1744</v>
      </c>
      <c r="C66" s="495" t="s">
        <v>1899</v>
      </c>
      <c r="D66" s="496"/>
    </row>
    <row r="67" spans="1:4" s="411" customFormat="1" ht="15" thickBot="1" x14ac:dyDescent="0.35">
      <c r="B67" s="447" t="s">
        <v>2</v>
      </c>
      <c r="C67" s="497" t="s">
        <v>1900</v>
      </c>
      <c r="D67" s="498"/>
    </row>
    <row r="68" spans="1:4" s="411" customFormat="1" ht="15" thickBot="1" x14ac:dyDescent="0.35"/>
    <row r="69" spans="1:4" s="411" customFormat="1" ht="15" thickBot="1" x14ac:dyDescent="0.35">
      <c r="B69" s="413" t="s">
        <v>1554</v>
      </c>
      <c r="C69" s="499" t="s">
        <v>1774</v>
      </c>
      <c r="D69" s="500"/>
    </row>
    <row r="70" spans="1:4" s="411" customFormat="1" ht="15" thickBot="1" x14ac:dyDescent="0.35">
      <c r="B70" s="414" t="s">
        <v>1901</v>
      </c>
      <c r="C70" s="501"/>
      <c r="D70" s="502"/>
    </row>
    <row r="71" spans="1:4" s="411" customFormat="1" ht="15" thickBot="1" x14ac:dyDescent="0.35">
      <c r="B71" s="455" t="s">
        <v>1902</v>
      </c>
      <c r="C71" s="503" t="s">
        <v>1903</v>
      </c>
      <c r="D71" s="504"/>
    </row>
    <row r="72" spans="1:4" s="411" customFormat="1" ht="15" thickBot="1" x14ac:dyDescent="0.35">
      <c r="B72" s="443"/>
      <c r="C72" s="428"/>
      <c r="D72" s="428"/>
    </row>
    <row r="73" spans="1:4" s="411" customFormat="1" ht="15" thickBot="1" x14ac:dyDescent="0.35">
      <c r="A73" s="429"/>
      <c r="B73" s="413" t="s">
        <v>1904</v>
      </c>
      <c r="C73" s="493" t="s">
        <v>1905</v>
      </c>
      <c r="D73" s="494"/>
    </row>
    <row r="74" spans="1:4" s="411" customFormat="1" ht="29.4" thickBot="1" x14ac:dyDescent="0.35">
      <c r="A74" s="429"/>
      <c r="B74" s="456" t="s">
        <v>1906</v>
      </c>
      <c r="C74" s="457" t="s">
        <v>1907</v>
      </c>
      <c r="D74" s="458"/>
    </row>
    <row r="75" spans="1:4" x14ac:dyDescent="0.3">
      <c r="A75" s="277"/>
      <c r="B75" s="277"/>
      <c r="C75" s="277"/>
      <c r="D75" s="459" t="s">
        <v>1908</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AE32"/>
  <sheetViews>
    <sheetView zoomScale="70" zoomScaleNormal="70" zoomScalePageLayoutView="70" workbookViewId="0">
      <selection activeCell="A3" sqref="A3"/>
    </sheetView>
  </sheetViews>
  <sheetFormatPr defaultRowHeight="14.4" x14ac:dyDescent="0.3"/>
  <cols>
    <col min="1" max="1" width="4.6640625" style="129" customWidth="1"/>
    <col min="2" max="2" width="16.88671875" style="130" bestFit="1" customWidth="1"/>
    <col min="3" max="3" width="162.44140625" style="131" customWidth="1"/>
    <col min="4" max="31" width="9.109375" style="112" customWidth="1"/>
    <col min="32" max="246" width="8.88671875" style="67"/>
    <col min="247" max="247" width="4.6640625" style="67" customWidth="1"/>
    <col min="248" max="248" width="16.88671875" style="67" bestFit="1" customWidth="1"/>
    <col min="249" max="249" width="127.5546875" style="67" customWidth="1"/>
    <col min="250" max="250" width="46.6640625" style="67" customWidth="1"/>
    <col min="251" max="287" width="9.109375" style="67" customWidth="1"/>
    <col min="288" max="502" width="8.88671875" style="67"/>
    <col min="503" max="503" width="4.6640625" style="67" customWidth="1"/>
    <col min="504" max="504" width="16.88671875" style="67" bestFit="1" customWidth="1"/>
    <col min="505" max="505" width="127.5546875" style="67" customWidth="1"/>
    <col min="506" max="506" width="46.6640625" style="67" customWidth="1"/>
    <col min="507" max="543" width="9.109375" style="67" customWidth="1"/>
    <col min="544" max="758" width="8.88671875" style="67"/>
    <col min="759" max="759" width="4.6640625" style="67" customWidth="1"/>
    <col min="760" max="760" width="16.88671875" style="67" bestFit="1" customWidth="1"/>
    <col min="761" max="761" width="127.5546875" style="67" customWidth="1"/>
    <col min="762" max="762" width="46.6640625" style="67" customWidth="1"/>
    <col min="763" max="799" width="9.109375" style="67" customWidth="1"/>
    <col min="800" max="1014" width="8.88671875" style="67"/>
    <col min="1015" max="1015" width="4.6640625" style="67" customWidth="1"/>
    <col min="1016" max="1016" width="16.88671875" style="67" bestFit="1" customWidth="1"/>
    <col min="1017" max="1017" width="127.5546875" style="67" customWidth="1"/>
    <col min="1018" max="1018" width="46.6640625" style="67" customWidth="1"/>
    <col min="1019" max="1055" width="9.109375" style="67" customWidth="1"/>
    <col min="1056" max="1270" width="8.88671875" style="67"/>
    <col min="1271" max="1271" width="4.6640625" style="67" customWidth="1"/>
    <col min="1272" max="1272" width="16.88671875" style="67" bestFit="1" customWidth="1"/>
    <col min="1273" max="1273" width="127.5546875" style="67" customWidth="1"/>
    <col min="1274" max="1274" width="46.6640625" style="67" customWidth="1"/>
    <col min="1275" max="1311" width="9.109375" style="67" customWidth="1"/>
    <col min="1312" max="1526" width="8.88671875" style="67"/>
    <col min="1527" max="1527" width="4.6640625" style="67" customWidth="1"/>
    <col min="1528" max="1528" width="16.88671875" style="67" bestFit="1" customWidth="1"/>
    <col min="1529" max="1529" width="127.5546875" style="67" customWidth="1"/>
    <col min="1530" max="1530" width="46.6640625" style="67" customWidth="1"/>
    <col min="1531" max="1567" width="9.109375" style="67" customWidth="1"/>
    <col min="1568" max="1782" width="8.88671875" style="67"/>
    <col min="1783" max="1783" width="4.6640625" style="67" customWidth="1"/>
    <col min="1784" max="1784" width="16.88671875" style="67" bestFit="1" customWidth="1"/>
    <col min="1785" max="1785" width="127.5546875" style="67" customWidth="1"/>
    <col min="1786" max="1786" width="46.6640625" style="67" customWidth="1"/>
    <col min="1787" max="1823" width="9.109375" style="67" customWidth="1"/>
    <col min="1824" max="2038" width="8.88671875" style="67"/>
    <col min="2039" max="2039" width="4.6640625" style="67" customWidth="1"/>
    <col min="2040" max="2040" width="16.88671875" style="67" bestFit="1" customWidth="1"/>
    <col min="2041" max="2041" width="127.5546875" style="67" customWidth="1"/>
    <col min="2042" max="2042" width="46.6640625" style="67" customWidth="1"/>
    <col min="2043" max="2079" width="9.109375" style="67" customWidth="1"/>
    <col min="2080" max="2294" width="8.88671875" style="67"/>
    <col min="2295" max="2295" width="4.6640625" style="67" customWidth="1"/>
    <col min="2296" max="2296" width="16.88671875" style="67" bestFit="1" customWidth="1"/>
    <col min="2297" max="2297" width="127.5546875" style="67" customWidth="1"/>
    <col min="2298" max="2298" width="46.6640625" style="67" customWidth="1"/>
    <col min="2299" max="2335" width="9.109375" style="67" customWidth="1"/>
    <col min="2336" max="2550" width="8.88671875" style="67"/>
    <col min="2551" max="2551" width="4.6640625" style="67" customWidth="1"/>
    <col min="2552" max="2552" width="16.88671875" style="67" bestFit="1" customWidth="1"/>
    <col min="2553" max="2553" width="127.5546875" style="67" customWidth="1"/>
    <col min="2554" max="2554" width="46.6640625" style="67" customWidth="1"/>
    <col min="2555" max="2591" width="9.109375" style="67" customWidth="1"/>
    <col min="2592" max="2806" width="8.88671875" style="67"/>
    <col min="2807" max="2807" width="4.6640625" style="67" customWidth="1"/>
    <col min="2808" max="2808" width="16.88671875" style="67" bestFit="1" customWidth="1"/>
    <col min="2809" max="2809" width="127.5546875" style="67" customWidth="1"/>
    <col min="2810" max="2810" width="46.6640625" style="67" customWidth="1"/>
    <col min="2811" max="2847" width="9.109375" style="67" customWidth="1"/>
    <col min="2848" max="3062" width="8.88671875" style="67"/>
    <col min="3063" max="3063" width="4.6640625" style="67" customWidth="1"/>
    <col min="3064" max="3064" width="16.88671875" style="67" bestFit="1" customWidth="1"/>
    <col min="3065" max="3065" width="127.5546875" style="67" customWidth="1"/>
    <col min="3066" max="3066" width="46.6640625" style="67" customWidth="1"/>
    <col min="3067" max="3103" width="9.109375" style="67" customWidth="1"/>
    <col min="3104" max="3318" width="8.88671875" style="67"/>
    <col min="3319" max="3319" width="4.6640625" style="67" customWidth="1"/>
    <col min="3320" max="3320" width="16.88671875" style="67" bestFit="1" customWidth="1"/>
    <col min="3321" max="3321" width="127.5546875" style="67" customWidth="1"/>
    <col min="3322" max="3322" width="46.6640625" style="67" customWidth="1"/>
    <col min="3323" max="3359" width="9.109375" style="67" customWidth="1"/>
    <col min="3360" max="3574" width="8.88671875" style="67"/>
    <col min="3575" max="3575" width="4.6640625" style="67" customWidth="1"/>
    <col min="3576" max="3576" width="16.88671875" style="67" bestFit="1" customWidth="1"/>
    <col min="3577" max="3577" width="127.5546875" style="67" customWidth="1"/>
    <col min="3578" max="3578" width="46.6640625" style="67" customWidth="1"/>
    <col min="3579" max="3615" width="9.109375" style="67" customWidth="1"/>
    <col min="3616" max="3830" width="8.88671875" style="67"/>
    <col min="3831" max="3831" width="4.6640625" style="67" customWidth="1"/>
    <col min="3832" max="3832" width="16.88671875" style="67" bestFit="1" customWidth="1"/>
    <col min="3833" max="3833" width="127.5546875" style="67" customWidth="1"/>
    <col min="3834" max="3834" width="46.6640625" style="67" customWidth="1"/>
    <col min="3835" max="3871" width="9.109375" style="67" customWidth="1"/>
    <col min="3872" max="4086" width="8.88671875" style="67"/>
    <col min="4087" max="4087" width="4.6640625" style="67" customWidth="1"/>
    <col min="4088" max="4088" width="16.88671875" style="67" bestFit="1" customWidth="1"/>
    <col min="4089" max="4089" width="127.5546875" style="67" customWidth="1"/>
    <col min="4090" max="4090" width="46.6640625" style="67" customWidth="1"/>
    <col min="4091" max="4127" width="9.109375" style="67" customWidth="1"/>
    <col min="4128" max="4342" width="8.88671875" style="67"/>
    <col min="4343" max="4343" width="4.6640625" style="67" customWidth="1"/>
    <col min="4344" max="4344" width="16.88671875" style="67" bestFit="1" customWidth="1"/>
    <col min="4345" max="4345" width="127.5546875" style="67" customWidth="1"/>
    <col min="4346" max="4346" width="46.6640625" style="67" customWidth="1"/>
    <col min="4347" max="4383" width="9.109375" style="67" customWidth="1"/>
    <col min="4384" max="4598" width="8.88671875" style="67"/>
    <col min="4599" max="4599" width="4.6640625" style="67" customWidth="1"/>
    <col min="4600" max="4600" width="16.88671875" style="67" bestFit="1" customWidth="1"/>
    <col min="4601" max="4601" width="127.5546875" style="67" customWidth="1"/>
    <col min="4602" max="4602" width="46.6640625" style="67" customWidth="1"/>
    <col min="4603" max="4639" width="9.109375" style="67" customWidth="1"/>
    <col min="4640" max="4854" width="8.88671875" style="67"/>
    <col min="4855" max="4855" width="4.6640625" style="67" customWidth="1"/>
    <col min="4856" max="4856" width="16.88671875" style="67" bestFit="1" customWidth="1"/>
    <col min="4857" max="4857" width="127.5546875" style="67" customWidth="1"/>
    <col min="4858" max="4858" width="46.6640625" style="67" customWidth="1"/>
    <col min="4859" max="4895" width="9.109375" style="67" customWidth="1"/>
    <col min="4896" max="5110" width="8.88671875" style="67"/>
    <col min="5111" max="5111" width="4.6640625" style="67" customWidth="1"/>
    <col min="5112" max="5112" width="16.88671875" style="67" bestFit="1" customWidth="1"/>
    <col min="5113" max="5113" width="127.5546875" style="67" customWidth="1"/>
    <col min="5114" max="5114" width="46.6640625" style="67" customWidth="1"/>
    <col min="5115" max="5151" width="9.109375" style="67" customWidth="1"/>
    <col min="5152" max="5366" width="8.88671875" style="67"/>
    <col min="5367" max="5367" width="4.6640625" style="67" customWidth="1"/>
    <col min="5368" max="5368" width="16.88671875" style="67" bestFit="1" customWidth="1"/>
    <col min="5369" max="5369" width="127.5546875" style="67" customWidth="1"/>
    <col min="5370" max="5370" width="46.6640625" style="67" customWidth="1"/>
    <col min="5371" max="5407" width="9.109375" style="67" customWidth="1"/>
    <col min="5408" max="5622" width="8.88671875" style="67"/>
    <col min="5623" max="5623" width="4.6640625" style="67" customWidth="1"/>
    <col min="5624" max="5624" width="16.88671875" style="67" bestFit="1" customWidth="1"/>
    <col min="5625" max="5625" width="127.5546875" style="67" customWidth="1"/>
    <col min="5626" max="5626" width="46.6640625" style="67" customWidth="1"/>
    <col min="5627" max="5663" width="9.109375" style="67" customWidth="1"/>
    <col min="5664" max="5878" width="8.88671875" style="67"/>
    <col min="5879" max="5879" width="4.6640625" style="67" customWidth="1"/>
    <col min="5880" max="5880" width="16.88671875" style="67" bestFit="1" customWidth="1"/>
    <col min="5881" max="5881" width="127.5546875" style="67" customWidth="1"/>
    <col min="5882" max="5882" width="46.6640625" style="67" customWidth="1"/>
    <col min="5883" max="5919" width="9.109375" style="67" customWidth="1"/>
    <col min="5920" max="6134" width="8.88671875" style="67"/>
    <col min="6135" max="6135" width="4.6640625" style="67" customWidth="1"/>
    <col min="6136" max="6136" width="16.88671875" style="67" bestFit="1" customWidth="1"/>
    <col min="6137" max="6137" width="127.5546875" style="67" customWidth="1"/>
    <col min="6138" max="6138" width="46.6640625" style="67" customWidth="1"/>
    <col min="6139" max="6175" width="9.109375" style="67" customWidth="1"/>
    <col min="6176" max="6390" width="8.88671875" style="67"/>
    <col min="6391" max="6391" width="4.6640625" style="67" customWidth="1"/>
    <col min="6392" max="6392" width="16.88671875" style="67" bestFit="1" customWidth="1"/>
    <col min="6393" max="6393" width="127.5546875" style="67" customWidth="1"/>
    <col min="6394" max="6394" width="46.6640625" style="67" customWidth="1"/>
    <col min="6395" max="6431" width="9.109375" style="67" customWidth="1"/>
    <col min="6432" max="6646" width="8.88671875" style="67"/>
    <col min="6647" max="6647" width="4.6640625" style="67" customWidth="1"/>
    <col min="6648" max="6648" width="16.88671875" style="67" bestFit="1" customWidth="1"/>
    <col min="6649" max="6649" width="127.5546875" style="67" customWidth="1"/>
    <col min="6650" max="6650" width="46.6640625" style="67" customWidth="1"/>
    <col min="6651" max="6687" width="9.109375" style="67" customWidth="1"/>
    <col min="6688" max="6902" width="8.88671875" style="67"/>
    <col min="6903" max="6903" width="4.6640625" style="67" customWidth="1"/>
    <col min="6904" max="6904" width="16.88671875" style="67" bestFit="1" customWidth="1"/>
    <col min="6905" max="6905" width="127.5546875" style="67" customWidth="1"/>
    <col min="6906" max="6906" width="46.6640625" style="67" customWidth="1"/>
    <col min="6907" max="6943" width="9.109375" style="67" customWidth="1"/>
    <col min="6944" max="7158" width="8.88671875" style="67"/>
    <col min="7159" max="7159" width="4.6640625" style="67" customWidth="1"/>
    <col min="7160" max="7160" width="16.88671875" style="67" bestFit="1" customWidth="1"/>
    <col min="7161" max="7161" width="127.5546875" style="67" customWidth="1"/>
    <col min="7162" max="7162" width="46.6640625" style="67" customWidth="1"/>
    <col min="7163" max="7199" width="9.109375" style="67" customWidth="1"/>
    <col min="7200" max="7414" width="8.88671875" style="67"/>
    <col min="7415" max="7415" width="4.6640625" style="67" customWidth="1"/>
    <col min="7416" max="7416" width="16.88671875" style="67" bestFit="1" customWidth="1"/>
    <col min="7417" max="7417" width="127.5546875" style="67" customWidth="1"/>
    <col min="7418" max="7418" width="46.6640625" style="67" customWidth="1"/>
    <col min="7419" max="7455" width="9.109375" style="67" customWidth="1"/>
    <col min="7456" max="7670" width="8.88671875" style="67"/>
    <col min="7671" max="7671" width="4.6640625" style="67" customWidth="1"/>
    <col min="7672" max="7672" width="16.88671875" style="67" bestFit="1" customWidth="1"/>
    <col min="7673" max="7673" width="127.5546875" style="67" customWidth="1"/>
    <col min="7674" max="7674" width="46.6640625" style="67" customWidth="1"/>
    <col min="7675" max="7711" width="9.109375" style="67" customWidth="1"/>
    <col min="7712" max="7926" width="8.88671875" style="67"/>
    <col min="7927" max="7927" width="4.6640625" style="67" customWidth="1"/>
    <col min="7928" max="7928" width="16.88671875" style="67" bestFit="1" customWidth="1"/>
    <col min="7929" max="7929" width="127.5546875" style="67" customWidth="1"/>
    <col min="7930" max="7930" width="46.6640625" style="67" customWidth="1"/>
    <col min="7931" max="7967" width="9.109375" style="67" customWidth="1"/>
    <col min="7968" max="8182" width="8.88671875" style="67"/>
    <col min="8183" max="8183" width="4.6640625" style="67" customWidth="1"/>
    <col min="8184" max="8184" width="16.88671875" style="67" bestFit="1" customWidth="1"/>
    <col min="8185" max="8185" width="127.5546875" style="67" customWidth="1"/>
    <col min="8186" max="8186" width="46.6640625" style="67" customWidth="1"/>
    <col min="8187" max="8223" width="9.109375" style="67" customWidth="1"/>
    <col min="8224" max="8438" width="8.88671875" style="67"/>
    <col min="8439" max="8439" width="4.6640625" style="67" customWidth="1"/>
    <col min="8440" max="8440" width="16.88671875" style="67" bestFit="1" customWidth="1"/>
    <col min="8441" max="8441" width="127.5546875" style="67" customWidth="1"/>
    <col min="8442" max="8442" width="46.6640625" style="67" customWidth="1"/>
    <col min="8443" max="8479" width="9.109375" style="67" customWidth="1"/>
    <col min="8480" max="8694" width="8.88671875" style="67"/>
    <col min="8695" max="8695" width="4.6640625" style="67" customWidth="1"/>
    <col min="8696" max="8696" width="16.88671875" style="67" bestFit="1" customWidth="1"/>
    <col min="8697" max="8697" width="127.5546875" style="67" customWidth="1"/>
    <col min="8698" max="8698" width="46.6640625" style="67" customWidth="1"/>
    <col min="8699" max="8735" width="9.109375" style="67" customWidth="1"/>
    <col min="8736" max="8950" width="8.88671875" style="67"/>
    <col min="8951" max="8951" width="4.6640625" style="67" customWidth="1"/>
    <col min="8952" max="8952" width="16.88671875" style="67" bestFit="1" customWidth="1"/>
    <col min="8953" max="8953" width="127.5546875" style="67" customWidth="1"/>
    <col min="8954" max="8954" width="46.6640625" style="67" customWidth="1"/>
    <col min="8955" max="8991" width="9.109375" style="67" customWidth="1"/>
    <col min="8992" max="9206" width="8.88671875" style="67"/>
    <col min="9207" max="9207" width="4.6640625" style="67" customWidth="1"/>
    <col min="9208" max="9208" width="16.88671875" style="67" bestFit="1" customWidth="1"/>
    <col min="9209" max="9209" width="127.5546875" style="67" customWidth="1"/>
    <col min="9210" max="9210" width="46.6640625" style="67" customWidth="1"/>
    <col min="9211" max="9247" width="9.109375" style="67" customWidth="1"/>
    <col min="9248" max="9462" width="8.88671875" style="67"/>
    <col min="9463" max="9463" width="4.6640625" style="67" customWidth="1"/>
    <col min="9464" max="9464" width="16.88671875" style="67" bestFit="1" customWidth="1"/>
    <col min="9465" max="9465" width="127.5546875" style="67" customWidth="1"/>
    <col min="9466" max="9466" width="46.6640625" style="67" customWidth="1"/>
    <col min="9467" max="9503" width="9.109375" style="67" customWidth="1"/>
    <col min="9504" max="9718" width="8.88671875" style="67"/>
    <col min="9719" max="9719" width="4.6640625" style="67" customWidth="1"/>
    <col min="9720" max="9720" width="16.88671875" style="67" bestFit="1" customWidth="1"/>
    <col min="9721" max="9721" width="127.5546875" style="67" customWidth="1"/>
    <col min="9722" max="9722" width="46.6640625" style="67" customWidth="1"/>
    <col min="9723" max="9759" width="9.109375" style="67" customWidth="1"/>
    <col min="9760" max="9974" width="8.88671875" style="67"/>
    <col min="9975" max="9975" width="4.6640625" style="67" customWidth="1"/>
    <col min="9976" max="9976" width="16.88671875" style="67" bestFit="1" customWidth="1"/>
    <col min="9977" max="9977" width="127.5546875" style="67" customWidth="1"/>
    <col min="9978" max="9978" width="46.6640625" style="67" customWidth="1"/>
    <col min="9979" max="10015" width="9.109375" style="67" customWidth="1"/>
    <col min="10016" max="10230" width="8.88671875" style="67"/>
    <col min="10231" max="10231" width="4.6640625" style="67" customWidth="1"/>
    <col min="10232" max="10232" width="16.88671875" style="67" bestFit="1" customWidth="1"/>
    <col min="10233" max="10233" width="127.5546875" style="67" customWidth="1"/>
    <col min="10234" max="10234" width="46.6640625" style="67" customWidth="1"/>
    <col min="10235" max="10271" width="9.109375" style="67" customWidth="1"/>
    <col min="10272" max="10486" width="8.88671875" style="67"/>
    <col min="10487" max="10487" width="4.6640625" style="67" customWidth="1"/>
    <col min="10488" max="10488" width="16.88671875" style="67" bestFit="1" customWidth="1"/>
    <col min="10489" max="10489" width="127.5546875" style="67" customWidth="1"/>
    <col min="10490" max="10490" width="46.6640625" style="67" customWidth="1"/>
    <col min="10491" max="10527" width="9.109375" style="67" customWidth="1"/>
    <col min="10528" max="10742" width="8.88671875" style="67"/>
    <col min="10743" max="10743" width="4.6640625" style="67" customWidth="1"/>
    <col min="10744" max="10744" width="16.88671875" style="67" bestFit="1" customWidth="1"/>
    <col min="10745" max="10745" width="127.5546875" style="67" customWidth="1"/>
    <col min="10746" max="10746" width="46.6640625" style="67" customWidth="1"/>
    <col min="10747" max="10783" width="9.109375" style="67" customWidth="1"/>
    <col min="10784" max="10998" width="8.88671875" style="67"/>
    <col min="10999" max="10999" width="4.6640625" style="67" customWidth="1"/>
    <col min="11000" max="11000" width="16.88671875" style="67" bestFit="1" customWidth="1"/>
    <col min="11001" max="11001" width="127.5546875" style="67" customWidth="1"/>
    <col min="11002" max="11002" width="46.6640625" style="67" customWidth="1"/>
    <col min="11003" max="11039" width="9.109375" style="67" customWidth="1"/>
    <col min="11040" max="11254" width="8.88671875" style="67"/>
    <col min="11255" max="11255" width="4.6640625" style="67" customWidth="1"/>
    <col min="11256" max="11256" width="16.88671875" style="67" bestFit="1" customWidth="1"/>
    <col min="11257" max="11257" width="127.5546875" style="67" customWidth="1"/>
    <col min="11258" max="11258" width="46.6640625" style="67" customWidth="1"/>
    <col min="11259" max="11295" width="9.109375" style="67" customWidth="1"/>
    <col min="11296" max="11510" width="8.88671875" style="67"/>
    <col min="11511" max="11511" width="4.6640625" style="67" customWidth="1"/>
    <col min="11512" max="11512" width="16.88671875" style="67" bestFit="1" customWidth="1"/>
    <col min="11513" max="11513" width="127.5546875" style="67" customWidth="1"/>
    <col min="11514" max="11514" width="46.6640625" style="67" customWidth="1"/>
    <col min="11515" max="11551" width="9.109375" style="67" customWidth="1"/>
    <col min="11552" max="11766" width="8.88671875" style="67"/>
    <col min="11767" max="11767" width="4.6640625" style="67" customWidth="1"/>
    <col min="11768" max="11768" width="16.88671875" style="67" bestFit="1" customWidth="1"/>
    <col min="11769" max="11769" width="127.5546875" style="67" customWidth="1"/>
    <col min="11770" max="11770" width="46.6640625" style="67" customWidth="1"/>
    <col min="11771" max="11807" width="9.109375" style="67" customWidth="1"/>
    <col min="11808" max="12022" width="8.88671875" style="67"/>
    <col min="12023" max="12023" width="4.6640625" style="67" customWidth="1"/>
    <col min="12024" max="12024" width="16.88671875" style="67" bestFit="1" customWidth="1"/>
    <col min="12025" max="12025" width="127.5546875" style="67" customWidth="1"/>
    <col min="12026" max="12026" width="46.6640625" style="67" customWidth="1"/>
    <col min="12027" max="12063" width="9.109375" style="67" customWidth="1"/>
    <col min="12064" max="12278" width="8.88671875" style="67"/>
    <col min="12279" max="12279" width="4.6640625" style="67" customWidth="1"/>
    <col min="12280" max="12280" width="16.88671875" style="67" bestFit="1" customWidth="1"/>
    <col min="12281" max="12281" width="127.5546875" style="67" customWidth="1"/>
    <col min="12282" max="12282" width="46.6640625" style="67" customWidth="1"/>
    <col min="12283" max="12319" width="9.109375" style="67" customWidth="1"/>
    <col min="12320" max="12534" width="8.88671875" style="67"/>
    <col min="12535" max="12535" width="4.6640625" style="67" customWidth="1"/>
    <col min="12536" max="12536" width="16.88671875" style="67" bestFit="1" customWidth="1"/>
    <col min="12537" max="12537" width="127.5546875" style="67" customWidth="1"/>
    <col min="12538" max="12538" width="46.6640625" style="67" customWidth="1"/>
    <col min="12539" max="12575" width="9.109375" style="67" customWidth="1"/>
    <col min="12576" max="12790" width="8.88671875" style="67"/>
    <col min="12791" max="12791" width="4.6640625" style="67" customWidth="1"/>
    <col min="12792" max="12792" width="16.88671875" style="67" bestFit="1" customWidth="1"/>
    <col min="12793" max="12793" width="127.5546875" style="67" customWidth="1"/>
    <col min="12794" max="12794" width="46.6640625" style="67" customWidth="1"/>
    <col min="12795" max="12831" width="9.109375" style="67" customWidth="1"/>
    <col min="12832" max="13046" width="8.88671875" style="67"/>
    <col min="13047" max="13047" width="4.6640625" style="67" customWidth="1"/>
    <col min="13048" max="13048" width="16.88671875" style="67" bestFit="1" customWidth="1"/>
    <col min="13049" max="13049" width="127.5546875" style="67" customWidth="1"/>
    <col min="13050" max="13050" width="46.6640625" style="67" customWidth="1"/>
    <col min="13051" max="13087" width="9.109375" style="67" customWidth="1"/>
    <col min="13088" max="13302" width="8.88671875" style="67"/>
    <col min="13303" max="13303" width="4.6640625" style="67" customWidth="1"/>
    <col min="13304" max="13304" width="16.88671875" style="67" bestFit="1" customWidth="1"/>
    <col min="13305" max="13305" width="127.5546875" style="67" customWidth="1"/>
    <col min="13306" max="13306" width="46.6640625" style="67" customWidth="1"/>
    <col min="13307" max="13343" width="9.109375" style="67" customWidth="1"/>
    <col min="13344" max="13558" width="8.88671875" style="67"/>
    <col min="13559" max="13559" width="4.6640625" style="67" customWidth="1"/>
    <col min="13560" max="13560" width="16.88671875" style="67" bestFit="1" customWidth="1"/>
    <col min="13561" max="13561" width="127.5546875" style="67" customWidth="1"/>
    <col min="13562" max="13562" width="46.6640625" style="67" customWidth="1"/>
    <col min="13563" max="13599" width="9.109375" style="67" customWidth="1"/>
    <col min="13600" max="13814" width="8.88671875" style="67"/>
    <col min="13815" max="13815" width="4.6640625" style="67" customWidth="1"/>
    <col min="13816" max="13816" width="16.88671875" style="67" bestFit="1" customWidth="1"/>
    <col min="13817" max="13817" width="127.5546875" style="67" customWidth="1"/>
    <col min="13818" max="13818" width="46.6640625" style="67" customWidth="1"/>
    <col min="13819" max="13855" width="9.109375" style="67" customWidth="1"/>
    <col min="13856" max="14070" width="8.88671875" style="67"/>
    <col min="14071" max="14071" width="4.6640625" style="67" customWidth="1"/>
    <col min="14072" max="14072" width="16.88671875" style="67" bestFit="1" customWidth="1"/>
    <col min="14073" max="14073" width="127.5546875" style="67" customWidth="1"/>
    <col min="14074" max="14074" width="46.6640625" style="67" customWidth="1"/>
    <col min="14075" max="14111" width="9.109375" style="67" customWidth="1"/>
    <col min="14112" max="14326" width="8.88671875" style="67"/>
    <col min="14327" max="14327" width="4.6640625" style="67" customWidth="1"/>
    <col min="14328" max="14328" width="16.88671875" style="67" bestFit="1" customWidth="1"/>
    <col min="14329" max="14329" width="127.5546875" style="67" customWidth="1"/>
    <col min="14330" max="14330" width="46.6640625" style="67" customWidth="1"/>
    <col min="14331" max="14367" width="9.109375" style="67" customWidth="1"/>
    <col min="14368" max="14582" width="8.88671875" style="67"/>
    <col min="14583" max="14583" width="4.6640625" style="67" customWidth="1"/>
    <col min="14584" max="14584" width="16.88671875" style="67" bestFit="1" customWidth="1"/>
    <col min="14585" max="14585" width="127.5546875" style="67" customWidth="1"/>
    <col min="14586" max="14586" width="46.6640625" style="67" customWidth="1"/>
    <col min="14587" max="14623" width="9.109375" style="67" customWidth="1"/>
    <col min="14624" max="14838" width="8.88671875" style="67"/>
    <col min="14839" max="14839" width="4.6640625" style="67" customWidth="1"/>
    <col min="14840" max="14840" width="16.88671875" style="67" bestFit="1" customWidth="1"/>
    <col min="14841" max="14841" width="127.5546875" style="67" customWidth="1"/>
    <col min="14842" max="14842" width="46.6640625" style="67" customWidth="1"/>
    <col min="14843" max="14879" width="9.109375" style="67" customWidth="1"/>
    <col min="14880" max="15094" width="8.88671875" style="67"/>
    <col min="15095" max="15095" width="4.6640625" style="67" customWidth="1"/>
    <col min="15096" max="15096" width="16.88671875" style="67" bestFit="1" customWidth="1"/>
    <col min="15097" max="15097" width="127.5546875" style="67" customWidth="1"/>
    <col min="15098" max="15098" width="46.6640625" style="67" customWidth="1"/>
    <col min="15099" max="15135" width="9.109375" style="67" customWidth="1"/>
    <col min="15136" max="15350" width="8.88671875" style="67"/>
    <col min="15351" max="15351" width="4.6640625" style="67" customWidth="1"/>
    <col min="15352" max="15352" width="16.88671875" style="67" bestFit="1" customWidth="1"/>
    <col min="15353" max="15353" width="127.5546875" style="67" customWidth="1"/>
    <col min="15354" max="15354" width="46.6640625" style="67" customWidth="1"/>
    <col min="15355" max="15391" width="9.109375" style="67" customWidth="1"/>
    <col min="15392" max="15606" width="8.88671875" style="67"/>
    <col min="15607" max="15607" width="4.6640625" style="67" customWidth="1"/>
    <col min="15608" max="15608" width="16.88671875" style="67" bestFit="1" customWidth="1"/>
    <col min="15609" max="15609" width="127.5546875" style="67" customWidth="1"/>
    <col min="15610" max="15610" width="46.6640625" style="67" customWidth="1"/>
    <col min="15611" max="15647" width="9.109375" style="67" customWidth="1"/>
    <col min="15648" max="15862" width="8.88671875" style="67"/>
    <col min="15863" max="15863" width="4.6640625" style="67" customWidth="1"/>
    <col min="15864" max="15864" width="16.88671875" style="67" bestFit="1" customWidth="1"/>
    <col min="15865" max="15865" width="127.5546875" style="67" customWidth="1"/>
    <col min="15866" max="15866" width="46.6640625" style="67" customWidth="1"/>
    <col min="15867" max="15903" width="9.109375" style="67" customWidth="1"/>
    <col min="15904" max="16118" width="8.88671875" style="67"/>
    <col min="16119" max="16119" width="4.6640625" style="67" customWidth="1"/>
    <col min="16120" max="16120" width="16.88671875" style="67" bestFit="1" customWidth="1"/>
    <col min="16121" max="16121" width="127.5546875" style="67" customWidth="1"/>
    <col min="16122" max="16122" width="46.6640625" style="67" customWidth="1"/>
    <col min="16123" max="16159" width="9.109375" style="67" customWidth="1"/>
    <col min="16160" max="16384" width="8.88671875" style="67"/>
  </cols>
  <sheetData>
    <row r="1" spans="1:31" ht="31.2" x14ac:dyDescent="0.6">
      <c r="A1" s="464" t="s">
        <v>238</v>
      </c>
      <c r="B1" s="465"/>
      <c r="C1" s="465"/>
    </row>
    <row r="2" spans="1:31" ht="31.2" x14ac:dyDescent="0.6">
      <c r="A2" s="133" t="s">
        <v>155</v>
      </c>
      <c r="B2" s="132"/>
      <c r="C2" s="132"/>
    </row>
    <row r="3" spans="1:31" x14ac:dyDescent="0.3">
      <c r="A3" s="161"/>
    </row>
    <row r="4" spans="1:31" s="117" customFormat="1" ht="18" x14ac:dyDescent="0.3">
      <c r="A4" s="113"/>
      <c r="B4" s="114"/>
      <c r="C4" s="115" t="s">
        <v>239</v>
      </c>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row>
    <row r="5" spans="1:31" s="122" customFormat="1" ht="18" x14ac:dyDescent="0.3">
      <c r="A5" s="118" t="s">
        <v>240</v>
      </c>
      <c r="B5" s="119"/>
      <c r="C5" s="120"/>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ht="14.4" customHeight="1" x14ac:dyDescent="0.3">
      <c r="A6" s="123" t="s">
        <v>241</v>
      </c>
      <c r="B6" s="123"/>
      <c r="C6" s="139"/>
    </row>
    <row r="7" spans="1:31" ht="57.6" x14ac:dyDescent="0.3">
      <c r="A7" s="124"/>
      <c r="B7" s="125" t="s">
        <v>242</v>
      </c>
      <c r="C7" s="126" t="s">
        <v>1433</v>
      </c>
    </row>
    <row r="8" spans="1:31" ht="14.4" customHeight="1" x14ac:dyDescent="0.3">
      <c r="A8" s="123" t="s">
        <v>243</v>
      </c>
      <c r="B8" s="123"/>
      <c r="C8" s="139"/>
    </row>
    <row r="9" spans="1:31" ht="28.95" x14ac:dyDescent="0.3">
      <c r="A9" s="127"/>
      <c r="B9" s="125" t="s">
        <v>244</v>
      </c>
      <c r="C9" s="126" t="s">
        <v>282</v>
      </c>
    </row>
    <row r="10" spans="1:31" ht="14.4" customHeight="1" x14ac:dyDescent="0.3">
      <c r="A10" s="123" t="s">
        <v>245</v>
      </c>
      <c r="B10" s="123"/>
      <c r="C10" s="139"/>
    </row>
    <row r="11" spans="1:31" ht="23.25" customHeight="1" x14ac:dyDescent="0.3">
      <c r="A11" s="127"/>
      <c r="B11" s="125" t="s">
        <v>246</v>
      </c>
      <c r="C11" s="140" t="s">
        <v>283</v>
      </c>
    </row>
    <row r="12" spans="1:31" ht="14.4" customHeight="1" x14ac:dyDescent="0.3">
      <c r="A12" s="123" t="s">
        <v>247</v>
      </c>
      <c r="B12" s="123"/>
      <c r="C12" s="139"/>
    </row>
    <row r="13" spans="1:31" x14ac:dyDescent="0.3">
      <c r="A13" s="124"/>
      <c r="B13" s="125" t="s">
        <v>248</v>
      </c>
      <c r="C13" s="126" t="s">
        <v>284</v>
      </c>
    </row>
    <row r="14" spans="1:31" ht="14.4" customHeight="1" x14ac:dyDescent="0.3">
      <c r="A14" s="123" t="s">
        <v>249</v>
      </c>
      <c r="B14" s="123"/>
      <c r="C14" s="139"/>
    </row>
    <row r="15" spans="1:31" ht="38.25" customHeight="1" x14ac:dyDescent="0.3">
      <c r="A15" s="124"/>
      <c r="B15" s="125" t="s">
        <v>250</v>
      </c>
      <c r="C15" s="140" t="s">
        <v>285</v>
      </c>
    </row>
    <row r="16" spans="1:31" ht="14.4" customHeight="1" x14ac:dyDescent="0.3">
      <c r="A16" s="123" t="s">
        <v>251</v>
      </c>
      <c r="B16" s="123"/>
      <c r="C16" s="139"/>
    </row>
    <row r="17" spans="1:31" ht="26.25" customHeight="1" x14ac:dyDescent="0.3">
      <c r="A17" s="124"/>
      <c r="B17" s="125" t="s">
        <v>252</v>
      </c>
      <c r="C17" s="140" t="s">
        <v>286</v>
      </c>
    </row>
    <row r="18" spans="1:31" ht="14.4" customHeight="1" x14ac:dyDescent="0.3">
      <c r="A18" s="123" t="s">
        <v>253</v>
      </c>
      <c r="B18" s="123"/>
      <c r="C18" s="139"/>
    </row>
    <row r="19" spans="1:31" ht="40.5" customHeight="1" x14ac:dyDescent="0.3">
      <c r="A19" s="124"/>
      <c r="B19" s="125" t="s">
        <v>254</v>
      </c>
      <c r="C19" s="126" t="s">
        <v>263</v>
      </c>
      <c r="D19" s="135"/>
    </row>
    <row r="20" spans="1:31" s="122" customFormat="1" ht="18" x14ac:dyDescent="0.3">
      <c r="A20" s="118" t="s">
        <v>255</v>
      </c>
      <c r="B20" s="119"/>
      <c r="C20" s="128"/>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row>
    <row r="21" spans="1:31" ht="14.4" customHeight="1" x14ac:dyDescent="0.3">
      <c r="A21" s="123" t="s">
        <v>256</v>
      </c>
      <c r="B21" s="123"/>
      <c r="C21" s="139"/>
    </row>
    <row r="22" spans="1:31" ht="42.6" customHeight="1" x14ac:dyDescent="0.3">
      <c r="A22" s="127"/>
      <c r="B22" s="125" t="s">
        <v>257</v>
      </c>
      <c r="C22" s="126" t="s">
        <v>287</v>
      </c>
    </row>
    <row r="23" spans="1:31" ht="14.4" customHeight="1" x14ac:dyDescent="0.3">
      <c r="A23" s="123" t="s">
        <v>258</v>
      </c>
      <c r="B23" s="123"/>
      <c r="C23" s="139"/>
      <c r="D23" s="135"/>
    </row>
    <row r="24" spans="1:31" x14ac:dyDescent="0.3">
      <c r="A24" s="124"/>
      <c r="B24" s="125" t="s">
        <v>259</v>
      </c>
      <c r="C24" s="140" t="s">
        <v>288</v>
      </c>
      <c r="D24" s="135"/>
    </row>
    <row r="25" spans="1:31" ht="14.4" customHeight="1" x14ac:dyDescent="0.3">
      <c r="A25" s="123" t="s">
        <v>269</v>
      </c>
      <c r="B25" s="123"/>
      <c r="C25" s="139"/>
      <c r="D25" s="135"/>
    </row>
    <row r="26" spans="1:31" ht="38.25" customHeight="1" x14ac:dyDescent="0.3">
      <c r="A26" s="124"/>
      <c r="B26" s="125" t="s">
        <v>260</v>
      </c>
      <c r="C26" s="140" t="s">
        <v>270</v>
      </c>
      <c r="D26" s="135"/>
    </row>
    <row r="27" spans="1:31" ht="14.4" customHeight="1" x14ac:dyDescent="0.3">
      <c r="A27" s="123" t="s">
        <v>261</v>
      </c>
      <c r="B27" s="123"/>
      <c r="C27" s="139"/>
    </row>
    <row r="28" spans="1:31" ht="34.5" customHeight="1" x14ac:dyDescent="0.3">
      <c r="A28" s="124"/>
      <c r="B28" s="125" t="s">
        <v>268</v>
      </c>
      <c r="C28" s="140" t="s">
        <v>289</v>
      </c>
    </row>
    <row r="30" spans="1:31" x14ac:dyDescent="0.3">
      <c r="C30" s="9"/>
    </row>
    <row r="31" spans="1:31" x14ac:dyDescent="0.3">
      <c r="C31" s="9"/>
    </row>
    <row r="32" spans="1:31" x14ac:dyDescent="0.3">
      <c r="C32" s="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90" zoomScaleNormal="90" zoomScalePageLayoutView="80" workbookViewId="0">
      <selection activeCell="C81" sqref="C81"/>
    </sheetView>
  </sheetViews>
  <sheetFormatPr defaultColWidth="8.88671875" defaultRowHeight="14.4" outlineLevelRow="1" x14ac:dyDescent="0.3"/>
  <cols>
    <col min="1" max="1" width="13.33203125" style="70" customWidth="1"/>
    <col min="2" max="2" width="60.6640625" style="70" customWidth="1"/>
    <col min="3" max="4" width="40.6640625" style="70" customWidth="1"/>
    <col min="5" max="5" width="6.6640625" style="70" customWidth="1"/>
    <col min="6" max="6" width="41.6640625" style="70" customWidth="1"/>
    <col min="7" max="7" width="41.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3" ht="31.2" x14ac:dyDescent="0.3">
      <c r="A1" s="22" t="s">
        <v>262</v>
      </c>
      <c r="B1" s="22"/>
      <c r="C1" s="69"/>
      <c r="D1" s="69"/>
      <c r="E1" s="69"/>
      <c r="F1" s="69"/>
      <c r="H1" s="69"/>
      <c r="I1" s="22"/>
      <c r="J1" s="69"/>
      <c r="K1" s="69"/>
      <c r="L1" s="69"/>
      <c r="M1" s="69"/>
    </row>
    <row r="2" spans="1:13" ht="15" thickBot="1" x14ac:dyDescent="0.35">
      <c r="A2" s="69"/>
      <c r="B2" s="149"/>
      <c r="C2" s="149"/>
      <c r="D2" s="69"/>
      <c r="E2" s="69"/>
      <c r="F2" s="69"/>
      <c r="H2" s="69"/>
      <c r="L2" s="69"/>
      <c r="M2" s="69"/>
    </row>
    <row r="3" spans="1:13" ht="18.600000000000001" thickBot="1" x14ac:dyDescent="0.35">
      <c r="A3" s="54"/>
      <c r="B3" s="53" t="s">
        <v>129</v>
      </c>
      <c r="C3" s="150" t="s">
        <v>76</v>
      </c>
      <c r="D3" s="54"/>
      <c r="E3" s="54"/>
      <c r="F3" s="54"/>
      <c r="G3" s="54"/>
      <c r="H3" s="69"/>
      <c r="L3" s="69"/>
      <c r="M3" s="69"/>
    </row>
    <row r="4" spans="1:13" ht="15" thickBot="1" x14ac:dyDescent="0.35">
      <c r="H4" s="69"/>
      <c r="L4" s="69"/>
      <c r="M4" s="69"/>
    </row>
    <row r="5" spans="1:13" ht="18.600000000000001" thickBot="1" x14ac:dyDescent="0.35">
      <c r="A5" s="84"/>
      <c r="B5" s="110" t="s">
        <v>236</v>
      </c>
      <c r="C5" s="84"/>
      <c r="E5" s="4"/>
      <c r="F5" s="4"/>
      <c r="H5" s="69"/>
      <c r="L5" s="69"/>
      <c r="M5" s="69"/>
    </row>
    <row r="6" spans="1:13" x14ac:dyDescent="0.3">
      <c r="B6" s="104" t="s">
        <v>58</v>
      </c>
      <c r="H6" s="69"/>
      <c r="L6" s="69"/>
      <c r="M6" s="69"/>
    </row>
    <row r="7" spans="1:13" x14ac:dyDescent="0.3">
      <c r="B7" s="105" t="s">
        <v>59</v>
      </c>
      <c r="H7" s="69"/>
      <c r="L7" s="69"/>
      <c r="M7" s="69"/>
    </row>
    <row r="8" spans="1:13" x14ac:dyDescent="0.3">
      <c r="B8" s="105" t="s">
        <v>60</v>
      </c>
      <c r="F8" s="70" t="s">
        <v>217</v>
      </c>
      <c r="H8" s="69"/>
      <c r="L8" s="69"/>
      <c r="M8" s="69"/>
    </row>
    <row r="9" spans="1:13" x14ac:dyDescent="0.3">
      <c r="B9" s="107" t="s">
        <v>220</v>
      </c>
      <c r="H9" s="69"/>
      <c r="L9" s="69"/>
      <c r="M9" s="69"/>
    </row>
    <row r="10" spans="1:13" x14ac:dyDescent="0.3">
      <c r="B10" s="107" t="s">
        <v>221</v>
      </c>
      <c r="H10" s="69"/>
      <c r="L10" s="69"/>
      <c r="M10" s="69"/>
    </row>
    <row r="11" spans="1:13" ht="15" thickBot="1" x14ac:dyDescent="0.35">
      <c r="B11" s="108" t="s">
        <v>222</v>
      </c>
      <c r="H11" s="69"/>
      <c r="L11" s="69"/>
      <c r="M11" s="69"/>
    </row>
    <row r="12" spans="1:13" x14ac:dyDescent="0.3">
      <c r="B12" s="93"/>
      <c r="H12" s="69"/>
      <c r="L12" s="69"/>
      <c r="M12" s="69"/>
    </row>
    <row r="13" spans="1:13" ht="36" x14ac:dyDescent="0.3">
      <c r="A13" s="21" t="s">
        <v>231</v>
      </c>
      <c r="B13" s="21" t="s">
        <v>58</v>
      </c>
      <c r="C13" s="18"/>
      <c r="D13" s="18"/>
      <c r="E13" s="18"/>
      <c r="F13" s="18"/>
      <c r="G13" s="19"/>
      <c r="H13" s="69"/>
      <c r="L13" s="69"/>
      <c r="M13" s="69"/>
    </row>
    <row r="14" spans="1:13" x14ac:dyDescent="0.3">
      <c r="A14" s="70" t="s">
        <v>357</v>
      </c>
      <c r="B14" s="59" t="s">
        <v>51</v>
      </c>
      <c r="C14" s="70" t="s">
        <v>94</v>
      </c>
      <c r="E14" s="4"/>
      <c r="F14" s="4"/>
      <c r="H14" s="69"/>
      <c r="L14" s="69"/>
      <c r="M14" s="69"/>
    </row>
    <row r="15" spans="1:13" ht="30" x14ac:dyDescent="0.25">
      <c r="A15" s="147" t="s">
        <v>358</v>
      </c>
      <c r="B15" s="59" t="s">
        <v>52</v>
      </c>
      <c r="C15" s="70" t="s">
        <v>1492</v>
      </c>
      <c r="E15" s="4"/>
      <c r="F15" s="4"/>
      <c r="H15" s="69"/>
      <c r="L15" s="69"/>
      <c r="M15" s="69"/>
    </row>
    <row r="16" spans="1:13" x14ac:dyDescent="0.3">
      <c r="A16" s="147" t="s">
        <v>359</v>
      </c>
      <c r="B16" s="59" t="s">
        <v>191</v>
      </c>
      <c r="C16" s="86" t="s">
        <v>1478</v>
      </c>
      <c r="E16" s="4"/>
      <c r="F16" s="4"/>
      <c r="H16" s="69"/>
      <c r="L16" s="69"/>
      <c r="M16" s="69"/>
    </row>
    <row r="17" spans="1:13" ht="15" x14ac:dyDescent="0.25">
      <c r="A17" s="147" t="s">
        <v>360</v>
      </c>
      <c r="B17" s="59" t="s">
        <v>293</v>
      </c>
      <c r="C17" s="178">
        <v>42734</v>
      </c>
      <c r="E17" s="4"/>
      <c r="F17" s="4"/>
      <c r="H17" s="69"/>
      <c r="L17" s="69"/>
      <c r="M17" s="69"/>
    </row>
    <row r="18" spans="1:13" outlineLevel="1" x14ac:dyDescent="0.3">
      <c r="A18" s="147" t="s">
        <v>361</v>
      </c>
      <c r="B18" s="66" t="s">
        <v>223</v>
      </c>
      <c r="C18" s="86" t="s">
        <v>1479</v>
      </c>
      <c r="E18" s="4"/>
      <c r="F18" s="4"/>
      <c r="H18" s="69"/>
      <c r="L18" s="69"/>
      <c r="M18" s="69"/>
    </row>
    <row r="19" spans="1:13" outlineLevel="1" x14ac:dyDescent="0.3">
      <c r="A19" s="147" t="s">
        <v>362</v>
      </c>
      <c r="B19" s="66" t="s">
        <v>224</v>
      </c>
      <c r="C19" s="70" t="s">
        <v>1480</v>
      </c>
      <c r="E19" s="4"/>
      <c r="F19" s="4"/>
      <c r="H19" s="69"/>
      <c r="L19" s="69"/>
      <c r="M19" s="69"/>
    </row>
    <row r="20" spans="1:13" outlineLevel="1" x14ac:dyDescent="0.3">
      <c r="A20" s="147" t="s">
        <v>363</v>
      </c>
      <c r="B20" s="66"/>
      <c r="E20" s="4"/>
      <c r="F20" s="4"/>
      <c r="H20" s="69"/>
      <c r="L20" s="69"/>
      <c r="M20" s="69"/>
    </row>
    <row r="21" spans="1:13" outlineLevel="1" x14ac:dyDescent="0.3">
      <c r="A21" s="147" t="s">
        <v>364</v>
      </c>
      <c r="B21" s="66"/>
      <c r="E21" s="4"/>
      <c r="F21" s="4"/>
      <c r="H21" s="69"/>
      <c r="L21" s="69"/>
      <c r="M21" s="69"/>
    </row>
    <row r="22" spans="1:13" outlineLevel="1" x14ac:dyDescent="0.3">
      <c r="A22" s="147" t="s">
        <v>365</v>
      </c>
      <c r="B22" s="66"/>
      <c r="E22" s="4"/>
      <c r="F22" s="4"/>
      <c r="H22" s="69"/>
      <c r="L22" s="69"/>
      <c r="M22" s="69"/>
    </row>
    <row r="23" spans="1:13" outlineLevel="1" x14ac:dyDescent="0.3">
      <c r="A23" s="147" t="s">
        <v>366</v>
      </c>
      <c r="B23" s="66"/>
      <c r="E23" s="4"/>
      <c r="F23" s="4"/>
      <c r="H23" s="69"/>
      <c r="L23" s="69"/>
      <c r="M23" s="69"/>
    </row>
    <row r="24" spans="1:13" outlineLevel="1" x14ac:dyDescent="0.3">
      <c r="A24" s="147" t="s">
        <v>367</v>
      </c>
      <c r="B24" s="66"/>
      <c r="E24" s="4"/>
      <c r="F24" s="4"/>
      <c r="H24" s="69"/>
      <c r="L24" s="69"/>
      <c r="M24" s="69"/>
    </row>
    <row r="25" spans="1:13" outlineLevel="1" x14ac:dyDescent="0.3">
      <c r="A25" s="147" t="s">
        <v>368</v>
      </c>
      <c r="B25" s="66"/>
      <c r="E25" s="4"/>
      <c r="F25" s="4"/>
      <c r="H25" s="69"/>
      <c r="L25" s="69"/>
      <c r="M25" s="69"/>
    </row>
    <row r="26" spans="1:13" ht="18" x14ac:dyDescent="0.3">
      <c r="A26" s="18"/>
      <c r="B26" s="21" t="s">
        <v>59</v>
      </c>
      <c r="C26" s="18"/>
      <c r="D26" s="18"/>
      <c r="E26" s="18"/>
      <c r="F26" s="18"/>
      <c r="G26" s="19"/>
      <c r="H26" s="69"/>
      <c r="L26" s="69"/>
      <c r="M26" s="69"/>
    </row>
    <row r="27" spans="1:13" x14ac:dyDescent="0.3">
      <c r="A27" s="70" t="s">
        <v>369</v>
      </c>
      <c r="B27" s="91" t="s">
        <v>186</v>
      </c>
      <c r="C27" s="70" t="s">
        <v>1445</v>
      </c>
      <c r="D27" s="71"/>
      <c r="E27" s="71"/>
      <c r="F27" s="71"/>
      <c r="H27" s="69"/>
      <c r="L27" s="69"/>
      <c r="M27" s="69"/>
    </row>
    <row r="28" spans="1:13" x14ac:dyDescent="0.3">
      <c r="A28" s="147" t="s">
        <v>370</v>
      </c>
      <c r="B28" s="91" t="s">
        <v>187</v>
      </c>
      <c r="C28" s="70" t="s">
        <v>1445</v>
      </c>
      <c r="D28" s="71"/>
      <c r="E28" s="71"/>
      <c r="F28" s="71"/>
      <c r="H28" s="69"/>
      <c r="L28" s="69"/>
      <c r="M28" s="69"/>
    </row>
    <row r="29" spans="1:13" x14ac:dyDescent="0.3">
      <c r="A29" s="147" t="s">
        <v>371</v>
      </c>
      <c r="B29" s="91" t="s">
        <v>43</v>
      </c>
      <c r="C29" s="86" t="s">
        <v>1481</v>
      </c>
      <c r="E29" s="71"/>
      <c r="F29" s="71"/>
      <c r="H29" s="69"/>
      <c r="L29" s="69"/>
      <c r="M29" s="69"/>
    </row>
    <row r="30" spans="1:13" outlineLevel="1" x14ac:dyDescent="0.3">
      <c r="A30" s="147" t="s">
        <v>372</v>
      </c>
      <c r="B30" s="91"/>
      <c r="E30" s="71"/>
      <c r="F30" s="71"/>
      <c r="H30" s="69"/>
      <c r="L30" s="69"/>
      <c r="M30" s="69"/>
    </row>
    <row r="31" spans="1:13" outlineLevel="1" x14ac:dyDescent="0.3">
      <c r="A31" s="147" t="s">
        <v>373</v>
      </c>
      <c r="B31" s="91"/>
      <c r="E31" s="71"/>
      <c r="F31" s="71"/>
      <c r="H31" s="69"/>
      <c r="L31" s="69"/>
      <c r="M31" s="69"/>
    </row>
    <row r="32" spans="1:13" outlineLevel="1" x14ac:dyDescent="0.3">
      <c r="A32" s="147" t="s">
        <v>374</v>
      </c>
      <c r="B32" s="91"/>
      <c r="E32" s="71"/>
      <c r="F32" s="71"/>
      <c r="H32" s="69"/>
      <c r="L32" s="69"/>
      <c r="M32" s="69"/>
    </row>
    <row r="33" spans="1:13" outlineLevel="1" x14ac:dyDescent="0.3">
      <c r="A33" s="147" t="s">
        <v>375</v>
      </c>
      <c r="B33" s="91"/>
      <c r="E33" s="71"/>
      <c r="F33" s="71"/>
      <c r="H33" s="69"/>
      <c r="L33" s="69"/>
      <c r="M33" s="69"/>
    </row>
    <row r="34" spans="1:13" outlineLevel="1" x14ac:dyDescent="0.3">
      <c r="A34" s="147" t="s">
        <v>376</v>
      </c>
      <c r="B34" s="91"/>
      <c r="E34" s="71"/>
      <c r="F34" s="71"/>
      <c r="H34" s="69"/>
      <c r="L34" s="69"/>
      <c r="M34" s="69"/>
    </row>
    <row r="35" spans="1:13" outlineLevel="1" x14ac:dyDescent="0.3">
      <c r="A35" s="147" t="s">
        <v>377</v>
      </c>
      <c r="B35" s="15"/>
      <c r="E35" s="71"/>
      <c r="F35" s="71"/>
      <c r="H35" s="69"/>
      <c r="L35" s="69"/>
      <c r="M35" s="69"/>
    </row>
    <row r="36" spans="1:13" ht="18" x14ac:dyDescent="0.3">
      <c r="A36" s="21"/>
      <c r="B36" s="21" t="s">
        <v>60</v>
      </c>
      <c r="C36" s="21"/>
      <c r="D36" s="18"/>
      <c r="E36" s="18"/>
      <c r="F36" s="18"/>
      <c r="G36" s="19"/>
      <c r="H36" s="69"/>
      <c r="L36" s="69"/>
      <c r="M36" s="69"/>
    </row>
    <row r="37" spans="1:13" ht="15" customHeight="1" x14ac:dyDescent="0.3">
      <c r="A37" s="76"/>
      <c r="B37" s="78" t="s">
        <v>683</v>
      </c>
      <c r="C37" s="76" t="s">
        <v>82</v>
      </c>
      <c r="D37" s="76"/>
      <c r="E37" s="61"/>
      <c r="F37" s="77"/>
      <c r="G37" s="77"/>
      <c r="H37" s="69"/>
      <c r="L37" s="69"/>
      <c r="M37" s="69"/>
    </row>
    <row r="38" spans="1:13" x14ac:dyDescent="0.3">
      <c r="A38" s="70" t="s">
        <v>378</v>
      </c>
      <c r="B38" s="71" t="s">
        <v>133</v>
      </c>
      <c r="C38" s="164">
        <v>15013.958307000001</v>
      </c>
      <c r="F38" s="71"/>
      <c r="H38" s="69"/>
      <c r="L38" s="69"/>
      <c r="M38" s="69"/>
    </row>
    <row r="39" spans="1:13" x14ac:dyDescent="0.3">
      <c r="A39" s="147" t="s">
        <v>379</v>
      </c>
      <c r="B39" s="71" t="s">
        <v>134</v>
      </c>
      <c r="C39" s="164">
        <v>13512</v>
      </c>
      <c r="F39" s="71"/>
      <c r="H39" s="69"/>
      <c r="L39" s="69"/>
      <c r="M39" s="69"/>
    </row>
    <row r="40" spans="1:13" outlineLevel="1" x14ac:dyDescent="0.3">
      <c r="A40" s="147" t="s">
        <v>380</v>
      </c>
      <c r="B40" s="98" t="s">
        <v>294</v>
      </c>
      <c r="C40" s="142" t="s">
        <v>188</v>
      </c>
      <c r="F40" s="71"/>
      <c r="H40" s="69"/>
      <c r="L40" s="69"/>
      <c r="M40" s="69"/>
    </row>
    <row r="41" spans="1:13" outlineLevel="1" x14ac:dyDescent="0.3">
      <c r="A41" s="147" t="s">
        <v>381</v>
      </c>
      <c r="B41" s="98" t="s">
        <v>295</v>
      </c>
      <c r="C41" s="142" t="s">
        <v>188</v>
      </c>
      <c r="F41" s="71"/>
      <c r="H41" s="69"/>
      <c r="L41" s="69"/>
      <c r="M41" s="69"/>
    </row>
    <row r="42" spans="1:13" outlineLevel="1" x14ac:dyDescent="0.3">
      <c r="A42" s="147" t="s">
        <v>382</v>
      </c>
      <c r="B42" s="71"/>
      <c r="F42" s="71"/>
      <c r="H42" s="69"/>
      <c r="L42" s="69"/>
      <c r="M42" s="69"/>
    </row>
    <row r="43" spans="1:13" outlineLevel="1" x14ac:dyDescent="0.3">
      <c r="A43" s="147" t="s">
        <v>383</v>
      </c>
      <c r="B43" s="71"/>
      <c r="F43" s="71"/>
      <c r="H43" s="69"/>
      <c r="L43" s="69"/>
      <c r="M43" s="69"/>
    </row>
    <row r="44" spans="1:13" ht="15" customHeight="1" x14ac:dyDescent="0.3">
      <c r="A44" s="76"/>
      <c r="B44" s="78" t="s">
        <v>684</v>
      </c>
      <c r="C44" s="76" t="s">
        <v>27</v>
      </c>
      <c r="D44" s="76" t="s">
        <v>28</v>
      </c>
      <c r="E44" s="61"/>
      <c r="F44" s="77" t="s">
        <v>130</v>
      </c>
      <c r="G44" s="77" t="s">
        <v>164</v>
      </c>
      <c r="H44" s="69"/>
      <c r="L44" s="69"/>
      <c r="M44" s="69"/>
    </row>
    <row r="45" spans="1:13" x14ac:dyDescent="0.3">
      <c r="A45" s="147" t="s">
        <v>384</v>
      </c>
      <c r="B45" s="162" t="s">
        <v>296</v>
      </c>
      <c r="C45" s="177" t="s">
        <v>188</v>
      </c>
      <c r="D45" s="165">
        <v>11.1</v>
      </c>
      <c r="F45" s="70" t="s">
        <v>188</v>
      </c>
      <c r="G45" s="82" t="s">
        <v>188</v>
      </c>
      <c r="H45" s="69"/>
      <c r="L45" s="69"/>
      <c r="M45" s="69"/>
    </row>
    <row r="46" spans="1:13" outlineLevel="1" x14ac:dyDescent="0.3">
      <c r="A46" s="147" t="s">
        <v>385</v>
      </c>
      <c r="B46" s="66" t="s">
        <v>225</v>
      </c>
      <c r="G46" s="70"/>
      <c r="H46" s="69"/>
      <c r="L46" s="69"/>
      <c r="M46" s="69"/>
    </row>
    <row r="47" spans="1:13" outlineLevel="1" x14ac:dyDescent="0.3">
      <c r="A47" s="147" t="s">
        <v>386</v>
      </c>
      <c r="B47" s="66" t="s">
        <v>226</v>
      </c>
      <c r="G47" s="70"/>
      <c r="H47" s="69"/>
      <c r="L47" s="69"/>
      <c r="M47" s="69"/>
    </row>
    <row r="48" spans="1:13" outlineLevel="1" x14ac:dyDescent="0.3">
      <c r="A48" s="147" t="s">
        <v>387</v>
      </c>
      <c r="B48" s="148"/>
      <c r="G48" s="70"/>
      <c r="H48" s="69"/>
      <c r="L48" s="69"/>
      <c r="M48" s="69"/>
    </row>
    <row r="49" spans="1:13" outlineLevel="1" x14ac:dyDescent="0.3">
      <c r="A49" s="147" t="s">
        <v>388</v>
      </c>
      <c r="B49" s="66"/>
      <c r="G49" s="70"/>
      <c r="H49" s="69"/>
      <c r="L49" s="69"/>
      <c r="M49" s="69"/>
    </row>
    <row r="50" spans="1:13" outlineLevel="1" x14ac:dyDescent="0.3">
      <c r="A50" s="147" t="s">
        <v>389</v>
      </c>
      <c r="B50" s="66"/>
      <c r="G50" s="70"/>
      <c r="H50" s="69"/>
      <c r="L50" s="69"/>
      <c r="M50" s="69"/>
    </row>
    <row r="51" spans="1:13" outlineLevel="1" x14ac:dyDescent="0.3">
      <c r="A51" s="147" t="s">
        <v>390</v>
      </c>
      <c r="B51" s="66"/>
      <c r="G51" s="70"/>
      <c r="H51" s="69"/>
      <c r="L51" s="69"/>
      <c r="M51" s="69"/>
    </row>
    <row r="52" spans="1:13" ht="15" customHeight="1" x14ac:dyDescent="0.3">
      <c r="A52" s="76"/>
      <c r="B52" s="78" t="s">
        <v>685</v>
      </c>
      <c r="C52" s="76" t="s">
        <v>82</v>
      </c>
      <c r="D52" s="76"/>
      <c r="E52" s="61"/>
      <c r="F52" s="77" t="s">
        <v>146</v>
      </c>
      <c r="G52" s="77"/>
      <c r="H52" s="69"/>
      <c r="L52" s="69"/>
      <c r="M52" s="69"/>
    </row>
    <row r="53" spans="1:13" x14ac:dyDescent="0.3">
      <c r="A53" s="147" t="s">
        <v>391</v>
      </c>
      <c r="B53" s="71" t="s">
        <v>33</v>
      </c>
      <c r="C53" s="179">
        <v>9445.1</v>
      </c>
      <c r="E53" s="72"/>
      <c r="F53" s="63">
        <f>IF($C$58=0,"",IF(C53="[for completion]","",C53/$C$58))</f>
        <v>0.62908778661395359</v>
      </c>
      <c r="G53" s="63"/>
      <c r="H53" s="69"/>
      <c r="L53" s="69"/>
      <c r="M53" s="69"/>
    </row>
    <row r="54" spans="1:13" x14ac:dyDescent="0.3">
      <c r="A54" s="147" t="s">
        <v>392</v>
      </c>
      <c r="B54" s="71" t="s">
        <v>185</v>
      </c>
      <c r="C54" s="70" t="s">
        <v>54</v>
      </c>
      <c r="E54" s="72"/>
      <c r="F54" s="63" t="str">
        <f>IF($C$58=0,"",IF(C54="[for completion]","",C54/$C$58))</f>
        <v/>
      </c>
      <c r="G54" s="63"/>
      <c r="H54" s="69"/>
      <c r="L54" s="69"/>
      <c r="M54" s="69"/>
    </row>
    <row r="55" spans="1:13" x14ac:dyDescent="0.3">
      <c r="A55" s="147" t="s">
        <v>393</v>
      </c>
      <c r="B55" s="143" t="s">
        <v>160</v>
      </c>
      <c r="C55" s="147" t="s">
        <v>54</v>
      </c>
      <c r="D55" s="147"/>
      <c r="E55" s="72"/>
      <c r="F55" s="63"/>
      <c r="G55" s="63"/>
      <c r="H55" s="69"/>
      <c r="I55" s="147"/>
      <c r="J55" s="147"/>
      <c r="K55" s="147"/>
      <c r="L55" s="69"/>
      <c r="M55" s="69"/>
    </row>
    <row r="56" spans="1:13" x14ac:dyDescent="0.3">
      <c r="A56" s="147" t="s">
        <v>394</v>
      </c>
      <c r="B56" s="71" t="s">
        <v>53</v>
      </c>
      <c r="C56" s="164">
        <v>5568.8618046600004</v>
      </c>
      <c r="E56" s="72"/>
      <c r="F56" s="63">
        <f>IF($C$58=0,"",IF(C56="[for completion]","",C56/$C$58))</f>
        <v>0.37091221338604641</v>
      </c>
      <c r="G56" s="63"/>
      <c r="H56" s="69"/>
      <c r="L56" s="69"/>
      <c r="M56" s="69"/>
    </row>
    <row r="57" spans="1:13" x14ac:dyDescent="0.3">
      <c r="A57" s="147" t="s">
        <v>395</v>
      </c>
      <c r="B57" s="70" t="s">
        <v>2</v>
      </c>
      <c r="C57" s="70" t="s">
        <v>54</v>
      </c>
      <c r="E57" s="72"/>
      <c r="F57" s="63" t="str">
        <f>IF($C$58=0,"",IF(C57="[for completion]","",C57/$C$58))</f>
        <v/>
      </c>
      <c r="G57" s="63"/>
      <c r="H57" s="69"/>
      <c r="L57" s="69"/>
      <c r="M57" s="69"/>
    </row>
    <row r="58" spans="1:13" x14ac:dyDescent="0.3">
      <c r="A58" s="147" t="s">
        <v>396</v>
      </c>
      <c r="B58" s="73" t="s">
        <v>1</v>
      </c>
      <c r="C58" s="72">
        <f>SUM(C53:C57)</f>
        <v>15013.961804660001</v>
      </c>
      <c r="D58" s="72"/>
      <c r="E58" s="72"/>
      <c r="F58" s="65">
        <f>SUM(F53:F57)</f>
        <v>1</v>
      </c>
      <c r="G58" s="63"/>
      <c r="H58" s="69"/>
      <c r="L58" s="69"/>
      <c r="M58" s="69"/>
    </row>
    <row r="59" spans="1:13" outlineLevel="1" x14ac:dyDescent="0.3">
      <c r="A59" s="147" t="s">
        <v>397</v>
      </c>
      <c r="B59" s="94"/>
      <c r="C59" s="147"/>
      <c r="E59" s="72"/>
      <c r="F59" s="63">
        <f>IF($C$58=0,"",IF(C59="[for completion]","",C59/$C$58))</f>
        <v>0</v>
      </c>
      <c r="G59" s="63"/>
      <c r="H59" s="69"/>
      <c r="L59" s="69"/>
      <c r="M59" s="69"/>
    </row>
    <row r="60" spans="1:13" outlineLevel="1" x14ac:dyDescent="0.3">
      <c r="A60" s="147" t="s">
        <v>398</v>
      </c>
      <c r="B60" s="94"/>
      <c r="E60" s="72"/>
      <c r="F60" s="63">
        <f t="shared" ref="F60:F64" si="0">IF($C$58=0,"",IF(C60="[for completion]","",C60/$C$58))</f>
        <v>0</v>
      </c>
      <c r="G60" s="63"/>
      <c r="H60" s="69"/>
      <c r="L60" s="69"/>
      <c r="M60" s="69"/>
    </row>
    <row r="61" spans="1:13" outlineLevel="1" x14ac:dyDescent="0.3">
      <c r="A61" s="147" t="s">
        <v>399</v>
      </c>
      <c r="B61" s="94"/>
      <c r="E61" s="72"/>
      <c r="F61" s="63">
        <f t="shared" si="0"/>
        <v>0</v>
      </c>
      <c r="G61" s="63"/>
      <c r="H61" s="69"/>
      <c r="L61" s="69"/>
      <c r="M61" s="69"/>
    </row>
    <row r="62" spans="1:13" outlineLevel="1" x14ac:dyDescent="0.3">
      <c r="A62" s="147" t="s">
        <v>400</v>
      </c>
      <c r="B62" s="94"/>
      <c r="E62" s="72"/>
      <c r="F62" s="63">
        <f t="shared" si="0"/>
        <v>0</v>
      </c>
      <c r="G62" s="63"/>
      <c r="H62" s="69"/>
      <c r="L62" s="69"/>
      <c r="M62" s="69"/>
    </row>
    <row r="63" spans="1:13" outlineLevel="1" x14ac:dyDescent="0.3">
      <c r="A63" s="147" t="s">
        <v>401</v>
      </c>
      <c r="B63" s="94"/>
      <c r="E63" s="72"/>
      <c r="F63" s="63">
        <f t="shared" si="0"/>
        <v>0</v>
      </c>
      <c r="G63" s="63"/>
      <c r="H63" s="69"/>
      <c r="L63" s="69"/>
      <c r="M63" s="69"/>
    </row>
    <row r="64" spans="1:13" outlineLevel="1" x14ac:dyDescent="0.3">
      <c r="A64" s="147" t="s">
        <v>402</v>
      </c>
      <c r="B64" s="94"/>
      <c r="C64" s="68"/>
      <c r="D64" s="68"/>
      <c r="E64" s="68"/>
      <c r="F64" s="63">
        <f t="shared" si="0"/>
        <v>0</v>
      </c>
      <c r="G64" s="65"/>
      <c r="H64" s="69"/>
      <c r="L64" s="69"/>
      <c r="M64" s="69"/>
    </row>
    <row r="65" spans="1:13" ht="15" customHeight="1" x14ac:dyDescent="0.3">
      <c r="A65" s="76"/>
      <c r="B65" s="78" t="s">
        <v>686</v>
      </c>
      <c r="C65" s="78" t="s">
        <v>1438</v>
      </c>
      <c r="D65" s="76" t="s">
        <v>1439</v>
      </c>
      <c r="E65" s="61"/>
      <c r="F65" s="77" t="s">
        <v>1440</v>
      </c>
      <c r="G65" s="163" t="s">
        <v>1441</v>
      </c>
      <c r="H65" s="69"/>
      <c r="L65" s="69"/>
      <c r="M65" s="69"/>
    </row>
    <row r="66" spans="1:13" x14ac:dyDescent="0.3">
      <c r="A66" s="147" t="s">
        <v>403</v>
      </c>
      <c r="B66" s="71" t="s">
        <v>81</v>
      </c>
      <c r="C66" s="70">
        <v>9.17</v>
      </c>
      <c r="D66" s="70" t="s">
        <v>290</v>
      </c>
      <c r="E66" s="59"/>
      <c r="F66" s="52"/>
      <c r="G66" s="50"/>
      <c r="H66" s="69"/>
      <c r="L66" s="69"/>
      <c r="M66" s="69"/>
    </row>
    <row r="67" spans="1:13" x14ac:dyDescent="0.3">
      <c r="B67" s="71"/>
      <c r="C67" s="59" t="s">
        <v>1493</v>
      </c>
      <c r="D67" s="59"/>
      <c r="E67" s="59"/>
      <c r="F67" s="50"/>
      <c r="G67" s="50"/>
      <c r="H67" s="69"/>
      <c r="L67" s="69"/>
      <c r="M67" s="69"/>
    </row>
    <row r="68" spans="1:13" x14ac:dyDescent="0.3">
      <c r="B68" s="71" t="s">
        <v>78</v>
      </c>
      <c r="C68" s="70" t="s">
        <v>1493</v>
      </c>
      <c r="E68" s="59"/>
      <c r="F68" s="50"/>
      <c r="G68" s="50"/>
      <c r="H68" s="69"/>
      <c r="L68" s="69"/>
      <c r="M68" s="69"/>
    </row>
    <row r="69" spans="1:13" x14ac:dyDescent="0.3">
      <c r="A69" s="147" t="s">
        <v>404</v>
      </c>
      <c r="B69" s="9" t="s">
        <v>11</v>
      </c>
      <c r="C69" s="177">
        <v>0</v>
      </c>
      <c r="D69" s="70" t="s">
        <v>290</v>
      </c>
      <c r="E69" s="9"/>
      <c r="F69" s="63">
        <f t="shared" ref="F69:F75" si="1">IF($C$76=0,"",IF(C69="[for completion]","",C69/$C$76))</f>
        <v>0</v>
      </c>
      <c r="G69" s="63" t="str">
        <f>IF($D$76=0,"",IF(D69="[Mark as ND1 if not relevant]","",D69/$D$76))</f>
        <v/>
      </c>
      <c r="H69" s="69"/>
      <c r="L69" s="69"/>
      <c r="M69" s="69"/>
    </row>
    <row r="70" spans="1:13" x14ac:dyDescent="0.3">
      <c r="A70" s="147" t="s">
        <v>405</v>
      </c>
      <c r="B70" s="9" t="s">
        <v>5</v>
      </c>
      <c r="C70" s="177">
        <v>1018</v>
      </c>
      <c r="D70" s="70" t="s">
        <v>290</v>
      </c>
      <c r="E70" s="9"/>
      <c r="F70" s="63">
        <f t="shared" si="1"/>
        <v>0.10775907695564729</v>
      </c>
      <c r="G70" s="63" t="str">
        <f t="shared" ref="G70:G75" si="2">IF($D$76=0,"",IF(D70="[Mark as ND1 if not relevant]","",D70/$D$76))</f>
        <v/>
      </c>
      <c r="H70" s="69"/>
      <c r="L70" s="69"/>
      <c r="M70" s="69"/>
    </row>
    <row r="71" spans="1:13" x14ac:dyDescent="0.3">
      <c r="A71" s="147" t="s">
        <v>406</v>
      </c>
      <c r="B71" s="9" t="s">
        <v>6</v>
      </c>
      <c r="C71" s="177">
        <v>477</v>
      </c>
      <c r="D71" s="70" t="s">
        <v>290</v>
      </c>
      <c r="E71" s="9"/>
      <c r="F71" s="63">
        <f t="shared" si="1"/>
        <v>5.0492219752302316E-2</v>
      </c>
      <c r="G71" s="63" t="str">
        <f t="shared" si="2"/>
        <v/>
      </c>
      <c r="H71" s="69"/>
      <c r="L71" s="69"/>
      <c r="M71" s="69"/>
    </row>
    <row r="72" spans="1:13" x14ac:dyDescent="0.3">
      <c r="A72" s="147" t="s">
        <v>407</v>
      </c>
      <c r="B72" s="9" t="s">
        <v>7</v>
      </c>
      <c r="C72" s="177">
        <v>483</v>
      </c>
      <c r="D72" s="70" t="s">
        <v>290</v>
      </c>
      <c r="E72" s="9"/>
      <c r="F72" s="63">
        <f t="shared" si="1"/>
        <v>5.1127342013337566E-2</v>
      </c>
      <c r="G72" s="63" t="str">
        <f t="shared" si="2"/>
        <v/>
      </c>
      <c r="H72" s="69"/>
      <c r="L72" s="69"/>
      <c r="M72" s="69"/>
    </row>
    <row r="73" spans="1:13" x14ac:dyDescent="0.3">
      <c r="A73" s="147" t="s">
        <v>408</v>
      </c>
      <c r="B73" s="9" t="s">
        <v>8</v>
      </c>
      <c r="C73" s="177">
        <v>482</v>
      </c>
      <c r="D73" s="70" t="s">
        <v>290</v>
      </c>
      <c r="E73" s="9"/>
      <c r="F73" s="63">
        <f t="shared" si="1"/>
        <v>5.1021488303165025E-2</v>
      </c>
      <c r="G73" s="63" t="str">
        <f t="shared" si="2"/>
        <v/>
      </c>
      <c r="H73" s="69"/>
      <c r="L73" s="69"/>
      <c r="M73" s="69"/>
    </row>
    <row r="74" spans="1:13" x14ac:dyDescent="0.3">
      <c r="A74" s="147" t="s">
        <v>409</v>
      </c>
      <c r="B74" s="9" t="s">
        <v>9</v>
      </c>
      <c r="C74" s="177">
        <v>2394</v>
      </c>
      <c r="D74" s="70" t="s">
        <v>290</v>
      </c>
      <c r="E74" s="9"/>
      <c r="F74" s="63">
        <f t="shared" si="1"/>
        <v>0.25341378215306448</v>
      </c>
      <c r="G74" s="63" t="str">
        <f t="shared" si="2"/>
        <v/>
      </c>
      <c r="H74" s="69"/>
      <c r="L74" s="69"/>
      <c r="M74" s="69"/>
    </row>
    <row r="75" spans="1:13" x14ac:dyDescent="0.3">
      <c r="A75" s="147" t="s">
        <v>410</v>
      </c>
      <c r="B75" s="9" t="s">
        <v>10</v>
      </c>
      <c r="C75" s="177">
        <v>4593</v>
      </c>
      <c r="D75" s="70" t="s">
        <v>290</v>
      </c>
      <c r="E75" s="9"/>
      <c r="F75" s="63">
        <f t="shared" si="1"/>
        <v>0.48618609082248332</v>
      </c>
      <c r="G75" s="63" t="str">
        <f t="shared" si="2"/>
        <v/>
      </c>
      <c r="H75" s="69"/>
      <c r="L75" s="69"/>
      <c r="M75" s="69"/>
    </row>
    <row r="76" spans="1:13" x14ac:dyDescent="0.3">
      <c r="A76" s="147" t="s">
        <v>411</v>
      </c>
      <c r="B76" s="10" t="s">
        <v>1</v>
      </c>
      <c r="C76" s="72">
        <f>SUM(C69:C75)</f>
        <v>9447</v>
      </c>
      <c r="D76" s="72">
        <f>SUM(D69:D75)</f>
        <v>0</v>
      </c>
      <c r="E76" s="71"/>
      <c r="F76" s="65">
        <f t="shared" ref="F76" si="3">SUM(F69:F75)</f>
        <v>1</v>
      </c>
      <c r="G76" s="65">
        <f>SUM(G69:G75)</f>
        <v>0</v>
      </c>
      <c r="H76" s="69"/>
      <c r="L76" s="69"/>
      <c r="M76" s="69"/>
    </row>
    <row r="77" spans="1:13" outlineLevel="1" x14ac:dyDescent="0.3">
      <c r="A77" s="147" t="s">
        <v>412</v>
      </c>
      <c r="B77" s="92"/>
      <c r="C77" s="72"/>
      <c r="D77" s="72"/>
      <c r="E77" s="71"/>
      <c r="F77" s="63">
        <f>IF($C$76=0,"",IF(C77="[for completion]","",C77/$C$76))</f>
        <v>0</v>
      </c>
      <c r="G77" s="63" t="str">
        <f t="shared" ref="G77:G86" si="4">IF($D$76=0,"",IF(D77="[for completion]","",D77/$D$76))</f>
        <v/>
      </c>
      <c r="H77" s="69"/>
      <c r="L77" s="69"/>
      <c r="M77" s="69"/>
    </row>
    <row r="78" spans="1:13" outlineLevel="1" x14ac:dyDescent="0.3">
      <c r="A78" s="147" t="s">
        <v>413</v>
      </c>
      <c r="B78" s="92"/>
      <c r="C78" s="166"/>
      <c r="D78" s="72"/>
      <c r="E78" s="71"/>
      <c r="F78" s="63">
        <f t="shared" ref="F78:F86" si="5">IF($C$76=0,"",IF(C78="[for completion]","",C78/$C$76))</f>
        <v>0</v>
      </c>
      <c r="G78" s="63" t="str">
        <f t="shared" si="4"/>
        <v/>
      </c>
      <c r="H78" s="69"/>
      <c r="L78" s="69"/>
      <c r="M78" s="69"/>
    </row>
    <row r="79" spans="1:13" outlineLevel="1" x14ac:dyDescent="0.3">
      <c r="A79" s="147" t="s">
        <v>414</v>
      </c>
      <c r="B79" s="92"/>
      <c r="C79" s="72"/>
      <c r="D79" s="72"/>
      <c r="E79" s="71"/>
      <c r="F79" s="63">
        <f t="shared" si="5"/>
        <v>0</v>
      </c>
      <c r="G79" s="63" t="str">
        <f t="shared" si="4"/>
        <v/>
      </c>
      <c r="H79" s="69"/>
      <c r="L79" s="69"/>
      <c r="M79" s="69"/>
    </row>
    <row r="80" spans="1:13" outlineLevel="1" x14ac:dyDescent="0.3">
      <c r="A80" s="147" t="s">
        <v>415</v>
      </c>
      <c r="B80" s="92"/>
      <c r="C80" s="72"/>
      <c r="D80" s="72"/>
      <c r="E80" s="71"/>
      <c r="F80" s="63">
        <f t="shared" si="5"/>
        <v>0</v>
      </c>
      <c r="G80" s="63" t="str">
        <f t="shared" si="4"/>
        <v/>
      </c>
      <c r="H80" s="69"/>
      <c r="L80" s="69"/>
      <c r="M80" s="69"/>
    </row>
    <row r="81" spans="1:13" outlineLevel="1" x14ac:dyDescent="0.3">
      <c r="A81" s="147" t="s">
        <v>416</v>
      </c>
      <c r="B81" s="92"/>
      <c r="C81" s="72"/>
      <c r="D81" s="72"/>
      <c r="E81" s="71"/>
      <c r="F81" s="63">
        <f t="shared" si="5"/>
        <v>0</v>
      </c>
      <c r="G81" s="63" t="str">
        <f t="shared" si="4"/>
        <v/>
      </c>
      <c r="H81" s="69"/>
      <c r="L81" s="69"/>
      <c r="M81" s="69"/>
    </row>
    <row r="82" spans="1:13" outlineLevel="1" x14ac:dyDescent="0.3">
      <c r="A82" s="147" t="s">
        <v>417</v>
      </c>
      <c r="B82" s="92"/>
      <c r="C82" s="72"/>
      <c r="D82" s="72"/>
      <c r="E82" s="71"/>
      <c r="F82" s="63"/>
      <c r="G82" s="63"/>
      <c r="H82" s="69"/>
      <c r="L82" s="69"/>
      <c r="M82" s="69"/>
    </row>
    <row r="83" spans="1:13" outlineLevel="1" x14ac:dyDescent="0.3">
      <c r="A83" s="147" t="s">
        <v>418</v>
      </c>
      <c r="B83" s="92"/>
      <c r="C83" s="72"/>
      <c r="D83" s="72"/>
      <c r="E83" s="71"/>
      <c r="F83" s="63"/>
      <c r="G83" s="63"/>
      <c r="H83" s="69"/>
      <c r="L83" s="69"/>
      <c r="M83" s="69"/>
    </row>
    <row r="84" spans="1:13" outlineLevel="1" x14ac:dyDescent="0.3">
      <c r="A84" s="147" t="s">
        <v>419</v>
      </c>
      <c r="B84" s="92"/>
      <c r="C84" s="72"/>
      <c r="D84" s="72"/>
      <c r="E84" s="71"/>
      <c r="F84" s="63"/>
      <c r="G84" s="63"/>
      <c r="H84" s="69"/>
      <c r="L84" s="69"/>
      <c r="M84" s="69"/>
    </row>
    <row r="85" spans="1:13" outlineLevel="1" x14ac:dyDescent="0.3">
      <c r="A85" s="147" t="s">
        <v>420</v>
      </c>
      <c r="B85" s="10"/>
      <c r="C85" s="72"/>
      <c r="D85" s="72"/>
      <c r="E85" s="71"/>
      <c r="F85" s="63">
        <f t="shared" si="5"/>
        <v>0</v>
      </c>
      <c r="G85" s="63" t="str">
        <f t="shared" si="4"/>
        <v/>
      </c>
      <c r="H85" s="69"/>
      <c r="L85" s="69"/>
      <c r="M85" s="69"/>
    </row>
    <row r="86" spans="1:13" outlineLevel="1" x14ac:dyDescent="0.3">
      <c r="A86" s="147" t="s">
        <v>421</v>
      </c>
      <c r="B86" s="92"/>
      <c r="C86" s="72"/>
      <c r="D86" s="72"/>
      <c r="E86" s="71"/>
      <c r="F86" s="63">
        <f t="shared" si="5"/>
        <v>0</v>
      </c>
      <c r="G86" s="63" t="str">
        <f t="shared" si="4"/>
        <v/>
      </c>
      <c r="H86" s="69"/>
      <c r="L86" s="69"/>
      <c r="M86" s="69"/>
    </row>
    <row r="87" spans="1:13" ht="15" customHeight="1" x14ac:dyDescent="0.3">
      <c r="A87" s="76"/>
      <c r="B87" s="78" t="s">
        <v>687</v>
      </c>
      <c r="C87" s="76" t="s">
        <v>1442</v>
      </c>
      <c r="D87" s="76" t="s">
        <v>1436</v>
      </c>
      <c r="E87" s="61"/>
      <c r="F87" s="77" t="s">
        <v>1443</v>
      </c>
      <c r="G87" s="76" t="s">
        <v>1437</v>
      </c>
      <c r="H87" s="69"/>
      <c r="L87" s="69"/>
      <c r="M87" s="69"/>
    </row>
    <row r="88" spans="1:13" x14ac:dyDescent="0.3">
      <c r="A88" s="147" t="s">
        <v>422</v>
      </c>
      <c r="B88" s="71" t="s">
        <v>81</v>
      </c>
      <c r="C88" s="177">
        <v>10.49</v>
      </c>
      <c r="D88" s="70" t="s">
        <v>290</v>
      </c>
      <c r="E88" s="59"/>
      <c r="F88" s="52"/>
      <c r="G88" s="50"/>
      <c r="H88" s="69"/>
      <c r="L88" s="69"/>
      <c r="M88" s="69"/>
    </row>
    <row r="89" spans="1:13" x14ac:dyDescent="0.3">
      <c r="B89" s="71"/>
      <c r="C89" s="59" t="s">
        <v>1493</v>
      </c>
      <c r="D89" s="59"/>
      <c r="E89" s="59"/>
      <c r="F89" s="50"/>
      <c r="G89" s="50"/>
      <c r="H89" s="69"/>
      <c r="L89" s="69"/>
      <c r="M89" s="69"/>
    </row>
    <row r="90" spans="1:13" x14ac:dyDescent="0.3">
      <c r="A90" s="147" t="s">
        <v>423</v>
      </c>
      <c r="B90" s="71" t="s">
        <v>78</v>
      </c>
      <c r="C90" s="70" t="s">
        <v>1493</v>
      </c>
      <c r="E90" s="59"/>
      <c r="F90" s="50"/>
      <c r="G90" s="50"/>
      <c r="H90" s="69"/>
      <c r="L90" s="69"/>
      <c r="M90" s="69"/>
    </row>
    <row r="91" spans="1:13" x14ac:dyDescent="0.3">
      <c r="A91" s="147" t="s">
        <v>424</v>
      </c>
      <c r="B91" s="9" t="s">
        <v>11</v>
      </c>
      <c r="C91" s="177">
        <v>3032</v>
      </c>
      <c r="D91" s="70" t="s">
        <v>290</v>
      </c>
      <c r="E91" s="9"/>
      <c r="F91" s="63">
        <f>IF($C$98=0,"",IF(C91="[for completion]","",C91/$C$98))</f>
        <v>0.22439313203078745</v>
      </c>
      <c r="G91" s="63" t="str">
        <f>IF($D$98=0,"",IF(D91="[Mark as ND1 if not relevant]","",D91/$D$98))</f>
        <v/>
      </c>
      <c r="H91" s="69"/>
      <c r="L91" s="69"/>
      <c r="M91" s="69"/>
    </row>
    <row r="92" spans="1:13" x14ac:dyDescent="0.3">
      <c r="A92" s="147" t="s">
        <v>425</v>
      </c>
      <c r="B92" s="9" t="s">
        <v>5</v>
      </c>
      <c r="C92" s="177">
        <v>3220</v>
      </c>
      <c r="D92" s="70" t="s">
        <v>290</v>
      </c>
      <c r="E92" s="9"/>
      <c r="F92" s="63">
        <f t="shared" ref="F92:F108" si="6">IF($C$98=0,"",IF(C92="[for completion]","",C92/$C$98))</f>
        <v>0.23830669034931912</v>
      </c>
      <c r="G92" s="63" t="str">
        <f t="shared" ref="G92:G97" si="7">IF($D$98=0,"",IF(D92="[Mark as ND1 if not relevant]","",D92/$D$98))</f>
        <v/>
      </c>
      <c r="H92" s="69"/>
      <c r="L92" s="69"/>
      <c r="M92" s="69"/>
    </row>
    <row r="93" spans="1:13" x14ac:dyDescent="0.3">
      <c r="A93" s="147" t="s">
        <v>426</v>
      </c>
      <c r="B93" s="9" t="s">
        <v>6</v>
      </c>
      <c r="C93" s="177">
        <v>13</v>
      </c>
      <c r="D93" s="70" t="s">
        <v>290</v>
      </c>
      <c r="E93" s="9"/>
      <c r="F93" s="63">
        <f t="shared" si="6"/>
        <v>9.6210775606867969E-4</v>
      </c>
      <c r="G93" s="63" t="str">
        <f t="shared" si="7"/>
        <v/>
      </c>
      <c r="H93" s="69"/>
      <c r="L93" s="69"/>
      <c r="M93" s="69"/>
    </row>
    <row r="94" spans="1:13" x14ac:dyDescent="0.3">
      <c r="A94" s="147" t="s">
        <v>427</v>
      </c>
      <c r="B94" s="9" t="s">
        <v>7</v>
      </c>
      <c r="C94" s="177">
        <v>52</v>
      </c>
      <c r="D94" s="70" t="s">
        <v>290</v>
      </c>
      <c r="E94" s="9"/>
      <c r="F94" s="63">
        <f t="shared" si="6"/>
        <v>3.8484310242747188E-3</v>
      </c>
      <c r="G94" s="63" t="str">
        <f t="shared" si="7"/>
        <v/>
      </c>
      <c r="H94" s="69"/>
      <c r="L94" s="69"/>
      <c r="M94" s="69"/>
    </row>
    <row r="95" spans="1:13" x14ac:dyDescent="0.3">
      <c r="A95" s="147" t="s">
        <v>428</v>
      </c>
      <c r="B95" s="9" t="s">
        <v>8</v>
      </c>
      <c r="C95" s="70">
        <v>0</v>
      </c>
      <c r="D95" s="70" t="s">
        <v>290</v>
      </c>
      <c r="E95" s="9"/>
      <c r="F95" s="63">
        <f>IF($C$98=0,"",IF(C95="[for completion]","",C95/$C$98))</f>
        <v>0</v>
      </c>
      <c r="G95" s="63" t="str">
        <f t="shared" si="7"/>
        <v/>
      </c>
      <c r="H95" s="69"/>
      <c r="L95" s="69"/>
      <c r="M95" s="69"/>
    </row>
    <row r="96" spans="1:13" x14ac:dyDescent="0.3">
      <c r="A96" s="147" t="s">
        <v>429</v>
      </c>
      <c r="B96" s="9" t="s">
        <v>9</v>
      </c>
      <c r="C96" s="177">
        <v>525</v>
      </c>
      <c r="D96" s="70" t="s">
        <v>290</v>
      </c>
      <c r="E96" s="9"/>
      <c r="F96" s="168">
        <f>IF($C$98=0,"",IF(C96="[for completion]","",C96/$C$98))</f>
        <v>3.8854351687388988E-2</v>
      </c>
      <c r="G96" s="63" t="str">
        <f t="shared" si="7"/>
        <v/>
      </c>
      <c r="H96" s="69"/>
      <c r="L96" s="69"/>
      <c r="M96" s="69"/>
    </row>
    <row r="97" spans="1:14" x14ac:dyDescent="0.3">
      <c r="A97" s="147" t="s">
        <v>430</v>
      </c>
      <c r="B97" s="9" t="s">
        <v>10</v>
      </c>
      <c r="C97" s="177">
        <v>6670</v>
      </c>
      <c r="D97" s="70" t="s">
        <v>290</v>
      </c>
      <c r="E97" s="9"/>
      <c r="F97" s="63">
        <f>IF($C$98=0,"",IF(C97="[for completion]","",C97/$C$98))</f>
        <v>0.49363528715216104</v>
      </c>
      <c r="G97" s="63" t="str">
        <f t="shared" si="7"/>
        <v/>
      </c>
      <c r="H97" s="69"/>
      <c r="L97" s="69"/>
      <c r="M97" s="69"/>
    </row>
    <row r="98" spans="1:14" x14ac:dyDescent="0.3">
      <c r="A98" s="147" t="s">
        <v>431</v>
      </c>
      <c r="B98" s="10" t="s">
        <v>1</v>
      </c>
      <c r="C98" s="72">
        <f>SUM(C91:C97)</f>
        <v>13512</v>
      </c>
      <c r="D98" s="72">
        <f>SUM(D91:D97)</f>
        <v>0</v>
      </c>
      <c r="E98" s="71"/>
      <c r="F98" s="65">
        <f t="shared" ref="F98" si="8">SUM(F91:F97)</f>
        <v>1</v>
      </c>
      <c r="G98" s="65">
        <f>SUM(G91:G97)</f>
        <v>0</v>
      </c>
      <c r="H98" s="69"/>
      <c r="L98" s="69"/>
      <c r="M98" s="69"/>
    </row>
    <row r="99" spans="1:14" outlineLevel="1" x14ac:dyDescent="0.3">
      <c r="A99" s="147" t="s">
        <v>432</v>
      </c>
      <c r="B99" s="92"/>
      <c r="C99" s="72"/>
      <c r="D99" s="72"/>
      <c r="E99" s="71"/>
      <c r="F99" s="63">
        <f t="shared" si="6"/>
        <v>0</v>
      </c>
      <c r="G99" s="63" t="str">
        <f t="shared" ref="G99:G108" si="9">IF($D$98=0,"",IF(D99="[for completion]","",D99/$D$98))</f>
        <v/>
      </c>
      <c r="H99" s="69"/>
      <c r="L99" s="69"/>
      <c r="M99" s="69"/>
    </row>
    <row r="100" spans="1:14" outlineLevel="1" x14ac:dyDescent="0.3">
      <c r="A100" s="147" t="s">
        <v>433</v>
      </c>
      <c r="B100" s="92"/>
      <c r="C100" s="72"/>
      <c r="D100" s="72"/>
      <c r="E100" s="71"/>
      <c r="F100" s="63">
        <f t="shared" si="6"/>
        <v>0</v>
      </c>
      <c r="G100" s="63" t="str">
        <f t="shared" si="9"/>
        <v/>
      </c>
      <c r="H100" s="69"/>
      <c r="L100" s="69"/>
      <c r="M100" s="69"/>
    </row>
    <row r="101" spans="1:14" outlineLevel="1" x14ac:dyDescent="0.3">
      <c r="A101" s="147" t="s">
        <v>434</v>
      </c>
      <c r="B101" s="92"/>
      <c r="C101" s="72"/>
      <c r="D101" s="72"/>
      <c r="E101" s="71"/>
      <c r="F101" s="63">
        <f t="shared" si="6"/>
        <v>0</v>
      </c>
      <c r="G101" s="63" t="str">
        <f t="shared" si="9"/>
        <v/>
      </c>
      <c r="H101" s="69"/>
      <c r="L101" s="69"/>
      <c r="M101" s="69"/>
    </row>
    <row r="102" spans="1:14" outlineLevel="1" x14ac:dyDescent="0.3">
      <c r="A102" s="147" t="s">
        <v>435</v>
      </c>
      <c r="B102" s="92"/>
      <c r="C102" s="72"/>
      <c r="D102" s="72"/>
      <c r="E102" s="71"/>
      <c r="F102" s="63">
        <f t="shared" si="6"/>
        <v>0</v>
      </c>
      <c r="G102" s="63" t="str">
        <f t="shared" si="9"/>
        <v/>
      </c>
      <c r="H102" s="69"/>
      <c r="L102" s="69"/>
      <c r="M102" s="69"/>
    </row>
    <row r="103" spans="1:14" outlineLevel="1" x14ac:dyDescent="0.3">
      <c r="A103" s="147" t="s">
        <v>436</v>
      </c>
      <c r="B103" s="92"/>
      <c r="C103" s="72"/>
      <c r="D103" s="72"/>
      <c r="E103" s="71"/>
      <c r="F103" s="63">
        <f t="shared" si="6"/>
        <v>0</v>
      </c>
      <c r="G103" s="63" t="str">
        <f t="shared" si="9"/>
        <v/>
      </c>
      <c r="H103" s="69"/>
      <c r="L103" s="69"/>
      <c r="M103" s="69"/>
    </row>
    <row r="104" spans="1:14" outlineLevel="1" x14ac:dyDescent="0.3">
      <c r="A104" s="147" t="s">
        <v>437</v>
      </c>
      <c r="B104" s="92"/>
      <c r="C104" s="72"/>
      <c r="D104" s="72"/>
      <c r="E104" s="71"/>
      <c r="F104" s="63"/>
      <c r="G104" s="63"/>
      <c r="H104" s="69"/>
      <c r="L104" s="69"/>
      <c r="M104" s="69"/>
    </row>
    <row r="105" spans="1:14" outlineLevel="1" x14ac:dyDescent="0.3">
      <c r="A105" s="147" t="s">
        <v>438</v>
      </c>
      <c r="B105" s="92"/>
      <c r="C105" s="72"/>
      <c r="D105" s="72"/>
      <c r="E105" s="71"/>
      <c r="F105" s="63"/>
      <c r="G105" s="63"/>
      <c r="H105" s="69"/>
      <c r="L105" s="69"/>
      <c r="M105" s="69"/>
    </row>
    <row r="106" spans="1:14" outlineLevel="1" x14ac:dyDescent="0.3">
      <c r="A106" s="147" t="s">
        <v>439</v>
      </c>
      <c r="B106" s="10"/>
      <c r="C106" s="72"/>
      <c r="D106" s="72"/>
      <c r="E106" s="71"/>
      <c r="F106" s="63">
        <f t="shared" si="6"/>
        <v>0</v>
      </c>
      <c r="G106" s="63" t="str">
        <f t="shared" si="9"/>
        <v/>
      </c>
      <c r="H106" s="69"/>
      <c r="L106" s="69"/>
      <c r="M106" s="69"/>
    </row>
    <row r="107" spans="1:14" outlineLevel="1" x14ac:dyDescent="0.3">
      <c r="A107" s="147" t="s">
        <v>440</v>
      </c>
      <c r="B107" s="92"/>
      <c r="C107" s="72"/>
      <c r="D107" s="72"/>
      <c r="E107" s="71"/>
      <c r="F107" s="63">
        <f t="shared" si="6"/>
        <v>0</v>
      </c>
      <c r="G107" s="63" t="str">
        <f t="shared" si="9"/>
        <v/>
      </c>
      <c r="H107" s="69"/>
      <c r="L107" s="69"/>
      <c r="M107" s="69"/>
    </row>
    <row r="108" spans="1:14" outlineLevel="1" x14ac:dyDescent="0.3">
      <c r="A108" s="147" t="s">
        <v>441</v>
      </c>
      <c r="B108" s="92"/>
      <c r="C108" s="72"/>
      <c r="D108" s="72"/>
      <c r="E108" s="71"/>
      <c r="F108" s="63">
        <f t="shared" si="6"/>
        <v>0</v>
      </c>
      <c r="G108" s="63" t="str">
        <f t="shared" si="9"/>
        <v/>
      </c>
      <c r="H108" s="69"/>
      <c r="L108" s="69"/>
      <c r="M108" s="69"/>
    </row>
    <row r="109" spans="1:14" ht="15" customHeight="1" x14ac:dyDescent="0.3">
      <c r="A109" s="76"/>
      <c r="B109" s="78" t="s">
        <v>688</v>
      </c>
      <c r="C109" s="77" t="s">
        <v>83</v>
      </c>
      <c r="D109" s="77" t="s">
        <v>84</v>
      </c>
      <c r="E109" s="61"/>
      <c r="F109" s="77" t="s">
        <v>85</v>
      </c>
      <c r="G109" s="77" t="s">
        <v>86</v>
      </c>
      <c r="H109" s="69"/>
      <c r="L109" s="69"/>
      <c r="M109" s="69"/>
    </row>
    <row r="110" spans="1:14" s="2" customFormat="1" x14ac:dyDescent="0.3">
      <c r="A110" s="147" t="s">
        <v>442</v>
      </c>
      <c r="B110" s="71" t="s">
        <v>55</v>
      </c>
      <c r="C110" s="70">
        <v>2490</v>
      </c>
      <c r="D110" s="70" t="s">
        <v>54</v>
      </c>
      <c r="E110" s="63"/>
      <c r="F110" s="63">
        <f t="shared" ref="F110:F115" si="10">IF($C$125=0,"",IF(C110="[for completion]","",C110/$C$125))</f>
        <v>0.26360364175312301</v>
      </c>
      <c r="G110" s="63" t="str">
        <f t="shared" ref="G110:G115" si="11">IF($D$125=0,"",IF(D110="[for completion]","",D110/$D$125))</f>
        <v/>
      </c>
      <c r="H110" s="69"/>
      <c r="I110" s="70"/>
      <c r="J110" s="70"/>
      <c r="K110" s="70"/>
      <c r="L110" s="69"/>
      <c r="M110" s="69"/>
      <c r="N110" s="69"/>
    </row>
    <row r="111" spans="1:14" s="2" customFormat="1" x14ac:dyDescent="0.3">
      <c r="A111" s="147" t="s">
        <v>443</v>
      </c>
      <c r="B111" s="71" t="s">
        <v>22</v>
      </c>
      <c r="C111" s="70" t="s">
        <v>54</v>
      </c>
      <c r="D111" s="70" t="s">
        <v>54</v>
      </c>
      <c r="E111" s="63"/>
      <c r="F111" s="63" t="str">
        <f t="shared" si="10"/>
        <v/>
      </c>
      <c r="G111" s="63" t="str">
        <f t="shared" si="11"/>
        <v/>
      </c>
      <c r="H111" s="69"/>
      <c r="I111" s="70"/>
      <c r="J111" s="70"/>
      <c r="K111" s="70"/>
      <c r="L111" s="69"/>
      <c r="M111" s="69"/>
      <c r="N111" s="69"/>
    </row>
    <row r="112" spans="1:14" s="2" customFormat="1" x14ac:dyDescent="0.3">
      <c r="A112" s="147" t="s">
        <v>444</v>
      </c>
      <c r="B112" s="71" t="s">
        <v>24</v>
      </c>
      <c r="C112" s="70" t="s">
        <v>54</v>
      </c>
      <c r="D112" s="70" t="s">
        <v>54</v>
      </c>
      <c r="E112" s="63"/>
      <c r="F112" s="63" t="str">
        <f t="shared" si="10"/>
        <v/>
      </c>
      <c r="G112" s="63" t="str">
        <f t="shared" si="11"/>
        <v/>
      </c>
      <c r="H112" s="69"/>
      <c r="I112" s="70"/>
      <c r="J112" s="70"/>
      <c r="K112" s="70"/>
      <c r="L112" s="69"/>
      <c r="M112" s="69"/>
      <c r="N112" s="69"/>
    </row>
    <row r="113" spans="1:14" s="2" customFormat="1" x14ac:dyDescent="0.3">
      <c r="A113" s="147" t="s">
        <v>445</v>
      </c>
      <c r="B113" s="143" t="s">
        <v>1435</v>
      </c>
      <c r="C113" s="70" t="s">
        <v>54</v>
      </c>
      <c r="D113" s="70" t="s">
        <v>54</v>
      </c>
      <c r="E113" s="63"/>
      <c r="F113" s="63" t="str">
        <f t="shared" si="10"/>
        <v/>
      </c>
      <c r="G113" s="63" t="str">
        <f t="shared" si="11"/>
        <v/>
      </c>
      <c r="H113" s="69"/>
      <c r="I113" s="70"/>
      <c r="J113" s="70"/>
      <c r="K113" s="70"/>
      <c r="L113" s="69"/>
      <c r="M113" s="69"/>
      <c r="N113" s="69"/>
    </row>
    <row r="114" spans="1:14" s="2" customFormat="1" x14ac:dyDescent="0.3">
      <c r="A114" s="147" t="s">
        <v>446</v>
      </c>
      <c r="B114" s="71" t="s">
        <v>23</v>
      </c>
      <c r="C114" s="70" t="s">
        <v>54</v>
      </c>
      <c r="D114" s="70" t="s">
        <v>54</v>
      </c>
      <c r="E114" s="63"/>
      <c r="F114" s="63" t="str">
        <f t="shared" si="10"/>
        <v/>
      </c>
      <c r="G114" s="63" t="str">
        <f t="shared" si="11"/>
        <v/>
      </c>
      <c r="H114" s="69"/>
      <c r="I114" s="70"/>
      <c r="J114" s="70"/>
      <c r="K114" s="70"/>
      <c r="L114" s="69"/>
      <c r="M114" s="69"/>
      <c r="N114" s="69"/>
    </row>
    <row r="115" spans="1:14" s="2" customFormat="1" x14ac:dyDescent="0.3">
      <c r="A115" s="147" t="s">
        <v>447</v>
      </c>
      <c r="B115" s="71" t="s">
        <v>25</v>
      </c>
      <c r="C115" s="70" t="s">
        <v>54</v>
      </c>
      <c r="D115" s="70" t="s">
        <v>54</v>
      </c>
      <c r="E115" s="71"/>
      <c r="F115" s="63" t="str">
        <f t="shared" si="10"/>
        <v/>
      </c>
      <c r="G115" s="63" t="str">
        <f t="shared" si="11"/>
        <v/>
      </c>
      <c r="H115" s="69"/>
      <c r="I115" s="70"/>
      <c r="J115" s="70"/>
      <c r="K115" s="70"/>
      <c r="L115" s="69"/>
      <c r="M115" s="69"/>
      <c r="N115" s="69"/>
    </row>
    <row r="116" spans="1:14" x14ac:dyDescent="0.3">
      <c r="A116" s="147" t="s">
        <v>448</v>
      </c>
      <c r="B116" s="71" t="s">
        <v>26</v>
      </c>
      <c r="C116" s="70" t="s">
        <v>54</v>
      </c>
      <c r="D116" s="70" t="s">
        <v>54</v>
      </c>
      <c r="E116" s="71"/>
      <c r="F116" s="63" t="str">
        <f t="shared" ref="F116:F121" si="12">IF($C$125=0,"",IF(C116="[for completion]","",C116/$C$125))</f>
        <v/>
      </c>
      <c r="G116" s="63" t="str">
        <f t="shared" ref="G116:G121" si="13">IF($D$125=0,"",IF(D116="[for completion]","",D116/$D$125))</f>
        <v/>
      </c>
      <c r="H116" s="69"/>
      <c r="L116" s="69"/>
      <c r="M116" s="69"/>
    </row>
    <row r="117" spans="1:14" x14ac:dyDescent="0.3">
      <c r="A117" s="147" t="s">
        <v>449</v>
      </c>
      <c r="B117" s="71" t="s">
        <v>136</v>
      </c>
      <c r="C117" s="70" t="s">
        <v>54</v>
      </c>
      <c r="D117" s="70" t="s">
        <v>54</v>
      </c>
      <c r="E117" s="71"/>
      <c r="F117" s="63" t="str">
        <f t="shared" si="12"/>
        <v/>
      </c>
      <c r="G117" s="63" t="str">
        <f t="shared" si="13"/>
        <v/>
      </c>
      <c r="H117" s="69"/>
      <c r="L117" s="69"/>
      <c r="M117" s="69"/>
    </row>
    <row r="118" spans="1:14" x14ac:dyDescent="0.3">
      <c r="A118" s="147" t="s">
        <v>450</v>
      </c>
      <c r="B118" s="71" t="s">
        <v>79</v>
      </c>
      <c r="C118" s="70" t="s">
        <v>54</v>
      </c>
      <c r="D118" s="70" t="s">
        <v>54</v>
      </c>
      <c r="E118" s="71"/>
      <c r="F118" s="63" t="str">
        <f t="shared" si="12"/>
        <v/>
      </c>
      <c r="G118" s="63" t="str">
        <f t="shared" si="13"/>
        <v/>
      </c>
      <c r="H118" s="69"/>
      <c r="L118" s="69"/>
      <c r="M118" s="69"/>
    </row>
    <row r="119" spans="1:14" x14ac:dyDescent="0.3">
      <c r="A119" s="147" t="s">
        <v>451</v>
      </c>
      <c r="B119" s="71" t="s">
        <v>76</v>
      </c>
      <c r="C119" s="70">
        <v>6956</v>
      </c>
      <c r="D119" s="70" t="s">
        <v>54</v>
      </c>
      <c r="E119" s="71"/>
      <c r="F119" s="63">
        <f t="shared" si="12"/>
        <v>0.73639635824687699</v>
      </c>
      <c r="G119" s="63" t="str">
        <f t="shared" si="13"/>
        <v/>
      </c>
      <c r="H119" s="69"/>
      <c r="L119" s="69"/>
      <c r="M119" s="69"/>
    </row>
    <row r="120" spans="1:14" x14ac:dyDescent="0.3">
      <c r="A120" s="147" t="s">
        <v>452</v>
      </c>
      <c r="B120" s="71" t="s">
        <v>80</v>
      </c>
      <c r="C120" s="70" t="s">
        <v>54</v>
      </c>
      <c r="D120" s="70" t="s">
        <v>54</v>
      </c>
      <c r="E120" s="71"/>
      <c r="F120" s="63" t="str">
        <f t="shared" si="12"/>
        <v/>
      </c>
      <c r="G120" s="63" t="str">
        <f t="shared" si="13"/>
        <v/>
      </c>
      <c r="H120" s="69"/>
      <c r="L120" s="69"/>
      <c r="M120" s="69"/>
    </row>
    <row r="121" spans="1:14" x14ac:dyDescent="0.3">
      <c r="A121" s="147" t="s">
        <v>453</v>
      </c>
      <c r="B121" s="71" t="s">
        <v>135</v>
      </c>
      <c r="C121" s="70" t="s">
        <v>54</v>
      </c>
      <c r="D121" s="70" t="s">
        <v>54</v>
      </c>
      <c r="E121" s="71"/>
      <c r="F121" s="63" t="str">
        <f t="shared" si="12"/>
        <v/>
      </c>
      <c r="G121" s="63" t="str">
        <f t="shared" si="13"/>
        <v/>
      </c>
      <c r="H121" s="69"/>
      <c r="L121" s="69"/>
      <c r="M121" s="69"/>
    </row>
    <row r="122" spans="1:14" x14ac:dyDescent="0.3">
      <c r="A122" s="147" t="s">
        <v>454</v>
      </c>
      <c r="B122" s="71" t="s">
        <v>44</v>
      </c>
      <c r="C122" s="70" t="s">
        <v>54</v>
      </c>
      <c r="D122" s="70" t="s">
        <v>54</v>
      </c>
      <c r="E122" s="71"/>
      <c r="F122" s="63"/>
      <c r="G122" s="63"/>
      <c r="H122" s="69"/>
      <c r="L122" s="69"/>
      <c r="M122" s="69"/>
    </row>
    <row r="123" spans="1:14" x14ac:dyDescent="0.3">
      <c r="A123" s="147" t="s">
        <v>455</v>
      </c>
      <c r="B123" s="71" t="s">
        <v>77</v>
      </c>
      <c r="C123" s="70" t="s">
        <v>54</v>
      </c>
      <c r="D123" s="70" t="s">
        <v>54</v>
      </c>
      <c r="E123" s="71"/>
      <c r="F123" s="63"/>
      <c r="G123" s="63"/>
      <c r="H123" s="69"/>
      <c r="L123" s="69"/>
      <c r="M123" s="69"/>
    </row>
    <row r="124" spans="1:14" x14ac:dyDescent="0.3">
      <c r="A124" s="147" t="s">
        <v>456</v>
      </c>
      <c r="B124" s="71" t="s">
        <v>2</v>
      </c>
      <c r="C124" s="70" t="s">
        <v>54</v>
      </c>
      <c r="D124" s="70" t="s">
        <v>54</v>
      </c>
      <c r="E124" s="71"/>
      <c r="F124" s="63" t="str">
        <f>IF($C$125=0,"",IF(C124="[for completion]","",C124/$C$125))</f>
        <v/>
      </c>
      <c r="G124" s="63" t="str">
        <f>IF($D$125=0,"",IF(D124="[for completion]","",D124/$D$125))</f>
        <v/>
      </c>
      <c r="H124" s="69"/>
      <c r="L124" s="69"/>
      <c r="M124" s="69"/>
    </row>
    <row r="125" spans="1:14" x14ac:dyDescent="0.3">
      <c r="A125" s="147" t="s">
        <v>457</v>
      </c>
      <c r="B125" s="10" t="s">
        <v>1</v>
      </c>
      <c r="C125" s="70">
        <f>SUM(C110:C124)</f>
        <v>9446</v>
      </c>
      <c r="D125" s="70">
        <f>SUM(D110:D124)</f>
        <v>0</v>
      </c>
      <c r="E125" s="71"/>
      <c r="F125" s="75">
        <f>SUM(F110:F124)</f>
        <v>1</v>
      </c>
      <c r="G125" s="75">
        <f>SUM(G110:G124)</f>
        <v>0</v>
      </c>
      <c r="H125" s="69"/>
      <c r="L125" s="69"/>
      <c r="M125" s="69"/>
    </row>
    <row r="126" spans="1:14" outlineLevel="1" x14ac:dyDescent="0.3">
      <c r="A126" s="147" t="s">
        <v>458</v>
      </c>
      <c r="B126" s="94"/>
      <c r="E126" s="71"/>
      <c r="F126" s="63">
        <f t="shared" ref="F126" si="14">IF($C$125=0,"",IF(C126="[for completion]","",C126/$C$125))</f>
        <v>0</v>
      </c>
      <c r="G126" s="63" t="str">
        <f t="shared" ref="G126" si="15">IF($D$125=0,"",IF(D126="[for completion]","",D126/$D$125))</f>
        <v/>
      </c>
      <c r="H126" s="69"/>
      <c r="L126" s="69"/>
      <c r="M126" s="69"/>
    </row>
    <row r="127" spans="1:14" outlineLevel="1" x14ac:dyDescent="0.3">
      <c r="A127" s="147" t="s">
        <v>459</v>
      </c>
      <c r="B127" s="94"/>
      <c r="E127" s="71"/>
      <c r="F127" s="63">
        <f t="shared" ref="F127:F134" si="16">IF($C$125=0,"",IF(C127="[for completion]","",C127/$C$125))</f>
        <v>0</v>
      </c>
      <c r="G127" s="63" t="str">
        <f t="shared" ref="G127:G134" si="17">IF($D$125=0,"",IF(D127="[for completion]","",D127/$D$125))</f>
        <v/>
      </c>
      <c r="H127" s="69"/>
      <c r="L127" s="69"/>
      <c r="M127" s="69"/>
    </row>
    <row r="128" spans="1:14" outlineLevel="1" x14ac:dyDescent="0.3">
      <c r="A128" s="147" t="s">
        <v>460</v>
      </c>
      <c r="B128" s="94"/>
      <c r="E128" s="71"/>
      <c r="F128" s="63">
        <f t="shared" si="16"/>
        <v>0</v>
      </c>
      <c r="G128" s="63" t="str">
        <f t="shared" si="17"/>
        <v/>
      </c>
      <c r="H128" s="69"/>
      <c r="L128" s="69"/>
      <c r="M128" s="69"/>
    </row>
    <row r="129" spans="1:14" outlineLevel="1" x14ac:dyDescent="0.3">
      <c r="A129" s="147" t="s">
        <v>461</v>
      </c>
      <c r="B129" s="94"/>
      <c r="E129" s="71"/>
      <c r="F129" s="63">
        <f t="shared" si="16"/>
        <v>0</v>
      </c>
      <c r="G129" s="63" t="str">
        <f t="shared" si="17"/>
        <v/>
      </c>
      <c r="H129" s="69"/>
      <c r="L129" s="69"/>
      <c r="M129" s="69"/>
    </row>
    <row r="130" spans="1:14" outlineLevel="1" x14ac:dyDescent="0.3">
      <c r="A130" s="147" t="s">
        <v>462</v>
      </c>
      <c r="B130" s="94"/>
      <c r="E130" s="71"/>
      <c r="F130" s="63">
        <f t="shared" si="16"/>
        <v>0</v>
      </c>
      <c r="G130" s="63" t="str">
        <f t="shared" si="17"/>
        <v/>
      </c>
      <c r="H130" s="69"/>
      <c r="L130" s="69"/>
      <c r="M130" s="69"/>
    </row>
    <row r="131" spans="1:14" outlineLevel="1" x14ac:dyDescent="0.3">
      <c r="A131" s="147" t="s">
        <v>463</v>
      </c>
      <c r="B131" s="94"/>
      <c r="E131" s="71"/>
      <c r="F131" s="63">
        <f t="shared" si="16"/>
        <v>0</v>
      </c>
      <c r="G131" s="63" t="str">
        <f t="shared" si="17"/>
        <v/>
      </c>
      <c r="H131" s="69"/>
      <c r="L131" s="69"/>
      <c r="M131" s="69"/>
    </row>
    <row r="132" spans="1:14" outlineLevel="1" x14ac:dyDescent="0.3">
      <c r="A132" s="147" t="s">
        <v>464</v>
      </c>
      <c r="B132" s="94"/>
      <c r="E132" s="71"/>
      <c r="F132" s="63">
        <f t="shared" si="16"/>
        <v>0</v>
      </c>
      <c r="G132" s="63" t="str">
        <f t="shared" si="17"/>
        <v/>
      </c>
      <c r="H132" s="69"/>
      <c r="L132" s="69"/>
      <c r="M132" s="69"/>
    </row>
    <row r="133" spans="1:14" outlineLevel="1" x14ac:dyDescent="0.3">
      <c r="A133" s="147" t="s">
        <v>465</v>
      </c>
      <c r="B133" s="94"/>
      <c r="E133" s="71"/>
      <c r="F133" s="63">
        <f t="shared" si="16"/>
        <v>0</v>
      </c>
      <c r="G133" s="63" t="str">
        <f t="shared" si="17"/>
        <v/>
      </c>
      <c r="H133" s="69"/>
      <c r="L133" s="69"/>
      <c r="M133" s="69"/>
    </row>
    <row r="134" spans="1:14" outlineLevel="1" x14ac:dyDescent="0.3">
      <c r="A134" s="147" t="s">
        <v>466</v>
      </c>
      <c r="B134" s="94"/>
      <c r="C134" s="68"/>
      <c r="D134" s="68"/>
      <c r="E134" s="68"/>
      <c r="F134" s="63">
        <f t="shared" si="16"/>
        <v>0</v>
      </c>
      <c r="G134" s="63" t="str">
        <f t="shared" si="17"/>
        <v/>
      </c>
      <c r="H134" s="69"/>
      <c r="L134" s="69"/>
      <c r="M134" s="69"/>
    </row>
    <row r="135" spans="1:14" ht="15" customHeight="1" x14ac:dyDescent="0.3">
      <c r="A135" s="76"/>
      <c r="B135" s="78" t="s">
        <v>689</v>
      </c>
      <c r="C135" s="77" t="s">
        <v>83</v>
      </c>
      <c r="D135" s="77" t="s">
        <v>84</v>
      </c>
      <c r="E135" s="61"/>
      <c r="F135" s="77" t="s">
        <v>85</v>
      </c>
      <c r="G135" s="77" t="s">
        <v>86</v>
      </c>
      <c r="H135" s="69"/>
      <c r="L135" s="69"/>
      <c r="M135" s="69"/>
    </row>
    <row r="136" spans="1:14" s="2" customFormat="1" x14ac:dyDescent="0.3">
      <c r="A136" s="147" t="s">
        <v>467</v>
      </c>
      <c r="B136" s="71" t="s">
        <v>55</v>
      </c>
      <c r="C136" s="70">
        <v>2602</v>
      </c>
      <c r="D136" s="70" t="s">
        <v>54</v>
      </c>
      <c r="E136" s="63"/>
      <c r="F136" s="63">
        <f>IF($C$151=0,"",IF(C136="[for completion]","",C136/$C$151))</f>
        <v>0.19256956779159265</v>
      </c>
      <c r="G136" s="63" t="str">
        <f>IF($D$151=0,"",IF(D136="[for completion]","",D136/$D$151))</f>
        <v/>
      </c>
      <c r="H136" s="69"/>
      <c r="I136" s="70"/>
      <c r="J136" s="70"/>
      <c r="K136" s="70"/>
      <c r="L136" s="69"/>
      <c r="M136" s="69"/>
      <c r="N136" s="69"/>
    </row>
    <row r="137" spans="1:14" s="2" customFormat="1" x14ac:dyDescent="0.3">
      <c r="A137" s="147" t="s">
        <v>468</v>
      </c>
      <c r="B137" s="71" t="s">
        <v>22</v>
      </c>
      <c r="C137" s="70" t="s">
        <v>54</v>
      </c>
      <c r="D137" s="70" t="s">
        <v>54</v>
      </c>
      <c r="E137" s="63"/>
      <c r="F137" s="63" t="str">
        <f t="shared" ref="F137:F150" si="18">IF($C$151=0,"",IF(C137="[for completion]","",C137/$C$151))</f>
        <v/>
      </c>
      <c r="G137" s="63" t="str">
        <f t="shared" ref="G137:G150" si="19">IF($D$151=0,"",IF(D137="[for completion]","",D137/$D$151))</f>
        <v/>
      </c>
      <c r="H137" s="69"/>
      <c r="I137" s="70"/>
      <c r="J137" s="70"/>
      <c r="K137" s="70"/>
      <c r="L137" s="69"/>
      <c r="M137" s="69"/>
      <c r="N137" s="69"/>
    </row>
    <row r="138" spans="1:14" s="2" customFormat="1" x14ac:dyDescent="0.3">
      <c r="A138" s="147" t="s">
        <v>469</v>
      </c>
      <c r="B138" s="71" t="s">
        <v>24</v>
      </c>
      <c r="C138" s="70" t="s">
        <v>54</v>
      </c>
      <c r="D138" s="70" t="s">
        <v>54</v>
      </c>
      <c r="E138" s="63"/>
      <c r="F138" s="63" t="str">
        <f t="shared" si="18"/>
        <v/>
      </c>
      <c r="G138" s="63" t="str">
        <f t="shared" si="19"/>
        <v/>
      </c>
      <c r="H138" s="69"/>
      <c r="I138" s="70"/>
      <c r="J138" s="70"/>
      <c r="K138" s="70"/>
      <c r="L138" s="69"/>
      <c r="M138" s="69"/>
      <c r="N138" s="69"/>
    </row>
    <row r="139" spans="1:14" s="2" customFormat="1" x14ac:dyDescent="0.3">
      <c r="A139" s="147" t="s">
        <v>470</v>
      </c>
      <c r="B139" s="143" t="s">
        <v>1435</v>
      </c>
      <c r="C139" s="70" t="s">
        <v>54</v>
      </c>
      <c r="D139" s="70" t="s">
        <v>54</v>
      </c>
      <c r="E139" s="63"/>
      <c r="F139" s="63" t="str">
        <f t="shared" si="18"/>
        <v/>
      </c>
      <c r="G139" s="63" t="str">
        <f t="shared" si="19"/>
        <v/>
      </c>
      <c r="H139" s="69"/>
      <c r="I139" s="70"/>
      <c r="J139" s="70"/>
      <c r="K139" s="70"/>
      <c r="L139" s="69"/>
      <c r="M139" s="69"/>
      <c r="N139" s="69"/>
    </row>
    <row r="140" spans="1:14" s="2" customFormat="1" x14ac:dyDescent="0.3">
      <c r="A140" s="147" t="s">
        <v>471</v>
      </c>
      <c r="B140" s="71" t="s">
        <v>23</v>
      </c>
      <c r="C140" s="70" t="s">
        <v>54</v>
      </c>
      <c r="D140" s="70" t="s">
        <v>54</v>
      </c>
      <c r="E140" s="63"/>
      <c r="F140" s="63" t="str">
        <f t="shared" si="18"/>
        <v/>
      </c>
      <c r="G140" s="63" t="str">
        <f t="shared" si="19"/>
        <v/>
      </c>
      <c r="H140" s="69"/>
      <c r="I140" s="70"/>
      <c r="J140" s="70"/>
      <c r="K140" s="70"/>
      <c r="L140" s="69"/>
      <c r="M140" s="69"/>
      <c r="N140" s="69"/>
    </row>
    <row r="141" spans="1:14" s="2" customFormat="1" x14ac:dyDescent="0.3">
      <c r="A141" s="147" t="s">
        <v>472</v>
      </c>
      <c r="B141" s="71" t="s">
        <v>25</v>
      </c>
      <c r="C141" s="70" t="s">
        <v>54</v>
      </c>
      <c r="D141" s="70" t="s">
        <v>54</v>
      </c>
      <c r="E141" s="71"/>
      <c r="F141" s="63" t="str">
        <f t="shared" si="18"/>
        <v/>
      </c>
      <c r="G141" s="63" t="str">
        <f t="shared" si="19"/>
        <v/>
      </c>
      <c r="H141" s="69"/>
      <c r="I141" s="70"/>
      <c r="J141" s="70"/>
      <c r="K141" s="70"/>
      <c r="L141" s="69"/>
      <c r="M141" s="69"/>
      <c r="N141" s="69"/>
    </row>
    <row r="142" spans="1:14" x14ac:dyDescent="0.3">
      <c r="A142" s="147" t="s">
        <v>473</v>
      </c>
      <c r="B142" s="71" t="s">
        <v>26</v>
      </c>
      <c r="C142" s="70" t="s">
        <v>54</v>
      </c>
      <c r="D142" s="70" t="s">
        <v>54</v>
      </c>
      <c r="E142" s="71"/>
      <c r="F142" s="63" t="str">
        <f t="shared" si="18"/>
        <v/>
      </c>
      <c r="G142" s="63" t="str">
        <f t="shared" si="19"/>
        <v/>
      </c>
      <c r="H142" s="69"/>
      <c r="L142" s="69"/>
      <c r="M142" s="69"/>
    </row>
    <row r="143" spans="1:14" x14ac:dyDescent="0.3">
      <c r="A143" s="147" t="s">
        <v>474</v>
      </c>
      <c r="B143" s="71" t="s">
        <v>136</v>
      </c>
      <c r="C143" s="70" t="s">
        <v>54</v>
      </c>
      <c r="D143" s="70" t="s">
        <v>54</v>
      </c>
      <c r="E143" s="71"/>
      <c r="F143" s="63" t="str">
        <f t="shared" si="18"/>
        <v/>
      </c>
      <c r="G143" s="63" t="str">
        <f t="shared" si="19"/>
        <v/>
      </c>
      <c r="H143" s="69"/>
      <c r="L143" s="69"/>
      <c r="M143" s="69"/>
    </row>
    <row r="144" spans="1:14" x14ac:dyDescent="0.3">
      <c r="A144" s="147" t="s">
        <v>475</v>
      </c>
      <c r="B144" s="71" t="s">
        <v>79</v>
      </c>
      <c r="C144" s="70" t="s">
        <v>54</v>
      </c>
      <c r="D144" s="70" t="s">
        <v>54</v>
      </c>
      <c r="E144" s="71"/>
      <c r="F144" s="63" t="str">
        <f t="shared" si="18"/>
        <v/>
      </c>
      <c r="G144" s="63" t="str">
        <f t="shared" si="19"/>
        <v/>
      </c>
      <c r="H144" s="69"/>
      <c r="L144" s="69"/>
      <c r="M144" s="69"/>
    </row>
    <row r="145" spans="1:13" x14ac:dyDescent="0.3">
      <c r="A145" s="147" t="s">
        <v>476</v>
      </c>
      <c r="B145" s="71" t="s">
        <v>76</v>
      </c>
      <c r="C145" s="70">
        <v>10910</v>
      </c>
      <c r="D145" s="70" t="s">
        <v>54</v>
      </c>
      <c r="E145" s="71"/>
      <c r="F145" s="63">
        <f t="shared" si="18"/>
        <v>0.80743043220840738</v>
      </c>
      <c r="G145" s="63" t="str">
        <f t="shared" si="19"/>
        <v/>
      </c>
      <c r="H145" s="69"/>
      <c r="L145" s="69"/>
      <c r="M145" s="69"/>
    </row>
    <row r="146" spans="1:13" x14ac:dyDescent="0.3">
      <c r="A146" s="147" t="s">
        <v>477</v>
      </c>
      <c r="B146" s="71" t="s">
        <v>80</v>
      </c>
      <c r="C146" s="70" t="s">
        <v>54</v>
      </c>
      <c r="D146" s="70" t="s">
        <v>54</v>
      </c>
      <c r="E146" s="71"/>
      <c r="F146" s="63" t="str">
        <f t="shared" si="18"/>
        <v/>
      </c>
      <c r="G146" s="63" t="str">
        <f t="shared" si="19"/>
        <v/>
      </c>
      <c r="H146" s="69"/>
      <c r="L146" s="69"/>
      <c r="M146" s="69"/>
    </row>
    <row r="147" spans="1:13" x14ac:dyDescent="0.3">
      <c r="A147" s="147" t="s">
        <v>478</v>
      </c>
      <c r="B147" s="71" t="s">
        <v>135</v>
      </c>
      <c r="C147" s="70" t="s">
        <v>54</v>
      </c>
      <c r="D147" s="70" t="s">
        <v>54</v>
      </c>
      <c r="E147" s="71"/>
      <c r="F147" s="63" t="str">
        <f t="shared" si="18"/>
        <v/>
      </c>
      <c r="G147" s="63" t="str">
        <f t="shared" si="19"/>
        <v/>
      </c>
      <c r="H147" s="69"/>
      <c r="L147" s="69"/>
      <c r="M147" s="69"/>
    </row>
    <row r="148" spans="1:13" x14ac:dyDescent="0.3">
      <c r="A148" s="147" t="s">
        <v>479</v>
      </c>
      <c r="B148" s="71" t="s">
        <v>44</v>
      </c>
      <c r="C148" s="70" t="s">
        <v>54</v>
      </c>
      <c r="D148" s="70" t="s">
        <v>54</v>
      </c>
      <c r="E148" s="71"/>
      <c r="F148" s="63" t="str">
        <f t="shared" si="18"/>
        <v/>
      </c>
      <c r="G148" s="63" t="str">
        <f t="shared" si="19"/>
        <v/>
      </c>
      <c r="H148" s="69"/>
      <c r="L148" s="69"/>
      <c r="M148" s="69"/>
    </row>
    <row r="149" spans="1:13" x14ac:dyDescent="0.3">
      <c r="A149" s="147" t="s">
        <v>480</v>
      </c>
      <c r="B149" s="71" t="s">
        <v>77</v>
      </c>
      <c r="C149" s="70" t="s">
        <v>54</v>
      </c>
      <c r="D149" s="70" t="s">
        <v>54</v>
      </c>
      <c r="E149" s="71"/>
      <c r="F149" s="63" t="str">
        <f t="shared" si="18"/>
        <v/>
      </c>
      <c r="G149" s="63" t="str">
        <f t="shared" si="19"/>
        <v/>
      </c>
      <c r="H149" s="69"/>
      <c r="L149" s="69"/>
      <c r="M149" s="69"/>
    </row>
    <row r="150" spans="1:13" x14ac:dyDescent="0.3">
      <c r="A150" s="147" t="s">
        <v>481</v>
      </c>
      <c r="B150" s="71" t="s">
        <v>2</v>
      </c>
      <c r="C150" s="70" t="s">
        <v>54</v>
      </c>
      <c r="D150" s="70" t="s">
        <v>54</v>
      </c>
      <c r="E150" s="71"/>
      <c r="F150" s="63" t="str">
        <f t="shared" si="18"/>
        <v/>
      </c>
      <c r="G150" s="63" t="str">
        <f t="shared" si="19"/>
        <v/>
      </c>
      <c r="H150" s="69"/>
      <c r="L150" s="69"/>
      <c r="M150" s="69"/>
    </row>
    <row r="151" spans="1:13" x14ac:dyDescent="0.3">
      <c r="A151" s="147" t="s">
        <v>482</v>
      </c>
      <c r="B151" s="10"/>
      <c r="C151" s="70">
        <f>SUM(C136:C150)</f>
        <v>13512</v>
      </c>
      <c r="D151" s="70">
        <f>SUM(D136:D150)</f>
        <v>0</v>
      </c>
      <c r="E151" s="71"/>
      <c r="F151" s="75">
        <f>SUM(F136:F150)</f>
        <v>1</v>
      </c>
      <c r="G151" s="75">
        <f>SUM(G136:G150)</f>
        <v>0</v>
      </c>
      <c r="H151" s="69"/>
      <c r="L151" s="69"/>
      <c r="M151" s="69"/>
    </row>
    <row r="152" spans="1:13" outlineLevel="1" x14ac:dyDescent="0.3">
      <c r="A152" s="147" t="s">
        <v>483</v>
      </c>
      <c r="B152" s="94"/>
      <c r="E152" s="71"/>
      <c r="F152" s="63">
        <f t="shared" ref="F152" si="20">IF($C$151=0,"",IF(C152="[for completion]","",C152/$C$151))</f>
        <v>0</v>
      </c>
      <c r="G152" s="63" t="str">
        <f t="shared" ref="G152" si="21">IF($D$151=0,"",IF(D152="[for completion]","",D152/$D$151))</f>
        <v/>
      </c>
      <c r="H152" s="69"/>
      <c r="L152" s="69"/>
      <c r="M152" s="69"/>
    </row>
    <row r="153" spans="1:13" outlineLevel="1" x14ac:dyDescent="0.3">
      <c r="A153" s="147" t="s">
        <v>484</v>
      </c>
      <c r="B153" s="94"/>
      <c r="E153" s="71"/>
      <c r="F153" s="63">
        <f t="shared" ref="F153:F160" si="22">IF($C$151=0,"",IF(C153="[for completion]","",C153/$C$151))</f>
        <v>0</v>
      </c>
      <c r="G153" s="63" t="str">
        <f t="shared" ref="G153:G160" si="23">IF($D$151=0,"",IF(D153="[for completion]","",D153/$D$151))</f>
        <v/>
      </c>
      <c r="H153" s="69"/>
      <c r="L153" s="69"/>
      <c r="M153" s="69"/>
    </row>
    <row r="154" spans="1:13" outlineLevel="1" x14ac:dyDescent="0.3">
      <c r="A154" s="147" t="s">
        <v>485</v>
      </c>
      <c r="B154" s="94"/>
      <c r="E154" s="71"/>
      <c r="F154" s="63">
        <f t="shared" si="22"/>
        <v>0</v>
      </c>
      <c r="G154" s="63" t="str">
        <f t="shared" si="23"/>
        <v/>
      </c>
      <c r="H154" s="69"/>
      <c r="L154" s="69"/>
      <c r="M154" s="69"/>
    </row>
    <row r="155" spans="1:13" outlineLevel="1" x14ac:dyDescent="0.3">
      <c r="A155" s="147" t="s">
        <v>486</v>
      </c>
      <c r="B155" s="94"/>
      <c r="E155" s="71"/>
      <c r="F155" s="63">
        <f t="shared" si="22"/>
        <v>0</v>
      </c>
      <c r="G155" s="63" t="str">
        <f t="shared" si="23"/>
        <v/>
      </c>
      <c r="H155" s="69"/>
      <c r="L155" s="69"/>
      <c r="M155" s="69"/>
    </row>
    <row r="156" spans="1:13" outlineLevel="1" x14ac:dyDescent="0.3">
      <c r="A156" s="147" t="s">
        <v>487</v>
      </c>
      <c r="B156" s="94"/>
      <c r="E156" s="71"/>
      <c r="F156" s="63">
        <f t="shared" si="22"/>
        <v>0</v>
      </c>
      <c r="G156" s="63" t="str">
        <f t="shared" si="23"/>
        <v/>
      </c>
      <c r="H156" s="69"/>
      <c r="L156" s="69"/>
      <c r="M156" s="69"/>
    </row>
    <row r="157" spans="1:13" outlineLevel="1" x14ac:dyDescent="0.3">
      <c r="A157" s="147" t="s">
        <v>488</v>
      </c>
      <c r="B157" s="94"/>
      <c r="E157" s="71"/>
      <c r="F157" s="63">
        <f t="shared" si="22"/>
        <v>0</v>
      </c>
      <c r="G157" s="63" t="str">
        <f t="shared" si="23"/>
        <v/>
      </c>
      <c r="H157" s="69"/>
      <c r="L157" s="69"/>
      <c r="M157" s="69"/>
    </row>
    <row r="158" spans="1:13" outlineLevel="1" x14ac:dyDescent="0.3">
      <c r="A158" s="147" t="s">
        <v>489</v>
      </c>
      <c r="B158" s="94"/>
      <c r="E158" s="71"/>
      <c r="F158" s="63">
        <f t="shared" si="22"/>
        <v>0</v>
      </c>
      <c r="G158" s="63" t="str">
        <f t="shared" si="23"/>
        <v/>
      </c>
      <c r="H158" s="69"/>
      <c r="L158" s="69"/>
      <c r="M158" s="69"/>
    </row>
    <row r="159" spans="1:13" outlineLevel="1" x14ac:dyDescent="0.3">
      <c r="A159" s="147" t="s">
        <v>490</v>
      </c>
      <c r="B159" s="94"/>
      <c r="E159" s="71"/>
      <c r="F159" s="63">
        <f t="shared" si="22"/>
        <v>0</v>
      </c>
      <c r="G159" s="63" t="str">
        <f t="shared" si="23"/>
        <v/>
      </c>
      <c r="H159" s="69"/>
      <c r="L159" s="69"/>
      <c r="M159" s="69"/>
    </row>
    <row r="160" spans="1:13" outlineLevel="1" x14ac:dyDescent="0.3">
      <c r="A160" s="147" t="s">
        <v>491</v>
      </c>
      <c r="B160" s="94"/>
      <c r="C160" s="68"/>
      <c r="D160" s="68"/>
      <c r="E160" s="68"/>
      <c r="F160" s="63">
        <f t="shared" si="22"/>
        <v>0</v>
      </c>
      <c r="G160" s="63" t="str">
        <f t="shared" si="23"/>
        <v/>
      </c>
      <c r="H160" s="69"/>
      <c r="L160" s="69"/>
      <c r="M160" s="69"/>
    </row>
    <row r="161" spans="1:13" ht="15" customHeight="1" x14ac:dyDescent="0.3">
      <c r="A161" s="76"/>
      <c r="B161" s="78" t="s">
        <v>690</v>
      </c>
      <c r="C161" s="76" t="s">
        <v>82</v>
      </c>
      <c r="D161" s="76"/>
      <c r="E161" s="61"/>
      <c r="F161" s="77" t="s">
        <v>56</v>
      </c>
      <c r="G161" s="77"/>
      <c r="H161" s="69"/>
      <c r="L161" s="69"/>
      <c r="M161" s="69"/>
    </row>
    <row r="162" spans="1:13" x14ac:dyDescent="0.3">
      <c r="A162" s="147" t="s">
        <v>492</v>
      </c>
      <c r="B162" s="69" t="s">
        <v>16</v>
      </c>
      <c r="C162" s="70">
        <v>9182</v>
      </c>
      <c r="E162" s="11"/>
      <c r="F162" s="11">
        <f>IF($C$165=0,"",IF(C162="[for completion]","",C162/$C$165))</f>
        <v>0.67954410894020134</v>
      </c>
      <c r="G162" s="9"/>
      <c r="H162" s="69"/>
      <c r="L162" s="69"/>
      <c r="M162" s="69"/>
    </row>
    <row r="163" spans="1:13" x14ac:dyDescent="0.3">
      <c r="A163" s="147" t="s">
        <v>493</v>
      </c>
      <c r="B163" s="69" t="s">
        <v>17</v>
      </c>
      <c r="C163" s="70">
        <v>4330</v>
      </c>
      <c r="E163" s="11"/>
      <c r="F163" s="11">
        <f t="shared" ref="F163:F164" si="24">IF($C$165=0,"",IF(C163="[for completion]","",C163/$C$165))</f>
        <v>0.32045589105979871</v>
      </c>
      <c r="G163" s="9"/>
      <c r="H163" s="69"/>
      <c r="L163" s="69"/>
      <c r="M163" s="69"/>
    </row>
    <row r="164" spans="1:13" x14ac:dyDescent="0.3">
      <c r="A164" s="147" t="s">
        <v>494</v>
      </c>
      <c r="B164" s="69" t="s">
        <v>2</v>
      </c>
      <c r="C164" s="70" t="s">
        <v>54</v>
      </c>
      <c r="E164" s="11"/>
      <c r="F164" s="11" t="str">
        <f t="shared" si="24"/>
        <v/>
      </c>
      <c r="G164" s="9"/>
      <c r="H164" s="69"/>
      <c r="L164" s="69"/>
      <c r="M164" s="69"/>
    </row>
    <row r="165" spans="1:13" x14ac:dyDescent="0.3">
      <c r="A165" s="147" t="s">
        <v>495</v>
      </c>
      <c r="B165" s="12" t="s">
        <v>1</v>
      </c>
      <c r="C165" s="69">
        <f>SUM(C162:C164)</f>
        <v>13512</v>
      </c>
      <c r="D165" s="69"/>
      <c r="E165" s="11"/>
      <c r="F165" s="11">
        <f>SUM(F162:F164)</f>
        <v>1</v>
      </c>
      <c r="G165" s="9"/>
      <c r="H165" s="69"/>
      <c r="L165" s="69"/>
      <c r="M165" s="69"/>
    </row>
    <row r="166" spans="1:13" outlineLevel="1" x14ac:dyDescent="0.3">
      <c r="A166" s="147" t="s">
        <v>496</v>
      </c>
      <c r="B166" s="12"/>
      <c r="C166" s="69"/>
      <c r="D166" s="69"/>
      <c r="E166" s="11"/>
      <c r="F166" s="11"/>
      <c r="G166" s="9"/>
      <c r="H166" s="69"/>
      <c r="L166" s="69"/>
      <c r="M166" s="69"/>
    </row>
    <row r="167" spans="1:13" outlineLevel="1" x14ac:dyDescent="0.3">
      <c r="A167" s="147" t="s">
        <v>497</v>
      </c>
      <c r="B167" s="12"/>
      <c r="C167" s="69"/>
      <c r="D167" s="69"/>
      <c r="E167" s="11"/>
      <c r="F167" s="11"/>
      <c r="G167" s="9"/>
      <c r="H167" s="69"/>
      <c r="L167" s="69"/>
      <c r="M167" s="69"/>
    </row>
    <row r="168" spans="1:13" outlineLevel="1" x14ac:dyDescent="0.3">
      <c r="A168" s="147" t="s">
        <v>498</v>
      </c>
      <c r="B168" s="12"/>
      <c r="C168" s="69"/>
      <c r="D168" s="69"/>
      <c r="E168" s="11"/>
      <c r="F168" s="11"/>
      <c r="G168" s="9"/>
      <c r="H168" s="69"/>
      <c r="L168" s="69"/>
      <c r="M168" s="69"/>
    </row>
    <row r="169" spans="1:13" outlineLevel="1" x14ac:dyDescent="0.3">
      <c r="A169" s="147" t="s">
        <v>499</v>
      </c>
      <c r="B169" s="12"/>
      <c r="C169" s="69"/>
      <c r="D169" s="69"/>
      <c r="E169" s="11"/>
      <c r="F169" s="11"/>
      <c r="G169" s="9"/>
      <c r="H169" s="69"/>
      <c r="L169" s="69"/>
      <c r="M169" s="69"/>
    </row>
    <row r="170" spans="1:13" outlineLevel="1" x14ac:dyDescent="0.3">
      <c r="A170" s="147" t="s">
        <v>500</v>
      </c>
      <c r="B170" s="12"/>
      <c r="C170" s="69"/>
      <c r="D170" s="69"/>
      <c r="E170" s="11"/>
      <c r="F170" s="11"/>
      <c r="G170" s="9"/>
      <c r="H170" s="69"/>
      <c r="L170" s="69"/>
      <c r="M170" s="69"/>
    </row>
    <row r="171" spans="1:13" ht="15" customHeight="1" x14ac:dyDescent="0.3">
      <c r="A171" s="76"/>
      <c r="B171" s="78" t="s">
        <v>691</v>
      </c>
      <c r="C171" s="76" t="s">
        <v>82</v>
      </c>
      <c r="D171" s="76"/>
      <c r="E171" s="61"/>
      <c r="F171" s="77" t="s">
        <v>147</v>
      </c>
      <c r="G171" s="77"/>
      <c r="H171" s="69"/>
      <c r="L171" s="69"/>
      <c r="M171" s="69"/>
    </row>
    <row r="172" spans="1:13" ht="15" customHeight="1" x14ac:dyDescent="0.3">
      <c r="A172" s="147" t="s">
        <v>501</v>
      </c>
      <c r="B172" s="143" t="s">
        <v>350</v>
      </c>
      <c r="C172" s="147">
        <v>4248</v>
      </c>
      <c r="D172" s="59"/>
      <c r="E172" s="4"/>
      <c r="F172" s="63">
        <f>IF($C$177=0,"",IF(C172="[for completion]","",C172/$C$177))</f>
        <v>0.76293103448275867</v>
      </c>
      <c r="G172" s="63"/>
      <c r="H172" s="69"/>
      <c r="I172" s="147"/>
      <c r="J172" s="147"/>
      <c r="K172" s="147"/>
      <c r="L172" s="69"/>
      <c r="M172" s="69"/>
    </row>
    <row r="173" spans="1:13" x14ac:dyDescent="0.3">
      <c r="A173" s="147" t="s">
        <v>502</v>
      </c>
      <c r="B173" s="71" t="s">
        <v>205</v>
      </c>
      <c r="C173" s="70" t="s">
        <v>54</v>
      </c>
      <c r="E173" s="65"/>
      <c r="F173" s="63" t="str">
        <f>IF($C$177=0,"",IF(C173="[for completion]","",C173/$C$177))</f>
        <v/>
      </c>
      <c r="G173" s="63"/>
      <c r="H173" s="69"/>
      <c r="L173" s="69"/>
      <c r="M173" s="69"/>
    </row>
    <row r="174" spans="1:13" x14ac:dyDescent="0.3">
      <c r="A174" s="147" t="s">
        <v>503</v>
      </c>
      <c r="B174" s="71" t="s">
        <v>204</v>
      </c>
      <c r="C174" s="70">
        <v>325</v>
      </c>
      <c r="E174" s="65"/>
      <c r="F174" s="63"/>
      <c r="G174" s="63"/>
      <c r="H174" s="69"/>
      <c r="L174" s="69"/>
      <c r="M174" s="69"/>
    </row>
    <row r="175" spans="1:13" x14ac:dyDescent="0.3">
      <c r="A175" s="147" t="s">
        <v>504</v>
      </c>
      <c r="B175" s="71" t="s">
        <v>132</v>
      </c>
      <c r="C175" s="70">
        <v>995</v>
      </c>
      <c r="E175" s="65"/>
      <c r="F175" s="63">
        <f t="shared" ref="F175:F185" si="25">IF($C$177=0,"",IF(C175="[for completion]","",C175/$C$177))</f>
        <v>0.17869971264367815</v>
      </c>
      <c r="G175" s="63"/>
      <c r="H175" s="69"/>
      <c r="L175" s="69"/>
      <c r="M175" s="69"/>
    </row>
    <row r="176" spans="1:13" x14ac:dyDescent="0.3">
      <c r="A176" s="147" t="s">
        <v>505</v>
      </c>
      <c r="B176" s="71" t="s">
        <v>2</v>
      </c>
      <c r="C176" s="70" t="s">
        <v>54</v>
      </c>
      <c r="E176" s="65"/>
      <c r="F176" s="63" t="str">
        <f t="shared" si="25"/>
        <v/>
      </c>
      <c r="G176" s="63"/>
      <c r="H176" s="69"/>
      <c r="L176" s="69"/>
      <c r="M176" s="69"/>
    </row>
    <row r="177" spans="1:13" x14ac:dyDescent="0.3">
      <c r="A177" s="147" t="s">
        <v>506</v>
      </c>
      <c r="B177" s="10" t="s">
        <v>1</v>
      </c>
      <c r="C177" s="71">
        <f>SUM(C172:C176)</f>
        <v>5568</v>
      </c>
      <c r="E177" s="65"/>
      <c r="F177" s="65">
        <f>SUM(F172:F176)</f>
        <v>0.9416307471264368</v>
      </c>
      <c r="G177" s="63"/>
      <c r="H177" s="69"/>
      <c r="L177" s="69"/>
      <c r="M177" s="69"/>
    </row>
    <row r="178" spans="1:13" outlineLevel="1" x14ac:dyDescent="0.3">
      <c r="A178" s="147" t="s">
        <v>507</v>
      </c>
      <c r="B178" s="95" t="s">
        <v>206</v>
      </c>
      <c r="E178" s="65"/>
      <c r="F178" s="63">
        <f t="shared" si="25"/>
        <v>0</v>
      </c>
      <c r="G178" s="63"/>
      <c r="H178" s="69"/>
      <c r="L178" s="69"/>
      <c r="M178" s="69"/>
    </row>
    <row r="179" spans="1:13" s="95" customFormat="1" ht="28.8" outlineLevel="1" x14ac:dyDescent="0.3">
      <c r="A179" s="147" t="s">
        <v>508</v>
      </c>
      <c r="B179" s="95" t="s">
        <v>227</v>
      </c>
      <c r="F179" s="63">
        <f t="shared" si="25"/>
        <v>0</v>
      </c>
    </row>
    <row r="180" spans="1:13" ht="28.8" outlineLevel="1" x14ac:dyDescent="0.3">
      <c r="A180" s="147" t="s">
        <v>509</v>
      </c>
      <c r="B180" s="95" t="s">
        <v>228</v>
      </c>
      <c r="E180" s="65"/>
      <c r="F180" s="63">
        <f t="shared" si="25"/>
        <v>0</v>
      </c>
      <c r="G180" s="63"/>
      <c r="H180" s="69"/>
      <c r="L180" s="69"/>
      <c r="M180" s="69"/>
    </row>
    <row r="181" spans="1:13" outlineLevel="1" x14ac:dyDescent="0.3">
      <c r="A181" s="147" t="s">
        <v>510</v>
      </c>
      <c r="B181" s="95" t="s">
        <v>207</v>
      </c>
      <c r="E181" s="65"/>
      <c r="F181" s="63">
        <f t="shared" si="25"/>
        <v>0</v>
      </c>
      <c r="G181" s="63"/>
      <c r="H181" s="69"/>
      <c r="L181" s="69"/>
      <c r="M181" s="69"/>
    </row>
    <row r="182" spans="1:13" s="95" customFormat="1" outlineLevel="1" x14ac:dyDescent="0.3">
      <c r="A182" s="147" t="s">
        <v>511</v>
      </c>
      <c r="B182" s="95" t="s">
        <v>229</v>
      </c>
      <c r="F182" s="63">
        <f t="shared" si="25"/>
        <v>0</v>
      </c>
    </row>
    <row r="183" spans="1:13" outlineLevel="1" x14ac:dyDescent="0.3">
      <c r="A183" s="147" t="s">
        <v>512</v>
      </c>
      <c r="B183" s="95" t="s">
        <v>230</v>
      </c>
      <c r="E183" s="65"/>
      <c r="F183" s="63">
        <f t="shared" si="25"/>
        <v>0</v>
      </c>
      <c r="G183" s="63"/>
      <c r="H183" s="69"/>
      <c r="L183" s="69"/>
      <c r="M183" s="69"/>
    </row>
    <row r="184" spans="1:13" outlineLevel="1" x14ac:dyDescent="0.3">
      <c r="A184" s="147" t="s">
        <v>513</v>
      </c>
      <c r="B184" s="95" t="s">
        <v>192</v>
      </c>
      <c r="E184" s="65"/>
      <c r="F184" s="63">
        <f t="shared" si="25"/>
        <v>0</v>
      </c>
      <c r="G184" s="63"/>
      <c r="H184" s="69"/>
      <c r="L184" s="69"/>
      <c r="M184" s="69"/>
    </row>
    <row r="185" spans="1:13" outlineLevel="1" x14ac:dyDescent="0.3">
      <c r="A185" s="147" t="s">
        <v>514</v>
      </c>
      <c r="B185" s="95" t="s">
        <v>193</v>
      </c>
      <c r="E185" s="65"/>
      <c r="F185" s="63">
        <f t="shared" si="25"/>
        <v>0</v>
      </c>
      <c r="G185" s="63"/>
      <c r="H185" s="69"/>
      <c r="L185" s="69"/>
      <c r="M185" s="69"/>
    </row>
    <row r="186" spans="1:13" outlineLevel="1" x14ac:dyDescent="0.3">
      <c r="A186" s="147" t="s">
        <v>515</v>
      </c>
      <c r="B186" s="95"/>
      <c r="E186" s="65"/>
      <c r="F186" s="63"/>
      <c r="G186" s="63"/>
      <c r="H186" s="69"/>
      <c r="L186" s="69"/>
      <c r="M186" s="69"/>
    </row>
    <row r="187" spans="1:13" outlineLevel="1" x14ac:dyDescent="0.3">
      <c r="A187" s="147" t="s">
        <v>516</v>
      </c>
      <c r="B187" s="95"/>
      <c r="E187" s="65"/>
      <c r="F187" s="63"/>
      <c r="G187" s="63"/>
      <c r="H187" s="69"/>
      <c r="L187" s="69"/>
      <c r="M187" s="69"/>
    </row>
    <row r="188" spans="1:13" outlineLevel="1" x14ac:dyDescent="0.3">
      <c r="A188" s="147" t="s">
        <v>517</v>
      </c>
      <c r="B188" s="95"/>
      <c r="E188" s="65"/>
      <c r="F188" s="63"/>
      <c r="G188" s="63"/>
      <c r="H188" s="69"/>
      <c r="L188" s="69"/>
      <c r="M188" s="69"/>
    </row>
    <row r="189" spans="1:13" outlineLevel="1" x14ac:dyDescent="0.3">
      <c r="A189" s="147" t="s">
        <v>518</v>
      </c>
      <c r="B189" s="94"/>
      <c r="E189" s="65"/>
      <c r="F189" s="63">
        <f t="shared" ref="F189" si="26">IF($C$177=0,"",IF(C189="[for completion]","",C189/$C$177))</f>
        <v>0</v>
      </c>
      <c r="G189" s="63"/>
      <c r="H189" s="69"/>
      <c r="L189" s="69"/>
      <c r="M189" s="69"/>
    </row>
    <row r="190" spans="1:13" ht="15" customHeight="1" x14ac:dyDescent="0.3">
      <c r="A190" s="76"/>
      <c r="B190" s="78" t="s">
        <v>692</v>
      </c>
      <c r="C190" s="76" t="s">
        <v>82</v>
      </c>
      <c r="D190" s="76"/>
      <c r="E190" s="61"/>
      <c r="F190" s="77" t="s">
        <v>147</v>
      </c>
      <c r="G190" s="77"/>
      <c r="H190" s="69"/>
      <c r="L190" s="69"/>
      <c r="M190" s="69"/>
    </row>
    <row r="191" spans="1:13" x14ac:dyDescent="0.3">
      <c r="A191" s="147" t="s">
        <v>519</v>
      </c>
      <c r="B191" s="143" t="s">
        <v>351</v>
      </c>
      <c r="C191" s="182">
        <v>5568.9</v>
      </c>
      <c r="E191" s="72"/>
      <c r="F191" s="63">
        <f t="shared" ref="F191:F204" si="27">IF($C$206=0,"",IF(C191="[for completion]","",C191/$C$206))</f>
        <v>1</v>
      </c>
      <c r="G191" s="63"/>
      <c r="H191" s="69"/>
      <c r="L191" s="69"/>
      <c r="M191" s="69"/>
    </row>
    <row r="192" spans="1:13" x14ac:dyDescent="0.3">
      <c r="A192" s="147" t="s">
        <v>520</v>
      </c>
      <c r="B192" s="71" t="s">
        <v>90</v>
      </c>
      <c r="C192" s="70" t="s">
        <v>54</v>
      </c>
      <c r="E192" s="65"/>
      <c r="F192" s="63" t="str">
        <f t="shared" si="27"/>
        <v/>
      </c>
      <c r="G192" s="65"/>
      <c r="H192" s="69"/>
      <c r="L192" s="69"/>
      <c r="M192" s="69"/>
    </row>
    <row r="193" spans="1:13" x14ac:dyDescent="0.3">
      <c r="A193" s="147" t="s">
        <v>521</v>
      </c>
      <c r="B193" s="71" t="s">
        <v>126</v>
      </c>
      <c r="C193" s="70" t="s">
        <v>54</v>
      </c>
      <c r="E193" s="65"/>
      <c r="F193" s="63" t="str">
        <f t="shared" si="27"/>
        <v/>
      </c>
      <c r="G193" s="65"/>
      <c r="H193" s="69"/>
      <c r="L193" s="69"/>
      <c r="M193" s="69"/>
    </row>
    <row r="194" spans="1:13" x14ac:dyDescent="0.3">
      <c r="A194" s="147" t="s">
        <v>522</v>
      </c>
      <c r="B194" s="71" t="s">
        <v>115</v>
      </c>
      <c r="C194" s="70" t="s">
        <v>54</v>
      </c>
      <c r="E194" s="65"/>
      <c r="F194" s="63" t="str">
        <f t="shared" si="27"/>
        <v/>
      </c>
      <c r="G194" s="65"/>
      <c r="H194" s="69"/>
      <c r="L194" s="69"/>
      <c r="M194" s="69"/>
    </row>
    <row r="195" spans="1:13" x14ac:dyDescent="0.3">
      <c r="A195" s="147" t="s">
        <v>523</v>
      </c>
      <c r="B195" s="71" t="s">
        <v>119</v>
      </c>
      <c r="C195" s="70" t="s">
        <v>54</v>
      </c>
      <c r="E195" s="65"/>
      <c r="F195" s="63" t="str">
        <f t="shared" si="27"/>
        <v/>
      </c>
      <c r="G195" s="65"/>
      <c r="H195" s="69"/>
      <c r="L195" s="69"/>
      <c r="M195" s="69"/>
    </row>
    <row r="196" spans="1:13" x14ac:dyDescent="0.3">
      <c r="A196" s="147" t="s">
        <v>524</v>
      </c>
      <c r="B196" s="71" t="s">
        <v>120</v>
      </c>
      <c r="C196" s="70" t="s">
        <v>54</v>
      </c>
      <c r="E196" s="65"/>
      <c r="F196" s="63" t="str">
        <f t="shared" si="27"/>
        <v/>
      </c>
      <c r="G196" s="65"/>
      <c r="H196" s="69"/>
      <c r="L196" s="69"/>
      <c r="M196" s="69"/>
    </row>
    <row r="197" spans="1:13" x14ac:dyDescent="0.3">
      <c r="A197" s="147" t="s">
        <v>525</v>
      </c>
      <c r="B197" s="71" t="s">
        <v>141</v>
      </c>
      <c r="C197" s="70" t="s">
        <v>54</v>
      </c>
      <c r="E197" s="65"/>
      <c r="F197" s="63" t="str">
        <f t="shared" si="27"/>
        <v/>
      </c>
      <c r="G197" s="65"/>
      <c r="H197" s="69"/>
      <c r="L197" s="69"/>
      <c r="M197" s="69"/>
    </row>
    <row r="198" spans="1:13" x14ac:dyDescent="0.3">
      <c r="A198" s="147" t="s">
        <v>526</v>
      </c>
      <c r="B198" s="71" t="s">
        <v>121</v>
      </c>
      <c r="C198" s="70" t="s">
        <v>54</v>
      </c>
      <c r="E198" s="65"/>
      <c r="F198" s="63" t="str">
        <f t="shared" si="27"/>
        <v/>
      </c>
      <c r="G198" s="65"/>
      <c r="H198" s="69"/>
      <c r="L198" s="69"/>
      <c r="M198" s="69"/>
    </row>
    <row r="199" spans="1:13" x14ac:dyDescent="0.3">
      <c r="A199" s="147" t="s">
        <v>527</v>
      </c>
      <c r="B199" s="71" t="s">
        <v>122</v>
      </c>
      <c r="C199" s="70" t="s">
        <v>54</v>
      </c>
      <c r="E199" s="65"/>
      <c r="F199" s="63" t="str">
        <f t="shared" si="27"/>
        <v/>
      </c>
      <c r="G199" s="65"/>
      <c r="H199" s="69"/>
      <c r="L199" s="69"/>
      <c r="M199" s="69"/>
    </row>
    <row r="200" spans="1:13" x14ac:dyDescent="0.3">
      <c r="A200" s="147" t="s">
        <v>528</v>
      </c>
      <c r="B200" s="71" t="s">
        <v>123</v>
      </c>
      <c r="C200" s="70" t="s">
        <v>54</v>
      </c>
      <c r="E200" s="65"/>
      <c r="F200" s="63" t="str">
        <f t="shared" si="27"/>
        <v/>
      </c>
      <c r="G200" s="65"/>
      <c r="H200" s="69"/>
      <c r="L200" s="69"/>
      <c r="M200" s="69"/>
    </row>
    <row r="201" spans="1:13" x14ac:dyDescent="0.3">
      <c r="A201" s="147" t="s">
        <v>529</v>
      </c>
      <c r="B201" s="71" t="s">
        <v>124</v>
      </c>
      <c r="C201" s="70" t="s">
        <v>54</v>
      </c>
      <c r="E201" s="65"/>
      <c r="F201" s="63" t="str">
        <f t="shared" si="27"/>
        <v/>
      </c>
      <c r="G201" s="65"/>
      <c r="H201" s="69"/>
      <c r="L201" s="69"/>
      <c r="M201" s="69"/>
    </row>
    <row r="202" spans="1:13" x14ac:dyDescent="0.3">
      <c r="A202" s="147" t="s">
        <v>530</v>
      </c>
      <c r="B202" s="71" t="s">
        <v>127</v>
      </c>
      <c r="C202" s="70" t="s">
        <v>54</v>
      </c>
      <c r="E202" s="65"/>
      <c r="F202" s="63" t="str">
        <f t="shared" si="27"/>
        <v/>
      </c>
      <c r="G202" s="65"/>
      <c r="H202" s="69"/>
      <c r="L202" s="69"/>
      <c r="M202" s="69"/>
    </row>
    <row r="203" spans="1:13" x14ac:dyDescent="0.3">
      <c r="A203" s="147" t="s">
        <v>531</v>
      </c>
      <c r="B203" s="71" t="s">
        <v>125</v>
      </c>
      <c r="C203" s="70" t="s">
        <v>54</v>
      </c>
      <c r="E203" s="65"/>
      <c r="F203" s="63" t="str">
        <f t="shared" si="27"/>
        <v/>
      </c>
      <c r="G203" s="65"/>
      <c r="H203" s="69"/>
      <c r="L203" s="69"/>
      <c r="M203" s="69"/>
    </row>
    <row r="204" spans="1:13" x14ac:dyDescent="0.3">
      <c r="A204" s="147" t="s">
        <v>532</v>
      </c>
      <c r="B204" s="71" t="s">
        <v>2</v>
      </c>
      <c r="C204" s="70" t="s">
        <v>54</v>
      </c>
      <c r="E204" s="65"/>
      <c r="F204" s="63" t="str">
        <f t="shared" si="27"/>
        <v/>
      </c>
      <c r="G204" s="65"/>
      <c r="H204" s="69"/>
      <c r="L204" s="69"/>
      <c r="M204" s="69"/>
    </row>
    <row r="205" spans="1:13" x14ac:dyDescent="0.3">
      <c r="A205" s="147" t="s">
        <v>533</v>
      </c>
      <c r="B205" s="73" t="s">
        <v>208</v>
      </c>
      <c r="C205" s="70" t="s">
        <v>54</v>
      </c>
      <c r="E205" s="65"/>
      <c r="F205" s="63"/>
      <c r="G205" s="65"/>
      <c r="H205" s="69"/>
      <c r="L205" s="69"/>
      <c r="M205" s="69"/>
    </row>
    <row r="206" spans="1:13" x14ac:dyDescent="0.3">
      <c r="A206" s="147" t="s">
        <v>534</v>
      </c>
      <c r="B206" s="10" t="s">
        <v>1</v>
      </c>
      <c r="C206" s="71">
        <f>SUM(C191:C204)</f>
        <v>5568.9</v>
      </c>
      <c r="D206" s="71"/>
      <c r="E206" s="65"/>
      <c r="F206" s="65">
        <f>SUM(F191:F204)</f>
        <v>1</v>
      </c>
      <c r="G206" s="65"/>
      <c r="H206" s="69"/>
      <c r="L206" s="69"/>
      <c r="M206" s="69"/>
    </row>
    <row r="207" spans="1:13" outlineLevel="1" x14ac:dyDescent="0.3">
      <c r="A207" s="147" t="s">
        <v>535</v>
      </c>
      <c r="B207" s="94"/>
      <c r="E207" s="65"/>
      <c r="F207" s="63">
        <f>IF($C$206=0,"",IF(C207="[for completion]","",C207/$C$206))</f>
        <v>0</v>
      </c>
      <c r="G207" s="65"/>
      <c r="H207" s="69"/>
      <c r="L207" s="69"/>
      <c r="M207" s="69"/>
    </row>
    <row r="208" spans="1:13" outlineLevel="1" x14ac:dyDescent="0.3">
      <c r="A208" s="147" t="s">
        <v>536</v>
      </c>
      <c r="B208" s="94"/>
      <c r="E208" s="65"/>
      <c r="F208" s="63">
        <f t="shared" ref="F208:F213" si="28">IF($C$206=0,"",IF(C208="[for completion]","",C208/$C$206))</f>
        <v>0</v>
      </c>
      <c r="G208" s="65"/>
      <c r="H208" s="69"/>
      <c r="L208" s="69"/>
      <c r="M208" s="69"/>
    </row>
    <row r="209" spans="1:13" outlineLevel="1" x14ac:dyDescent="0.3">
      <c r="A209" s="147" t="s">
        <v>537</v>
      </c>
      <c r="B209" s="94"/>
      <c r="E209" s="65"/>
      <c r="F209" s="63">
        <f t="shared" si="28"/>
        <v>0</v>
      </c>
      <c r="G209" s="65"/>
      <c r="H209" s="69"/>
      <c r="L209" s="69"/>
      <c r="M209" s="69"/>
    </row>
    <row r="210" spans="1:13" outlineLevel="1" x14ac:dyDescent="0.3">
      <c r="A210" s="147" t="s">
        <v>538</v>
      </c>
      <c r="B210" s="94"/>
      <c r="E210" s="65"/>
      <c r="F210" s="63">
        <f t="shared" si="28"/>
        <v>0</v>
      </c>
      <c r="G210" s="65"/>
      <c r="H210" s="69"/>
      <c r="L210" s="69"/>
      <c r="M210" s="69"/>
    </row>
    <row r="211" spans="1:13" outlineLevel="1" x14ac:dyDescent="0.3">
      <c r="A211" s="147" t="s">
        <v>539</v>
      </c>
      <c r="B211" s="94"/>
      <c r="E211" s="65"/>
      <c r="F211" s="63">
        <f t="shared" si="28"/>
        <v>0</v>
      </c>
      <c r="G211" s="65"/>
      <c r="H211" s="69"/>
      <c r="L211" s="69"/>
      <c r="M211" s="69"/>
    </row>
    <row r="212" spans="1:13" outlineLevel="1" x14ac:dyDescent="0.3">
      <c r="A212" s="147" t="s">
        <v>540</v>
      </c>
      <c r="B212" s="94"/>
      <c r="E212" s="65"/>
      <c r="F212" s="63">
        <f t="shared" si="28"/>
        <v>0</v>
      </c>
      <c r="G212" s="65"/>
      <c r="H212" s="69"/>
      <c r="L212" s="69"/>
      <c r="M212" s="69"/>
    </row>
    <row r="213" spans="1:13" outlineLevel="1" x14ac:dyDescent="0.3">
      <c r="A213" s="147" t="s">
        <v>541</v>
      </c>
      <c r="B213" s="94"/>
      <c r="E213" s="65"/>
      <c r="F213" s="63">
        <f t="shared" si="28"/>
        <v>0</v>
      </c>
      <c r="G213" s="65"/>
      <c r="H213" s="69"/>
      <c r="L213" s="69"/>
      <c r="M213" s="69"/>
    </row>
    <row r="214" spans="1:13" ht="15" customHeight="1" x14ac:dyDescent="0.3">
      <c r="A214" s="76"/>
      <c r="B214" s="78" t="s">
        <v>693</v>
      </c>
      <c r="C214" s="76" t="s">
        <v>82</v>
      </c>
      <c r="D214" s="76"/>
      <c r="E214" s="61"/>
      <c r="F214" s="77" t="s">
        <v>146</v>
      </c>
      <c r="G214" s="77" t="s">
        <v>56</v>
      </c>
      <c r="H214" s="69"/>
      <c r="L214" s="69"/>
      <c r="M214" s="69"/>
    </row>
    <row r="215" spans="1:13" x14ac:dyDescent="0.3">
      <c r="A215" s="147" t="s">
        <v>542</v>
      </c>
      <c r="B215" s="9" t="s">
        <v>170</v>
      </c>
      <c r="C215" s="70">
        <v>5568.9</v>
      </c>
      <c r="E215" s="11"/>
      <c r="F215" s="63">
        <f>IF($C$218=0,"",IF(C215="[for completion]","",C215/$C$218))</f>
        <v>1</v>
      </c>
      <c r="G215" s="63">
        <f>IF($C$218=0,"",IF(C215="[for completion]","",C215/$C$218))</f>
        <v>1</v>
      </c>
      <c r="H215" s="69"/>
      <c r="L215" s="69"/>
      <c r="M215" s="69"/>
    </row>
    <row r="216" spans="1:13" x14ac:dyDescent="0.3">
      <c r="A216" s="147" t="s">
        <v>543</v>
      </c>
      <c r="B216" s="9" t="s">
        <v>169</v>
      </c>
      <c r="C216" s="70" t="s">
        <v>54</v>
      </c>
      <c r="E216" s="11"/>
      <c r="F216" s="63" t="str">
        <f t="shared" ref="F216:F219" si="29">IF($C$218=0,"",IF(C216="[for completion]","",C216/$C$218))</f>
        <v/>
      </c>
      <c r="G216" s="63" t="str">
        <f t="shared" ref="G216:G219" si="30">IF($C$218=0,"",IF(C216="[for completion]","",C216/$C$218))</f>
        <v/>
      </c>
      <c r="H216" s="69"/>
      <c r="L216" s="69"/>
      <c r="M216" s="69"/>
    </row>
    <row r="217" spans="1:13" x14ac:dyDescent="0.3">
      <c r="A217" s="147" t="s">
        <v>544</v>
      </c>
      <c r="B217" s="9" t="s">
        <v>2</v>
      </c>
      <c r="C217" s="70" t="s">
        <v>54</v>
      </c>
      <c r="E217" s="11"/>
      <c r="F217" s="63" t="str">
        <f t="shared" si="29"/>
        <v/>
      </c>
      <c r="G217" s="63" t="str">
        <f t="shared" si="30"/>
        <v/>
      </c>
      <c r="H217" s="69"/>
      <c r="L217" s="69"/>
      <c r="M217" s="69"/>
    </row>
    <row r="218" spans="1:13" x14ac:dyDescent="0.3">
      <c r="A218" s="147" t="s">
        <v>545</v>
      </c>
      <c r="B218" s="10" t="s">
        <v>1</v>
      </c>
      <c r="C218" s="70">
        <f>SUM(C215:C217)</f>
        <v>5568.9</v>
      </c>
      <c r="E218" s="11"/>
      <c r="F218" s="75">
        <f>SUM(F215:F217)</f>
        <v>1</v>
      </c>
      <c r="G218" s="75">
        <f>SUM(G215:G217)</f>
        <v>1</v>
      </c>
      <c r="H218" s="69"/>
      <c r="L218" s="69"/>
      <c r="M218" s="69"/>
    </row>
    <row r="219" spans="1:13" outlineLevel="1" x14ac:dyDescent="0.3">
      <c r="A219" s="147" t="s">
        <v>547</v>
      </c>
      <c r="B219" s="94"/>
      <c r="E219" s="11"/>
      <c r="F219" s="63">
        <f t="shared" si="29"/>
        <v>0</v>
      </c>
      <c r="G219" s="63">
        <f t="shared" si="30"/>
        <v>0</v>
      </c>
      <c r="H219" s="69"/>
      <c r="L219" s="69"/>
      <c r="M219" s="69"/>
    </row>
    <row r="220" spans="1:13" outlineLevel="1" x14ac:dyDescent="0.3">
      <c r="A220" s="147" t="s">
        <v>548</v>
      </c>
      <c r="B220" s="94"/>
      <c r="E220" s="11"/>
      <c r="F220" s="63">
        <f t="shared" ref="F220:F225" si="31">IF($C$218=0,"",IF(C220="[for completion]","",C220/$C$218))</f>
        <v>0</v>
      </c>
      <c r="G220" s="63">
        <f t="shared" ref="G220:G225" si="32">IF($C$218=0,"",IF(C220="[for completion]","",C220/$C$218))</f>
        <v>0</v>
      </c>
      <c r="H220" s="69"/>
      <c r="L220" s="69"/>
      <c r="M220" s="69"/>
    </row>
    <row r="221" spans="1:13" outlineLevel="1" x14ac:dyDescent="0.3">
      <c r="A221" s="147" t="s">
        <v>549</v>
      </c>
      <c r="B221" s="94"/>
      <c r="E221" s="11"/>
      <c r="F221" s="63">
        <f t="shared" si="31"/>
        <v>0</v>
      </c>
      <c r="G221" s="63">
        <f t="shared" si="32"/>
        <v>0</v>
      </c>
      <c r="H221" s="69"/>
      <c r="L221" s="69"/>
      <c r="M221" s="69"/>
    </row>
    <row r="222" spans="1:13" outlineLevel="1" x14ac:dyDescent="0.3">
      <c r="A222" s="147" t="s">
        <v>550</v>
      </c>
      <c r="B222" s="94"/>
      <c r="E222" s="11"/>
      <c r="F222" s="63">
        <f t="shared" si="31"/>
        <v>0</v>
      </c>
      <c r="G222" s="63">
        <f t="shared" si="32"/>
        <v>0</v>
      </c>
      <c r="H222" s="69"/>
      <c r="L222" s="69"/>
      <c r="M222" s="69"/>
    </row>
    <row r="223" spans="1:13" outlineLevel="1" x14ac:dyDescent="0.3">
      <c r="A223" s="147" t="s">
        <v>551</v>
      </c>
      <c r="B223" s="94"/>
      <c r="E223" s="11"/>
      <c r="F223" s="63">
        <f t="shared" si="31"/>
        <v>0</v>
      </c>
      <c r="G223" s="63">
        <f t="shared" si="32"/>
        <v>0</v>
      </c>
      <c r="H223" s="69"/>
      <c r="L223" s="69"/>
      <c r="M223" s="69"/>
    </row>
    <row r="224" spans="1:13" outlineLevel="1" x14ac:dyDescent="0.3">
      <c r="A224" s="147" t="s">
        <v>552</v>
      </c>
      <c r="B224" s="94"/>
      <c r="E224" s="71"/>
      <c r="F224" s="63">
        <f t="shared" si="31"/>
        <v>0</v>
      </c>
      <c r="G224" s="63">
        <f t="shared" si="32"/>
        <v>0</v>
      </c>
      <c r="H224" s="69"/>
      <c r="L224" s="69"/>
      <c r="M224" s="69"/>
    </row>
    <row r="225" spans="1:14" outlineLevel="1" x14ac:dyDescent="0.3">
      <c r="A225" s="147" t="s">
        <v>553</v>
      </c>
      <c r="B225" s="94"/>
      <c r="E225" s="11"/>
      <c r="F225" s="63">
        <f t="shared" si="31"/>
        <v>0</v>
      </c>
      <c r="G225" s="63">
        <f t="shared" si="32"/>
        <v>0</v>
      </c>
      <c r="H225" s="69"/>
      <c r="L225" s="69"/>
      <c r="M225" s="69"/>
    </row>
    <row r="226" spans="1:14" ht="15" customHeight="1" x14ac:dyDescent="0.3">
      <c r="A226" s="76"/>
      <c r="B226" s="78" t="s">
        <v>694</v>
      </c>
      <c r="C226" s="76"/>
      <c r="D226" s="76"/>
      <c r="E226" s="61"/>
      <c r="F226" s="77"/>
      <c r="G226" s="77"/>
      <c r="H226" s="69"/>
      <c r="L226" s="69"/>
      <c r="M226" s="69"/>
    </row>
    <row r="227" spans="1:14" x14ac:dyDescent="0.3">
      <c r="A227" s="147" t="s">
        <v>546</v>
      </c>
      <c r="B227" s="71" t="s">
        <v>45</v>
      </c>
      <c r="C227" s="86" t="s">
        <v>1481</v>
      </c>
      <c r="H227" s="69"/>
      <c r="L227" s="69"/>
      <c r="M227" s="69"/>
    </row>
    <row r="228" spans="1:14" ht="15" customHeight="1" x14ac:dyDescent="0.3">
      <c r="A228" s="76"/>
      <c r="B228" s="78" t="s">
        <v>695</v>
      </c>
      <c r="C228" s="76"/>
      <c r="D228" s="76"/>
      <c r="E228" s="61"/>
      <c r="F228" s="77"/>
      <c r="G228" s="77"/>
      <c r="H228" s="69"/>
      <c r="L228" s="69"/>
      <c r="M228" s="69"/>
    </row>
    <row r="229" spans="1:14" x14ac:dyDescent="0.3">
      <c r="A229" s="147" t="s">
        <v>554</v>
      </c>
      <c r="B229" s="147" t="s">
        <v>322</v>
      </c>
      <c r="C229" s="70" t="s">
        <v>1482</v>
      </c>
      <c r="E229" s="71"/>
      <c r="H229" s="69"/>
      <c r="L229" s="69"/>
      <c r="M229" s="69"/>
    </row>
    <row r="230" spans="1:14" x14ac:dyDescent="0.3">
      <c r="A230" s="147" t="s">
        <v>555</v>
      </c>
      <c r="B230" s="152" t="s">
        <v>297</v>
      </c>
      <c r="C230" s="70" t="s">
        <v>1482</v>
      </c>
      <c r="E230" s="71"/>
      <c r="H230" s="69"/>
      <c r="L230" s="69"/>
      <c r="M230" s="69"/>
    </row>
    <row r="231" spans="1:14" x14ac:dyDescent="0.3">
      <c r="A231" s="147" t="s">
        <v>556</v>
      </c>
      <c r="B231" s="152" t="s">
        <v>298</v>
      </c>
      <c r="C231" s="70" t="s">
        <v>1482</v>
      </c>
      <c r="E231" s="71"/>
      <c r="H231" s="69"/>
      <c r="L231" s="69"/>
      <c r="M231" s="69"/>
    </row>
    <row r="232" spans="1:14" outlineLevel="1" x14ac:dyDescent="0.3">
      <c r="A232" s="147" t="s">
        <v>557</v>
      </c>
      <c r="B232" s="148" t="s">
        <v>324</v>
      </c>
      <c r="C232" s="71"/>
      <c r="D232" s="71"/>
      <c r="E232" s="71"/>
      <c r="H232" s="69"/>
      <c r="L232" s="69"/>
      <c r="M232" s="69"/>
    </row>
    <row r="233" spans="1:14" outlineLevel="1" x14ac:dyDescent="0.3">
      <c r="A233" s="147" t="s">
        <v>558</v>
      </c>
      <c r="B233" s="148" t="s">
        <v>323</v>
      </c>
      <c r="C233" s="71"/>
      <c r="D233" s="71"/>
      <c r="E233" s="71"/>
      <c r="H233" s="69"/>
      <c r="L233" s="69"/>
      <c r="M233" s="69"/>
    </row>
    <row r="234" spans="1:14" outlineLevel="1" x14ac:dyDescent="0.3">
      <c r="A234" s="147" t="s">
        <v>559</v>
      </c>
      <c r="B234" s="148" t="s">
        <v>325</v>
      </c>
      <c r="C234" s="71"/>
      <c r="D234" s="71"/>
      <c r="E234" s="71"/>
      <c r="H234" s="69"/>
      <c r="L234" s="69"/>
      <c r="M234" s="69"/>
    </row>
    <row r="235" spans="1:14" outlineLevel="1" x14ac:dyDescent="0.3">
      <c r="A235" s="147" t="s">
        <v>560</v>
      </c>
      <c r="B235" s="147"/>
      <c r="C235" s="71"/>
      <c r="D235" s="71"/>
      <c r="E235" s="71"/>
      <c r="H235" s="69"/>
      <c r="L235" s="69"/>
      <c r="M235" s="69"/>
    </row>
    <row r="236" spans="1:14" outlineLevel="1" x14ac:dyDescent="0.3">
      <c r="A236" s="147" t="s">
        <v>561</v>
      </c>
      <c r="B236" s="147"/>
      <c r="C236" s="71"/>
      <c r="D236" s="71"/>
      <c r="E236" s="71"/>
      <c r="H236" s="69"/>
      <c r="L236" s="69"/>
      <c r="M236" s="69"/>
    </row>
    <row r="237" spans="1:14" outlineLevel="1" x14ac:dyDescent="0.3">
      <c r="A237" s="147" t="s">
        <v>562</v>
      </c>
      <c r="B237" s="147"/>
      <c r="D237" s="67"/>
      <c r="E237" s="67"/>
      <c r="F237" s="67"/>
      <c r="G237" s="67"/>
      <c r="H237" s="69"/>
      <c r="K237" s="90"/>
      <c r="L237" s="90"/>
      <c r="M237" s="90"/>
      <c r="N237" s="90"/>
    </row>
    <row r="238" spans="1:14" outlineLevel="1" x14ac:dyDescent="0.3">
      <c r="A238" s="147" t="s">
        <v>563</v>
      </c>
      <c r="B238" s="147"/>
      <c r="C238" s="147"/>
      <c r="D238" s="141"/>
      <c r="E238" s="141"/>
      <c r="F238" s="141"/>
      <c r="G238" s="141"/>
      <c r="H238" s="69"/>
      <c r="I238" s="147"/>
      <c r="J238" s="147"/>
      <c r="K238" s="90"/>
      <c r="L238" s="90"/>
      <c r="M238" s="90"/>
      <c r="N238" s="90"/>
    </row>
    <row r="239" spans="1:14" outlineLevel="1" x14ac:dyDescent="0.3">
      <c r="A239" s="147" t="s">
        <v>564</v>
      </c>
      <c r="B239" s="147"/>
      <c r="C239" s="147"/>
      <c r="D239" s="141"/>
      <c r="E239" s="141"/>
      <c r="F239" s="141"/>
      <c r="G239" s="141"/>
      <c r="H239" s="69"/>
      <c r="I239" s="147"/>
      <c r="J239" s="147"/>
      <c r="K239" s="90"/>
      <c r="L239" s="90"/>
      <c r="M239" s="90"/>
      <c r="N239" s="90"/>
    </row>
    <row r="240" spans="1:14" outlineLevel="1" x14ac:dyDescent="0.3">
      <c r="A240" s="147" t="s">
        <v>565</v>
      </c>
      <c r="B240" s="147"/>
      <c r="C240" s="147"/>
      <c r="D240" s="141"/>
      <c r="E240" s="141"/>
      <c r="F240" s="141"/>
      <c r="G240" s="141"/>
      <c r="H240" s="69"/>
      <c r="I240" s="147"/>
      <c r="J240" s="147"/>
      <c r="K240" s="90"/>
      <c r="L240" s="90"/>
      <c r="M240" s="90"/>
      <c r="N240" s="90"/>
    </row>
    <row r="241" spans="1:14" outlineLevel="1" x14ac:dyDescent="0.3">
      <c r="A241" s="147" t="s">
        <v>566</v>
      </c>
      <c r="B241" s="147"/>
      <c r="C241" s="147"/>
      <c r="D241" s="141"/>
      <c r="E241" s="141"/>
      <c r="F241" s="141"/>
      <c r="G241" s="141"/>
      <c r="H241" s="69"/>
      <c r="I241" s="147"/>
      <c r="J241" s="147"/>
      <c r="K241" s="90"/>
      <c r="L241" s="90"/>
      <c r="M241" s="90"/>
      <c r="N241" s="90"/>
    </row>
    <row r="242" spans="1:14" outlineLevel="1" x14ac:dyDescent="0.3">
      <c r="A242" s="147" t="s">
        <v>567</v>
      </c>
      <c r="B242" s="147"/>
      <c r="C242" s="147"/>
      <c r="D242" s="141"/>
      <c r="E242" s="141"/>
      <c r="F242" s="141"/>
      <c r="G242" s="141"/>
      <c r="H242" s="69"/>
      <c r="I242" s="147"/>
      <c r="J242" s="147"/>
      <c r="K242" s="90"/>
      <c r="L242" s="90"/>
      <c r="M242" s="90"/>
      <c r="N242" s="90"/>
    </row>
    <row r="243" spans="1:14" outlineLevel="1" x14ac:dyDescent="0.3">
      <c r="A243" s="147" t="s">
        <v>568</v>
      </c>
      <c r="B243" s="147"/>
      <c r="C243" s="147"/>
      <c r="D243" s="141"/>
      <c r="E243" s="141"/>
      <c r="F243" s="141"/>
      <c r="G243" s="141"/>
      <c r="H243" s="69"/>
      <c r="I243" s="147"/>
      <c r="J243" s="147"/>
      <c r="K243" s="90"/>
      <c r="L243" s="90"/>
      <c r="M243" s="90"/>
      <c r="N243" s="90"/>
    </row>
    <row r="244" spans="1:14" outlineLevel="1" x14ac:dyDescent="0.3">
      <c r="A244" s="147" t="s">
        <v>569</v>
      </c>
      <c r="B244" s="147"/>
      <c r="C244" s="147"/>
      <c r="D244" s="141"/>
      <c r="E244" s="141"/>
      <c r="F244" s="141"/>
      <c r="G244" s="141"/>
      <c r="H244" s="69"/>
      <c r="I244" s="147"/>
      <c r="J244" s="147"/>
      <c r="K244" s="90"/>
      <c r="L244" s="90"/>
      <c r="M244" s="90"/>
      <c r="N244" s="90"/>
    </row>
    <row r="245" spans="1:14" outlineLevel="1" x14ac:dyDescent="0.3">
      <c r="A245" s="147" t="s">
        <v>570</v>
      </c>
      <c r="B245" s="147"/>
      <c r="C245" s="147"/>
      <c r="D245" s="141"/>
      <c r="E245" s="141"/>
      <c r="F245" s="141"/>
      <c r="G245" s="141"/>
      <c r="H245" s="69"/>
      <c r="I245" s="147"/>
      <c r="J245" s="147"/>
      <c r="K245" s="90"/>
      <c r="L245" s="90"/>
      <c r="M245" s="90"/>
      <c r="N245" s="90"/>
    </row>
    <row r="246" spans="1:14" outlineLevel="1" x14ac:dyDescent="0.3">
      <c r="A246" s="147" t="s">
        <v>571</v>
      </c>
      <c r="B246" s="147"/>
      <c r="C246" s="147"/>
      <c r="D246" s="141"/>
      <c r="E246" s="141"/>
      <c r="F246" s="141"/>
      <c r="G246" s="141"/>
      <c r="H246" s="69"/>
      <c r="I246" s="147"/>
      <c r="J246" s="147"/>
      <c r="K246" s="90"/>
      <c r="L246" s="90"/>
      <c r="M246" s="90"/>
      <c r="N246" s="90"/>
    </row>
    <row r="247" spans="1:14" outlineLevel="1" x14ac:dyDescent="0.3">
      <c r="A247" s="147" t="s">
        <v>572</v>
      </c>
      <c r="B247" s="147"/>
      <c r="C247" s="147"/>
      <c r="D247" s="141"/>
      <c r="E247" s="141"/>
      <c r="F247" s="141"/>
      <c r="G247" s="141"/>
      <c r="H247" s="69"/>
      <c r="I247" s="147"/>
      <c r="J247" s="147"/>
      <c r="K247" s="90"/>
      <c r="L247" s="90"/>
      <c r="M247" s="90"/>
      <c r="N247" s="90"/>
    </row>
    <row r="248" spans="1:14" outlineLevel="1" x14ac:dyDescent="0.3">
      <c r="A248" s="147" t="s">
        <v>573</v>
      </c>
      <c r="B248" s="147"/>
      <c r="C248" s="147"/>
      <c r="D248" s="141"/>
      <c r="E248" s="141"/>
      <c r="F248" s="141"/>
      <c r="G248" s="141"/>
      <c r="H248" s="69"/>
      <c r="I248" s="147"/>
      <c r="J248" s="147"/>
      <c r="K248" s="90"/>
      <c r="L248" s="90"/>
      <c r="M248" s="90"/>
      <c r="N248" s="90"/>
    </row>
    <row r="249" spans="1:14" outlineLevel="1" x14ac:dyDescent="0.3">
      <c r="A249" s="147" t="s">
        <v>574</v>
      </c>
      <c r="B249" s="147"/>
      <c r="C249" s="147"/>
      <c r="D249" s="141"/>
      <c r="E249" s="141"/>
      <c r="F249" s="141"/>
      <c r="G249" s="141"/>
      <c r="H249" s="69"/>
      <c r="I249" s="147"/>
      <c r="J249" s="147"/>
      <c r="K249" s="90"/>
      <c r="L249" s="90"/>
      <c r="M249" s="90"/>
      <c r="N249" s="90"/>
    </row>
    <row r="250" spans="1:14" outlineLevel="1" x14ac:dyDescent="0.3">
      <c r="A250" s="147" t="s">
        <v>575</v>
      </c>
      <c r="B250" s="147"/>
      <c r="C250" s="147"/>
      <c r="D250" s="141"/>
      <c r="E250" s="141"/>
      <c r="F250" s="141"/>
      <c r="G250" s="141"/>
      <c r="H250" s="69"/>
      <c r="I250" s="147"/>
      <c r="J250" s="147"/>
      <c r="K250" s="90"/>
      <c r="L250" s="90"/>
      <c r="M250" s="90"/>
      <c r="N250" s="90"/>
    </row>
    <row r="251" spans="1:14" outlineLevel="1" x14ac:dyDescent="0.3">
      <c r="A251" s="147" t="s">
        <v>576</v>
      </c>
      <c r="B251" s="147"/>
      <c r="C251" s="147"/>
      <c r="D251" s="141"/>
      <c r="E251" s="141"/>
      <c r="F251" s="141"/>
      <c r="G251" s="141"/>
      <c r="H251" s="69"/>
      <c r="I251" s="147"/>
      <c r="J251" s="147"/>
      <c r="K251" s="90"/>
      <c r="L251" s="90"/>
      <c r="M251" s="90"/>
      <c r="N251" s="90"/>
    </row>
    <row r="252" spans="1:14" outlineLevel="1" x14ac:dyDescent="0.3">
      <c r="A252" s="147" t="s">
        <v>577</v>
      </c>
      <c r="B252" s="147"/>
      <c r="C252" s="147"/>
      <c r="D252" s="141"/>
      <c r="E252" s="141"/>
      <c r="F252" s="141"/>
      <c r="G252" s="141"/>
      <c r="H252" s="69"/>
      <c r="I252" s="147"/>
      <c r="J252" s="147"/>
      <c r="K252" s="90"/>
      <c r="L252" s="90"/>
      <c r="M252" s="90"/>
      <c r="N252" s="90"/>
    </row>
    <row r="253" spans="1:14" outlineLevel="1" x14ac:dyDescent="0.3">
      <c r="A253" s="147" t="s">
        <v>578</v>
      </c>
      <c r="B253" s="147"/>
      <c r="C253" s="147"/>
      <c r="D253" s="141"/>
      <c r="E253" s="141"/>
      <c r="F253" s="141"/>
      <c r="G253" s="141"/>
      <c r="H253" s="69"/>
      <c r="I253" s="147"/>
      <c r="J253" s="147"/>
      <c r="K253" s="90"/>
      <c r="L253" s="90"/>
      <c r="M253" s="90"/>
      <c r="N253" s="90"/>
    </row>
    <row r="254" spans="1:14" outlineLevel="1" x14ac:dyDescent="0.3">
      <c r="A254" s="147" t="s">
        <v>579</v>
      </c>
      <c r="B254" s="147"/>
      <c r="C254" s="147"/>
      <c r="D254" s="141"/>
      <c r="E254" s="141"/>
      <c r="F254" s="141"/>
      <c r="G254" s="141"/>
      <c r="H254" s="69"/>
      <c r="I254" s="147"/>
      <c r="J254" s="147"/>
      <c r="K254" s="90"/>
      <c r="L254" s="90"/>
      <c r="M254" s="90"/>
      <c r="N254" s="90"/>
    </row>
    <row r="255" spans="1:14" outlineLevel="1" x14ac:dyDescent="0.3">
      <c r="A255" s="147" t="s">
        <v>580</v>
      </c>
      <c r="B255" s="147"/>
      <c r="C255" s="147"/>
      <c r="D255" s="141"/>
      <c r="E255" s="141"/>
      <c r="F255" s="141"/>
      <c r="G255" s="141"/>
      <c r="H255" s="69"/>
      <c r="I255" s="147"/>
      <c r="J255" s="147"/>
      <c r="K255" s="90"/>
      <c r="L255" s="90"/>
      <c r="M255" s="90"/>
      <c r="N255" s="90"/>
    </row>
    <row r="256" spans="1:14" outlineLevel="1" x14ac:dyDescent="0.3">
      <c r="A256" s="147" t="s">
        <v>581</v>
      </c>
      <c r="B256" s="147"/>
      <c r="C256" s="147"/>
      <c r="D256" s="141"/>
      <c r="E256" s="141"/>
      <c r="F256" s="141"/>
      <c r="G256" s="141"/>
      <c r="H256" s="69"/>
      <c r="I256" s="147"/>
      <c r="J256" s="147"/>
      <c r="K256" s="90"/>
      <c r="L256" s="90"/>
      <c r="M256" s="90"/>
      <c r="N256" s="90"/>
    </row>
    <row r="257" spans="1:14" outlineLevel="1" x14ac:dyDescent="0.3">
      <c r="A257" s="147" t="s">
        <v>582</v>
      </c>
      <c r="B257" s="147"/>
      <c r="C257" s="147"/>
      <c r="D257" s="141"/>
      <c r="E257" s="141"/>
      <c r="F257" s="141"/>
      <c r="G257" s="141"/>
      <c r="H257" s="69"/>
      <c r="I257" s="147"/>
      <c r="J257" s="147"/>
      <c r="K257" s="90"/>
      <c r="L257" s="90"/>
      <c r="M257" s="90"/>
      <c r="N257" s="90"/>
    </row>
    <row r="258" spans="1:14" outlineLevel="1" x14ac:dyDescent="0.3">
      <c r="A258" s="147" t="s">
        <v>583</v>
      </c>
      <c r="B258" s="147"/>
      <c r="C258" s="147"/>
      <c r="D258" s="141"/>
      <c r="E258" s="141"/>
      <c r="F258" s="141"/>
      <c r="G258" s="141"/>
      <c r="H258" s="69"/>
      <c r="I258" s="147"/>
      <c r="J258" s="147"/>
      <c r="K258" s="90"/>
      <c r="L258" s="90"/>
      <c r="M258" s="90"/>
      <c r="N258" s="90"/>
    </row>
    <row r="259" spans="1:14" outlineLevel="1" x14ac:dyDescent="0.3">
      <c r="A259" s="147" t="s">
        <v>584</v>
      </c>
      <c r="B259" s="147"/>
      <c r="C259" s="147"/>
      <c r="D259" s="141"/>
      <c r="E259" s="141"/>
      <c r="F259" s="141"/>
      <c r="G259" s="141"/>
      <c r="H259" s="69"/>
      <c r="I259" s="147"/>
      <c r="J259" s="147"/>
      <c r="K259" s="90"/>
      <c r="L259" s="90"/>
      <c r="M259" s="90"/>
      <c r="N259" s="90"/>
    </row>
    <row r="260" spans="1:14" outlineLevel="1" x14ac:dyDescent="0.3">
      <c r="A260" s="147" t="s">
        <v>585</v>
      </c>
      <c r="B260" s="147"/>
      <c r="C260" s="147"/>
      <c r="D260" s="141"/>
      <c r="E260" s="141"/>
      <c r="F260" s="141"/>
      <c r="G260" s="141"/>
      <c r="H260" s="69"/>
      <c r="I260" s="147"/>
      <c r="J260" s="147"/>
      <c r="K260" s="90"/>
      <c r="L260" s="90"/>
      <c r="M260" s="90"/>
      <c r="N260" s="90"/>
    </row>
    <row r="261" spans="1:14" outlineLevel="1" x14ac:dyDescent="0.3">
      <c r="A261" s="147" t="s">
        <v>586</v>
      </c>
      <c r="B261" s="147"/>
      <c r="C261" s="147"/>
      <c r="D261" s="141"/>
      <c r="E261" s="141"/>
      <c r="F261" s="141"/>
      <c r="G261" s="141"/>
      <c r="H261" s="69"/>
      <c r="I261" s="147"/>
      <c r="J261" s="147"/>
      <c r="K261" s="90"/>
      <c r="L261" s="90"/>
      <c r="M261" s="90"/>
      <c r="N261" s="90"/>
    </row>
    <row r="262" spans="1:14" outlineLevel="1" x14ac:dyDescent="0.3">
      <c r="A262" s="147" t="s">
        <v>587</v>
      </c>
      <c r="B262" s="147"/>
      <c r="C262" s="147"/>
      <c r="D262" s="141"/>
      <c r="E262" s="141"/>
      <c r="F262" s="141"/>
      <c r="G262" s="141"/>
      <c r="H262" s="69"/>
      <c r="I262" s="147"/>
      <c r="J262" s="147"/>
      <c r="K262" s="90"/>
      <c r="L262" s="90"/>
      <c r="M262" s="90"/>
      <c r="N262" s="90"/>
    </row>
    <row r="263" spans="1:14" outlineLevel="1" x14ac:dyDescent="0.3">
      <c r="A263" s="147" t="s">
        <v>588</v>
      </c>
      <c r="B263" s="147"/>
      <c r="C263" s="147"/>
      <c r="D263" s="141"/>
      <c r="E263" s="141"/>
      <c r="F263" s="141"/>
      <c r="G263" s="141"/>
      <c r="H263" s="69"/>
      <c r="I263" s="147"/>
      <c r="J263" s="147"/>
      <c r="K263" s="90"/>
      <c r="L263" s="90"/>
      <c r="M263" s="90"/>
      <c r="N263" s="90"/>
    </row>
    <row r="264" spans="1:14" outlineLevel="1" x14ac:dyDescent="0.3">
      <c r="A264" s="147" t="s">
        <v>589</v>
      </c>
      <c r="B264" s="147"/>
      <c r="C264" s="147"/>
      <c r="D264" s="141"/>
      <c r="E264" s="141"/>
      <c r="F264" s="141"/>
      <c r="G264" s="141"/>
      <c r="H264" s="69"/>
      <c r="I264" s="147"/>
      <c r="J264" s="147"/>
      <c r="K264" s="90"/>
      <c r="L264" s="90"/>
      <c r="M264" s="90"/>
      <c r="N264" s="90"/>
    </row>
    <row r="265" spans="1:14" outlineLevel="1" x14ac:dyDescent="0.3">
      <c r="A265" s="147" t="s">
        <v>590</v>
      </c>
      <c r="B265" s="147"/>
      <c r="C265" s="147"/>
      <c r="D265" s="141"/>
      <c r="E265" s="141"/>
      <c r="F265" s="141"/>
      <c r="G265" s="141"/>
      <c r="H265" s="69"/>
      <c r="I265" s="147"/>
      <c r="J265" s="147"/>
      <c r="K265" s="90"/>
      <c r="L265" s="90"/>
      <c r="M265" s="90"/>
      <c r="N265" s="90"/>
    </row>
    <row r="266" spans="1:14" outlineLevel="1" x14ac:dyDescent="0.3">
      <c r="A266" s="147" t="s">
        <v>591</v>
      </c>
      <c r="B266" s="147"/>
      <c r="C266" s="147"/>
      <c r="D266" s="141"/>
      <c r="E266" s="141"/>
      <c r="F266" s="141"/>
      <c r="G266" s="141"/>
      <c r="H266" s="69"/>
      <c r="I266" s="147"/>
      <c r="J266" s="147"/>
      <c r="K266" s="90"/>
      <c r="L266" s="90"/>
      <c r="M266" s="90"/>
      <c r="N266" s="90"/>
    </row>
    <row r="267" spans="1:14" outlineLevel="1" x14ac:dyDescent="0.3">
      <c r="A267" s="147" t="s">
        <v>592</v>
      </c>
      <c r="B267" s="147"/>
      <c r="C267" s="147"/>
      <c r="D267" s="141"/>
      <c r="E267" s="141"/>
      <c r="F267" s="141"/>
      <c r="G267" s="141"/>
      <c r="H267" s="69"/>
      <c r="I267" s="147"/>
      <c r="J267" s="147"/>
      <c r="K267" s="90"/>
      <c r="L267" s="90"/>
      <c r="M267" s="90"/>
      <c r="N267" s="90"/>
    </row>
    <row r="268" spans="1:14" outlineLevel="1" x14ac:dyDescent="0.3">
      <c r="A268" s="147" t="s">
        <v>593</v>
      </c>
      <c r="B268" s="147"/>
      <c r="C268" s="147"/>
      <c r="D268" s="141"/>
      <c r="E268" s="141"/>
      <c r="F268" s="141"/>
      <c r="G268" s="141"/>
      <c r="H268" s="69"/>
      <c r="I268" s="147"/>
      <c r="J268" s="147"/>
      <c r="K268" s="90"/>
      <c r="L268" s="90"/>
      <c r="M268" s="90"/>
      <c r="N268" s="90"/>
    </row>
    <row r="269" spans="1:14" outlineLevel="1" x14ac:dyDescent="0.3">
      <c r="A269" s="147" t="s">
        <v>594</v>
      </c>
      <c r="B269" s="147"/>
      <c r="C269" s="147"/>
      <c r="D269" s="141"/>
      <c r="E269" s="141"/>
      <c r="F269" s="141"/>
      <c r="G269" s="141"/>
      <c r="H269" s="69"/>
      <c r="I269" s="147"/>
      <c r="J269" s="147"/>
      <c r="K269" s="90"/>
      <c r="L269" s="90"/>
      <c r="M269" s="90"/>
      <c r="N269" s="90"/>
    </row>
    <row r="270" spans="1:14" outlineLevel="1" x14ac:dyDescent="0.3">
      <c r="A270" s="147" t="s">
        <v>595</v>
      </c>
      <c r="B270" s="147"/>
      <c r="C270" s="147"/>
      <c r="D270" s="141"/>
      <c r="E270" s="141"/>
      <c r="F270" s="141"/>
      <c r="G270" s="141"/>
      <c r="H270" s="69"/>
      <c r="I270" s="147"/>
      <c r="J270" s="147"/>
      <c r="K270" s="90"/>
      <c r="L270" s="90"/>
      <c r="M270" s="90"/>
      <c r="N270" s="90"/>
    </row>
    <row r="271" spans="1:14" outlineLevel="1" x14ac:dyDescent="0.3">
      <c r="A271" s="147" t="s">
        <v>596</v>
      </c>
      <c r="B271" s="147"/>
      <c r="C271" s="147"/>
      <c r="D271" s="141"/>
      <c r="E271" s="141"/>
      <c r="F271" s="141"/>
      <c r="G271" s="141"/>
      <c r="H271" s="69"/>
      <c r="I271" s="147"/>
      <c r="J271" s="147"/>
      <c r="K271" s="90"/>
      <c r="L271" s="90"/>
      <c r="M271" s="90"/>
      <c r="N271" s="90"/>
    </row>
    <row r="272" spans="1:14" outlineLevel="1" x14ac:dyDescent="0.3">
      <c r="A272" s="147" t="s">
        <v>597</v>
      </c>
      <c r="B272" s="147"/>
      <c r="C272" s="147"/>
      <c r="D272" s="141"/>
      <c r="E272" s="141"/>
      <c r="F272" s="141"/>
      <c r="G272" s="141"/>
      <c r="H272" s="69"/>
      <c r="I272" s="147"/>
      <c r="J272" s="147"/>
      <c r="K272" s="90"/>
      <c r="L272" s="90"/>
      <c r="M272" s="90"/>
      <c r="N272" s="90"/>
    </row>
    <row r="273" spans="1:14" outlineLevel="1" x14ac:dyDescent="0.3">
      <c r="A273" s="147" t="s">
        <v>598</v>
      </c>
      <c r="B273" s="147"/>
      <c r="C273" s="147"/>
      <c r="D273" s="141"/>
      <c r="E273" s="141"/>
      <c r="F273" s="141"/>
      <c r="G273" s="141"/>
      <c r="H273" s="69"/>
      <c r="I273" s="147"/>
      <c r="J273" s="147"/>
      <c r="K273" s="90"/>
      <c r="L273" s="90"/>
      <c r="M273" s="90"/>
      <c r="N273" s="90"/>
    </row>
    <row r="274" spans="1:14" outlineLevel="1" x14ac:dyDescent="0.3">
      <c r="A274" s="147" t="s">
        <v>599</v>
      </c>
      <c r="B274" s="147"/>
      <c r="C274" s="147"/>
      <c r="D274" s="141"/>
      <c r="E274" s="141"/>
      <c r="F274" s="141"/>
      <c r="G274" s="141"/>
      <c r="H274" s="69"/>
      <c r="I274" s="147"/>
      <c r="J274" s="147"/>
      <c r="K274" s="90"/>
      <c r="L274" s="90"/>
      <c r="M274" s="90"/>
      <c r="N274" s="90"/>
    </row>
    <row r="275" spans="1:14" outlineLevel="1" x14ac:dyDescent="0.3">
      <c r="A275" s="147" t="s">
        <v>600</v>
      </c>
      <c r="B275" s="147"/>
      <c r="C275" s="147"/>
      <c r="D275" s="141"/>
      <c r="E275" s="141"/>
      <c r="F275" s="141"/>
      <c r="G275" s="141"/>
      <c r="H275" s="69"/>
      <c r="I275" s="147"/>
      <c r="J275" s="147"/>
      <c r="K275" s="90"/>
      <c r="L275" s="90"/>
      <c r="M275" s="90"/>
      <c r="N275" s="90"/>
    </row>
    <row r="276" spans="1:14" outlineLevel="1" x14ac:dyDescent="0.3">
      <c r="A276" s="147" t="s">
        <v>601</v>
      </c>
      <c r="B276" s="147"/>
      <c r="C276" s="147"/>
      <c r="D276" s="141"/>
      <c r="E276" s="141"/>
      <c r="F276" s="141"/>
      <c r="G276" s="141"/>
      <c r="H276" s="69"/>
      <c r="I276" s="147"/>
      <c r="J276" s="147"/>
      <c r="K276" s="90"/>
      <c r="L276" s="90"/>
      <c r="M276" s="90"/>
      <c r="N276" s="90"/>
    </row>
    <row r="277" spans="1:14" outlineLevel="1" x14ac:dyDescent="0.3">
      <c r="A277" s="147" t="s">
        <v>602</v>
      </c>
      <c r="B277" s="147"/>
      <c r="C277" s="147"/>
      <c r="D277" s="141"/>
      <c r="E277" s="141"/>
      <c r="F277" s="141"/>
      <c r="G277" s="141"/>
      <c r="H277" s="69"/>
      <c r="I277" s="147"/>
      <c r="J277" s="147"/>
      <c r="K277" s="90"/>
      <c r="L277" s="90"/>
      <c r="M277" s="90"/>
      <c r="N277" s="90"/>
    </row>
    <row r="278" spans="1:14" outlineLevel="1" x14ac:dyDescent="0.3">
      <c r="A278" s="147" t="s">
        <v>603</v>
      </c>
      <c r="B278" s="147"/>
      <c r="C278" s="147"/>
      <c r="D278" s="141"/>
      <c r="E278" s="141"/>
      <c r="F278" s="141"/>
      <c r="G278" s="141"/>
      <c r="H278" s="69"/>
      <c r="I278" s="147"/>
      <c r="J278" s="147"/>
      <c r="K278" s="90"/>
      <c r="L278" s="90"/>
      <c r="M278" s="90"/>
      <c r="N278" s="90"/>
    </row>
    <row r="279" spans="1:14" outlineLevel="1" x14ac:dyDescent="0.3">
      <c r="A279" s="147" t="s">
        <v>604</v>
      </c>
      <c r="B279" s="147"/>
      <c r="C279" s="147"/>
      <c r="D279" s="141"/>
      <c r="E279" s="141"/>
      <c r="F279" s="141"/>
      <c r="G279" s="141"/>
      <c r="H279" s="69"/>
      <c r="I279" s="147"/>
      <c r="J279" s="147"/>
      <c r="K279" s="90"/>
      <c r="L279" s="90"/>
      <c r="M279" s="90"/>
      <c r="N279" s="90"/>
    </row>
    <row r="280" spans="1:14" outlineLevel="1" x14ac:dyDescent="0.3">
      <c r="A280" s="147" t="s">
        <v>605</v>
      </c>
      <c r="B280" s="147"/>
      <c r="C280" s="147"/>
      <c r="D280" s="141"/>
      <c r="E280" s="141"/>
      <c r="F280" s="141"/>
      <c r="G280" s="141"/>
      <c r="H280" s="69"/>
      <c r="I280" s="147"/>
      <c r="J280" s="147"/>
      <c r="K280" s="90"/>
      <c r="L280" s="90"/>
      <c r="M280" s="90"/>
      <c r="N280" s="90"/>
    </row>
    <row r="281" spans="1:14" outlineLevel="1" x14ac:dyDescent="0.3">
      <c r="A281" s="147" t="s">
        <v>606</v>
      </c>
      <c r="B281" s="147"/>
      <c r="C281" s="147"/>
      <c r="D281" s="141"/>
      <c r="E281" s="141"/>
      <c r="F281" s="141"/>
      <c r="G281" s="141"/>
      <c r="H281" s="69"/>
      <c r="I281" s="147"/>
      <c r="J281" s="147"/>
      <c r="K281" s="90"/>
      <c r="L281" s="90"/>
      <c r="M281" s="90"/>
      <c r="N281" s="90"/>
    </row>
    <row r="282" spans="1:14" outlineLevel="1" x14ac:dyDescent="0.3">
      <c r="A282" s="147" t="s">
        <v>607</v>
      </c>
      <c r="B282" s="147"/>
      <c r="C282" s="147"/>
      <c r="D282" s="141"/>
      <c r="E282" s="141"/>
      <c r="F282" s="141"/>
      <c r="G282" s="141"/>
      <c r="H282" s="69"/>
      <c r="I282" s="147"/>
      <c r="J282" s="147"/>
      <c r="K282" s="90"/>
      <c r="L282" s="90"/>
      <c r="M282" s="90"/>
      <c r="N282" s="90"/>
    </row>
    <row r="283" spans="1:14" ht="36" x14ac:dyDescent="0.3">
      <c r="A283" s="21"/>
      <c r="B283" s="21" t="s">
        <v>219</v>
      </c>
      <c r="C283" s="21" t="s">
        <v>74</v>
      </c>
      <c r="D283" s="21" t="s">
        <v>74</v>
      </c>
      <c r="E283" s="21"/>
      <c r="F283" s="18"/>
      <c r="G283" s="19"/>
      <c r="H283" s="69"/>
      <c r="I283" s="84"/>
      <c r="J283" s="84"/>
      <c r="K283" s="84"/>
      <c r="L283" s="84"/>
      <c r="M283" s="4"/>
    </row>
    <row r="284" spans="1:14" ht="18" x14ac:dyDescent="0.3">
      <c r="A284" s="153" t="s">
        <v>299</v>
      </c>
      <c r="B284" s="154"/>
      <c r="C284" s="154"/>
      <c r="D284" s="154"/>
      <c r="E284" s="154"/>
      <c r="F284" s="155"/>
      <c r="G284" s="154"/>
      <c r="H284" s="69"/>
      <c r="I284" s="84"/>
      <c r="J284" s="84"/>
      <c r="K284" s="84"/>
      <c r="L284" s="84"/>
      <c r="M284" s="4"/>
    </row>
    <row r="285" spans="1:14" ht="18" x14ac:dyDescent="0.3">
      <c r="A285" s="153" t="s">
        <v>300</v>
      </c>
      <c r="B285" s="154"/>
      <c r="C285" s="154"/>
      <c r="D285" s="154"/>
      <c r="E285" s="154"/>
      <c r="F285" s="155"/>
      <c r="G285" s="154"/>
      <c r="H285" s="69"/>
      <c r="I285" s="84"/>
      <c r="J285" s="84"/>
      <c r="K285" s="84"/>
      <c r="L285" s="84"/>
      <c r="M285" s="4"/>
    </row>
    <row r="286" spans="1:14" x14ac:dyDescent="0.3">
      <c r="A286" s="147" t="s">
        <v>608</v>
      </c>
      <c r="B286" s="66" t="s">
        <v>66</v>
      </c>
      <c r="C286" s="86">
        <f>ROW(B38)</f>
        <v>38</v>
      </c>
      <c r="E286" s="75"/>
      <c r="F286" s="75"/>
      <c r="G286" s="75"/>
      <c r="H286" s="69"/>
      <c r="I286" s="66"/>
      <c r="J286" s="86"/>
      <c r="L286" s="75"/>
      <c r="M286" s="75"/>
      <c r="N286" s="75"/>
    </row>
    <row r="287" spans="1:14" x14ac:dyDescent="0.3">
      <c r="A287" s="147" t="s">
        <v>609</v>
      </c>
      <c r="B287" s="66" t="s">
        <v>67</v>
      </c>
      <c r="C287" s="86">
        <f>ROW(B39)</f>
        <v>39</v>
      </c>
      <c r="E287" s="75"/>
      <c r="F287" s="75"/>
      <c r="H287" s="69"/>
      <c r="I287" s="66"/>
      <c r="J287" s="86"/>
      <c r="L287" s="75"/>
      <c r="M287" s="75"/>
    </row>
    <row r="288" spans="1:14" x14ac:dyDescent="0.3">
      <c r="A288" s="147" t="s">
        <v>610</v>
      </c>
      <c r="B288" s="66" t="s">
        <v>46</v>
      </c>
      <c r="C288" s="86" t="str">
        <f>ROW('B1. HTT Mortgage Assets'!B43)&amp; " for Mortgage Assets"</f>
        <v>43 for Mortgage Assets</v>
      </c>
      <c r="D288" s="86" t="str">
        <f>ROW('B2. HTT Public Sector Assets'!B48)&amp; " for Public Sector Assets"</f>
        <v>48 for Public Sector Assets</v>
      </c>
      <c r="E288" s="47"/>
      <c r="F288" s="75"/>
      <c r="G288" s="47"/>
      <c r="H288" s="69"/>
      <c r="I288" s="66"/>
      <c r="J288" s="86"/>
      <c r="K288" s="86"/>
      <c r="L288" s="47"/>
      <c r="M288" s="75"/>
      <c r="N288" s="47"/>
    </row>
    <row r="289" spans="1:14" x14ac:dyDescent="0.3">
      <c r="A289" s="147" t="s">
        <v>611</v>
      </c>
      <c r="B289" s="66" t="s">
        <v>68</v>
      </c>
      <c r="C289" s="86">
        <f>ROW(B52)</f>
        <v>52</v>
      </c>
      <c r="H289" s="69"/>
      <c r="I289" s="66"/>
      <c r="J289" s="86"/>
    </row>
    <row r="290" spans="1:14" x14ac:dyDescent="0.3">
      <c r="A290" s="147" t="s">
        <v>612</v>
      </c>
      <c r="B290" s="66" t="s">
        <v>69</v>
      </c>
      <c r="C290" s="136" t="str">
        <f>ROW('B1. HTT Mortgage Assets'!B167)&amp;" for Residential Mortgage Assets"</f>
        <v>167 for Residential Mortgage Assets</v>
      </c>
      <c r="D290" s="86" t="str">
        <f>ROW('B1. HTT Mortgage Assets'!B267 )&amp; " for Commercial Mortgage Assets"</f>
        <v>267 for Commercial Mortgage Assets</v>
      </c>
      <c r="E290" s="47"/>
      <c r="F290" s="86" t="str">
        <f>ROW('B2. HTT Public Sector Assets'!B18)&amp; " for Public Sector Assets"</f>
        <v>18 for Public Sector Assets</v>
      </c>
      <c r="G290" s="47"/>
      <c r="H290" s="69"/>
      <c r="I290" s="66"/>
      <c r="J290" s="90"/>
      <c r="K290" s="86"/>
      <c r="L290" s="47"/>
      <c r="N290" s="47"/>
    </row>
    <row r="291" spans="1:14" x14ac:dyDescent="0.3">
      <c r="A291" s="147" t="s">
        <v>613</v>
      </c>
      <c r="B291" s="66" t="s">
        <v>353</v>
      </c>
      <c r="C291" s="86" t="str">
        <f>ROW('B1. HTT Mortgage Assets'!B130)&amp;" for Mortgage Assets"</f>
        <v>130 for Mortgage Assets</v>
      </c>
      <c r="D291" s="86">
        <f>ROW(B161)</f>
        <v>161</v>
      </c>
      <c r="F291" s="86" t="str">
        <f>ROW('B2. HTT Public Sector Assets'!B129)&amp;" for Public Sector Assets"</f>
        <v>129 for Public Sector Assets</v>
      </c>
      <c r="H291" s="69"/>
      <c r="I291" s="66"/>
      <c r="M291" s="47"/>
    </row>
    <row r="292" spans="1:14" x14ac:dyDescent="0.3">
      <c r="A292" s="147" t="s">
        <v>614</v>
      </c>
      <c r="B292" s="66" t="s">
        <v>354</v>
      </c>
      <c r="C292" s="86">
        <f>ROW(B109)</f>
        <v>109</v>
      </c>
      <c r="F292" s="47"/>
      <c r="H292" s="69"/>
      <c r="I292" s="66"/>
      <c r="J292" s="86"/>
      <c r="M292" s="47"/>
    </row>
    <row r="293" spans="1:14" x14ac:dyDescent="0.3">
      <c r="A293" s="147" t="s">
        <v>615</v>
      </c>
      <c r="B293" s="66" t="s">
        <v>70</v>
      </c>
      <c r="C293" s="86">
        <f>ROW(B161)</f>
        <v>161</v>
      </c>
      <c r="E293" s="47"/>
      <c r="F293" s="47"/>
      <c r="H293" s="69"/>
      <c r="I293" s="66"/>
      <c r="J293" s="86"/>
      <c r="L293" s="47"/>
      <c r="M293" s="47"/>
    </row>
    <row r="294" spans="1:14" x14ac:dyDescent="0.3">
      <c r="A294" s="147" t="s">
        <v>616</v>
      </c>
      <c r="B294" s="66" t="s">
        <v>71</v>
      </c>
      <c r="C294" s="86">
        <f>ROW(B135)</f>
        <v>135</v>
      </c>
      <c r="E294" s="47"/>
      <c r="F294" s="47"/>
      <c r="H294" s="69"/>
      <c r="I294" s="66"/>
      <c r="J294" s="86"/>
      <c r="L294" s="47"/>
      <c r="M294" s="47"/>
    </row>
    <row r="295" spans="1:14" x14ac:dyDescent="0.3">
      <c r="A295" s="147" t="s">
        <v>617</v>
      </c>
      <c r="B295" s="70" t="s">
        <v>264</v>
      </c>
      <c r="C295" s="86" t="str">
        <f>ROW('C. HTT Harmonised Glossary'!B17)&amp;" for Harmonised Glossary"</f>
        <v>17 for Harmonised Glossary</v>
      </c>
      <c r="E295" s="47"/>
      <c r="H295" s="69"/>
      <c r="J295" s="86"/>
      <c r="L295" s="47"/>
    </row>
    <row r="296" spans="1:14" x14ac:dyDescent="0.3">
      <c r="A296" s="147" t="s">
        <v>618</v>
      </c>
      <c r="B296" s="66" t="s">
        <v>72</v>
      </c>
      <c r="C296" s="86">
        <f>ROW(B65)</f>
        <v>65</v>
      </c>
      <c r="E296" s="47"/>
      <c r="H296" s="69"/>
      <c r="I296" s="66"/>
      <c r="J296" s="86"/>
      <c r="L296" s="47"/>
    </row>
    <row r="297" spans="1:14" x14ac:dyDescent="0.3">
      <c r="A297" s="147" t="s">
        <v>619</v>
      </c>
      <c r="B297" s="66" t="s">
        <v>73</v>
      </c>
      <c r="C297" s="86">
        <f>ROW(B87)</f>
        <v>87</v>
      </c>
      <c r="E297" s="47"/>
      <c r="H297" s="69"/>
      <c r="I297" s="66"/>
      <c r="J297" s="86"/>
      <c r="L297" s="47"/>
    </row>
    <row r="298" spans="1:14" x14ac:dyDescent="0.3">
      <c r="A298" s="147" t="s">
        <v>620</v>
      </c>
      <c r="B298" s="66" t="s">
        <v>47</v>
      </c>
      <c r="C298" s="86" t="str">
        <f>ROW('B1. HTT Mortgage Assets'!B160)&amp; " for Mortgage Assets"</f>
        <v>160 for Mortgage Assets</v>
      </c>
      <c r="D298" s="86" t="str">
        <f>ROW('B2. HTT Public Sector Assets'!B166)&amp; " for Public Sector Assets"</f>
        <v>166 for Public Sector Assets</v>
      </c>
      <c r="E298" s="47"/>
      <c r="H298" s="69"/>
      <c r="I298" s="66"/>
      <c r="J298" s="86"/>
      <c r="K298" s="86"/>
      <c r="L298" s="47"/>
    </row>
    <row r="299" spans="1:14" outlineLevel="1" x14ac:dyDescent="0.3">
      <c r="A299" s="147" t="s">
        <v>621</v>
      </c>
      <c r="B299" s="66"/>
      <c r="C299" s="86"/>
      <c r="D299" s="86"/>
      <c r="E299" s="47"/>
      <c r="H299" s="69"/>
      <c r="I299" s="66"/>
      <c r="J299" s="86"/>
      <c r="K299" s="86"/>
      <c r="L299" s="47"/>
    </row>
    <row r="300" spans="1:14" outlineLevel="1" x14ac:dyDescent="0.3">
      <c r="A300" s="147" t="s">
        <v>622</v>
      </c>
      <c r="B300" s="66"/>
      <c r="C300" s="86"/>
      <c r="D300" s="86"/>
      <c r="E300" s="47"/>
      <c r="H300" s="69"/>
      <c r="I300" s="66"/>
      <c r="J300" s="86"/>
      <c r="K300" s="86"/>
      <c r="L300" s="47"/>
    </row>
    <row r="301" spans="1:14" outlineLevel="1" x14ac:dyDescent="0.3">
      <c r="A301" s="147" t="s">
        <v>623</v>
      </c>
      <c r="B301" s="66"/>
      <c r="C301" s="86"/>
      <c r="D301" s="86"/>
      <c r="E301" s="47"/>
      <c r="H301" s="69"/>
      <c r="I301" s="66"/>
      <c r="J301" s="86"/>
      <c r="K301" s="86"/>
      <c r="L301" s="47"/>
    </row>
    <row r="302" spans="1:14" outlineLevel="1" x14ac:dyDescent="0.3">
      <c r="A302" s="147" t="s">
        <v>624</v>
      </c>
      <c r="B302" s="66"/>
      <c r="C302" s="86"/>
      <c r="D302" s="86"/>
      <c r="E302" s="47"/>
      <c r="H302" s="69"/>
      <c r="I302" s="66"/>
      <c r="J302" s="86"/>
      <c r="K302" s="86"/>
      <c r="L302" s="47"/>
    </row>
    <row r="303" spans="1:14" outlineLevel="1" x14ac:dyDescent="0.3">
      <c r="A303" s="147" t="s">
        <v>625</v>
      </c>
      <c r="B303" s="66"/>
      <c r="C303" s="86"/>
      <c r="D303" s="86"/>
      <c r="E303" s="47"/>
      <c r="H303" s="69"/>
      <c r="I303" s="66"/>
      <c r="J303" s="86"/>
      <c r="K303" s="86"/>
      <c r="L303" s="47"/>
    </row>
    <row r="304" spans="1:14" outlineLevel="1" x14ac:dyDescent="0.3">
      <c r="A304" s="147" t="s">
        <v>626</v>
      </c>
      <c r="B304" s="66"/>
      <c r="C304" s="86"/>
      <c r="D304" s="86"/>
      <c r="E304" s="47"/>
      <c r="H304" s="69"/>
      <c r="I304" s="66"/>
      <c r="J304" s="86"/>
      <c r="K304" s="86"/>
      <c r="L304" s="47"/>
    </row>
    <row r="305" spans="1:13" outlineLevel="1" x14ac:dyDescent="0.3">
      <c r="A305" s="147" t="s">
        <v>627</v>
      </c>
      <c r="B305" s="66"/>
      <c r="C305" s="86"/>
      <c r="D305" s="86"/>
      <c r="E305" s="47"/>
      <c r="H305" s="69"/>
      <c r="I305" s="66"/>
      <c r="J305" s="86"/>
      <c r="K305" s="86"/>
      <c r="L305" s="47"/>
    </row>
    <row r="306" spans="1:13" outlineLevel="1" x14ac:dyDescent="0.3">
      <c r="A306" s="147" t="s">
        <v>628</v>
      </c>
      <c r="B306" s="66"/>
      <c r="C306" s="86"/>
      <c r="D306" s="86"/>
      <c r="E306" s="47"/>
      <c r="H306" s="69"/>
      <c r="I306" s="66"/>
      <c r="J306" s="86"/>
      <c r="K306" s="86"/>
      <c r="L306" s="47"/>
    </row>
    <row r="307" spans="1:13" outlineLevel="1" x14ac:dyDescent="0.3">
      <c r="A307" s="147" t="s">
        <v>629</v>
      </c>
      <c r="B307" s="66"/>
      <c r="C307" s="86"/>
      <c r="D307" s="86"/>
      <c r="E307" s="47"/>
      <c r="H307" s="69"/>
      <c r="I307" s="66"/>
      <c r="J307" s="86"/>
      <c r="K307" s="86"/>
      <c r="L307" s="47"/>
    </row>
    <row r="308" spans="1:13" outlineLevel="1" x14ac:dyDescent="0.3">
      <c r="A308" s="147" t="s">
        <v>630</v>
      </c>
      <c r="H308" s="69"/>
    </row>
    <row r="309" spans="1:13" ht="36" x14ac:dyDescent="0.3">
      <c r="A309" s="18"/>
      <c r="B309" s="21" t="s">
        <v>221</v>
      </c>
      <c r="C309" s="18"/>
      <c r="D309" s="18"/>
      <c r="E309" s="18"/>
      <c r="F309" s="18"/>
      <c r="G309" s="19"/>
      <c r="H309" s="69"/>
      <c r="I309" s="84"/>
      <c r="J309" s="4"/>
      <c r="K309" s="4"/>
      <c r="L309" s="4"/>
      <c r="M309" s="4"/>
    </row>
    <row r="310" spans="1:13" x14ac:dyDescent="0.3">
      <c r="A310" s="147" t="s">
        <v>631</v>
      </c>
      <c r="B310" s="98" t="s">
        <v>131</v>
      </c>
      <c r="C310" s="86">
        <f>ROW(B171)</f>
        <v>171</v>
      </c>
      <c r="H310" s="69"/>
      <c r="I310" s="98"/>
      <c r="J310" s="86"/>
    </row>
    <row r="311" spans="1:13" outlineLevel="1" x14ac:dyDescent="0.3">
      <c r="A311" s="147" t="s">
        <v>632</v>
      </c>
      <c r="B311" s="98"/>
      <c r="C311" s="86"/>
      <c r="H311" s="69"/>
      <c r="I311" s="98"/>
      <c r="J311" s="86"/>
    </row>
    <row r="312" spans="1:13" outlineLevel="1" x14ac:dyDescent="0.3">
      <c r="A312" s="147" t="s">
        <v>633</v>
      </c>
      <c r="B312" s="98"/>
      <c r="C312" s="86"/>
      <c r="H312" s="69"/>
      <c r="I312" s="98"/>
      <c r="J312" s="86"/>
    </row>
    <row r="313" spans="1:13" outlineLevel="1" x14ac:dyDescent="0.3">
      <c r="A313" s="147" t="s">
        <v>634</v>
      </c>
      <c r="B313" s="98"/>
      <c r="C313" s="86"/>
      <c r="H313" s="69"/>
      <c r="I313" s="98"/>
      <c r="J313" s="86"/>
    </row>
    <row r="314" spans="1:13" outlineLevel="1" x14ac:dyDescent="0.3">
      <c r="A314" s="147" t="s">
        <v>635</v>
      </c>
      <c r="B314" s="98"/>
      <c r="C314" s="86"/>
      <c r="H314" s="69"/>
      <c r="I314" s="98"/>
      <c r="J314" s="86"/>
    </row>
    <row r="315" spans="1:13" outlineLevel="1" x14ac:dyDescent="0.3">
      <c r="A315" s="147" t="s">
        <v>636</v>
      </c>
      <c r="B315" s="98"/>
      <c r="C315" s="86"/>
      <c r="H315" s="69"/>
      <c r="I315" s="98"/>
      <c r="J315" s="86"/>
    </row>
    <row r="316" spans="1:13" outlineLevel="1" x14ac:dyDescent="0.3">
      <c r="A316" s="147" t="s">
        <v>637</v>
      </c>
      <c r="B316" s="98"/>
      <c r="C316" s="86"/>
      <c r="H316" s="69"/>
      <c r="I316" s="98"/>
      <c r="J316" s="86"/>
    </row>
    <row r="317" spans="1:13" ht="18" x14ac:dyDescent="0.3">
      <c r="A317" s="18"/>
      <c r="B317" s="21" t="s">
        <v>222</v>
      </c>
      <c r="C317" s="18"/>
      <c r="D317" s="18"/>
      <c r="E317" s="18"/>
      <c r="F317" s="18"/>
      <c r="G317" s="19"/>
      <c r="H317" s="69"/>
      <c r="I317" s="84"/>
      <c r="J317" s="4"/>
      <c r="K317" s="4"/>
      <c r="L317" s="4"/>
      <c r="M317" s="4"/>
    </row>
    <row r="318" spans="1:13" ht="15" customHeight="1" outlineLevel="1" x14ac:dyDescent="0.3">
      <c r="A318" s="76"/>
      <c r="B318" s="78" t="s">
        <v>696</v>
      </c>
      <c r="C318" s="76"/>
      <c r="D318" s="76"/>
      <c r="E318" s="61"/>
      <c r="F318" s="77"/>
      <c r="G318" s="77"/>
      <c r="H318" s="69"/>
      <c r="L318" s="69"/>
      <c r="M318" s="69"/>
    </row>
    <row r="319" spans="1:13" outlineLevel="1" x14ac:dyDescent="0.3">
      <c r="A319" s="147" t="s">
        <v>638</v>
      </c>
      <c r="B319" s="148" t="s">
        <v>328</v>
      </c>
      <c r="C319" s="148"/>
      <c r="H319" s="69"/>
    </row>
    <row r="320" spans="1:13" outlineLevel="1" x14ac:dyDescent="0.3">
      <c r="A320" s="147" t="s">
        <v>639</v>
      </c>
      <c r="B320" s="148" t="s">
        <v>329</v>
      </c>
      <c r="C320" s="148"/>
      <c r="H320" s="69"/>
    </row>
    <row r="321" spans="1:8" outlineLevel="1" x14ac:dyDescent="0.3">
      <c r="A321" s="147" t="s">
        <v>640</v>
      </c>
      <c r="B321" s="66" t="s">
        <v>196</v>
      </c>
      <c r="C321" s="148"/>
      <c r="H321" s="69"/>
    </row>
    <row r="322" spans="1:8" outlineLevel="1" x14ac:dyDescent="0.3">
      <c r="A322" s="147" t="s">
        <v>641</v>
      </c>
      <c r="B322" s="66" t="s">
        <v>197</v>
      </c>
      <c r="H322" s="69"/>
    </row>
    <row r="323" spans="1:8" outlineLevel="1" x14ac:dyDescent="0.3">
      <c r="A323" s="147" t="s">
        <v>642</v>
      </c>
      <c r="B323" s="66" t="s">
        <v>203</v>
      </c>
      <c r="H323" s="69"/>
    </row>
    <row r="324" spans="1:8" outlineLevel="1" x14ac:dyDescent="0.3">
      <c r="A324" s="147" t="s">
        <v>643</v>
      </c>
      <c r="B324" s="66" t="s">
        <v>198</v>
      </c>
      <c r="H324" s="69"/>
    </row>
    <row r="325" spans="1:8" outlineLevel="1" x14ac:dyDescent="0.3">
      <c r="A325" s="147" t="s">
        <v>644</v>
      </c>
      <c r="B325" s="66" t="s">
        <v>199</v>
      </c>
      <c r="H325" s="69"/>
    </row>
    <row r="326" spans="1:8" outlineLevel="1" x14ac:dyDescent="0.3">
      <c r="A326" s="147" t="s">
        <v>645</v>
      </c>
      <c r="B326" s="66" t="s">
        <v>200</v>
      </c>
      <c r="H326" s="69"/>
    </row>
    <row r="327" spans="1:8" outlineLevel="1" x14ac:dyDescent="0.3">
      <c r="A327" s="147" t="s">
        <v>646</v>
      </c>
      <c r="B327" s="66" t="s">
        <v>201</v>
      </c>
      <c r="H327" s="69"/>
    </row>
    <row r="328" spans="1:8" outlineLevel="1" x14ac:dyDescent="0.3">
      <c r="A328" s="147" t="s">
        <v>647</v>
      </c>
      <c r="B328" s="94" t="s">
        <v>202</v>
      </c>
      <c r="H328" s="69"/>
    </row>
    <row r="329" spans="1:8" outlineLevel="1" x14ac:dyDescent="0.3">
      <c r="A329" s="147" t="s">
        <v>648</v>
      </c>
      <c r="B329" s="94" t="s">
        <v>202</v>
      </c>
      <c r="H329" s="69"/>
    </row>
    <row r="330" spans="1:8" outlineLevel="1" x14ac:dyDescent="0.3">
      <c r="A330" s="147" t="s">
        <v>649</v>
      </c>
      <c r="B330" s="94" t="s">
        <v>202</v>
      </c>
      <c r="H330" s="69"/>
    </row>
    <row r="331" spans="1:8" outlineLevel="1" x14ac:dyDescent="0.3">
      <c r="A331" s="147" t="s">
        <v>650</v>
      </c>
      <c r="B331" s="94" t="s">
        <v>202</v>
      </c>
      <c r="H331" s="69"/>
    </row>
    <row r="332" spans="1:8" outlineLevel="1" x14ac:dyDescent="0.3">
      <c r="A332" s="147" t="s">
        <v>651</v>
      </c>
      <c r="B332" s="94" t="s">
        <v>202</v>
      </c>
      <c r="H332" s="69"/>
    </row>
    <row r="333" spans="1:8" outlineLevel="1" x14ac:dyDescent="0.3">
      <c r="A333" s="147" t="s">
        <v>652</v>
      </c>
      <c r="B333" s="94" t="s">
        <v>202</v>
      </c>
      <c r="H333" s="69"/>
    </row>
    <row r="334" spans="1:8" outlineLevel="1" x14ac:dyDescent="0.3">
      <c r="A334" s="147" t="s">
        <v>653</v>
      </c>
      <c r="B334" s="94" t="s">
        <v>202</v>
      </c>
      <c r="H334" s="69"/>
    </row>
    <row r="335" spans="1:8" outlineLevel="1" x14ac:dyDescent="0.3">
      <c r="A335" s="147" t="s">
        <v>654</v>
      </c>
      <c r="B335" s="94" t="s">
        <v>202</v>
      </c>
      <c r="H335" s="69"/>
    </row>
    <row r="336" spans="1:8" outlineLevel="1" x14ac:dyDescent="0.3">
      <c r="A336" s="147" t="s">
        <v>655</v>
      </c>
      <c r="B336" s="94" t="s">
        <v>202</v>
      </c>
      <c r="H336" s="69"/>
    </row>
    <row r="337" spans="1:8" outlineLevel="1" x14ac:dyDescent="0.3">
      <c r="A337" s="147" t="s">
        <v>656</v>
      </c>
      <c r="B337" s="94" t="s">
        <v>202</v>
      </c>
      <c r="H337" s="69"/>
    </row>
    <row r="338" spans="1:8" outlineLevel="1" x14ac:dyDescent="0.3">
      <c r="A338" s="147" t="s">
        <v>657</v>
      </c>
      <c r="B338" s="94" t="s">
        <v>202</v>
      </c>
      <c r="H338" s="69"/>
    </row>
    <row r="339" spans="1:8" outlineLevel="1" x14ac:dyDescent="0.3">
      <c r="A339" s="147" t="s">
        <v>658</v>
      </c>
      <c r="B339" s="94" t="s">
        <v>202</v>
      </c>
      <c r="H339" s="69"/>
    </row>
    <row r="340" spans="1:8" outlineLevel="1" x14ac:dyDescent="0.3">
      <c r="A340" s="147" t="s">
        <v>659</v>
      </c>
      <c r="B340" s="94" t="s">
        <v>202</v>
      </c>
      <c r="H340" s="69"/>
    </row>
    <row r="341" spans="1:8" outlineLevel="1" x14ac:dyDescent="0.3">
      <c r="A341" s="147" t="s">
        <v>660</v>
      </c>
      <c r="B341" s="94" t="s">
        <v>202</v>
      </c>
      <c r="H341" s="69"/>
    </row>
    <row r="342" spans="1:8" outlineLevel="1" x14ac:dyDescent="0.3">
      <c r="A342" s="147" t="s">
        <v>661</v>
      </c>
      <c r="B342" s="94" t="s">
        <v>202</v>
      </c>
      <c r="H342" s="69"/>
    </row>
    <row r="343" spans="1:8" outlineLevel="1" x14ac:dyDescent="0.3">
      <c r="A343" s="147" t="s">
        <v>662</v>
      </c>
      <c r="B343" s="94" t="s">
        <v>202</v>
      </c>
      <c r="H343" s="69"/>
    </row>
    <row r="344" spans="1:8" outlineLevel="1" x14ac:dyDescent="0.3">
      <c r="A344" s="147" t="s">
        <v>663</v>
      </c>
      <c r="B344" s="94" t="s">
        <v>202</v>
      </c>
      <c r="H344" s="69"/>
    </row>
    <row r="345" spans="1:8" outlineLevel="1" x14ac:dyDescent="0.3">
      <c r="A345" s="147" t="s">
        <v>664</v>
      </c>
      <c r="B345" s="94" t="s">
        <v>202</v>
      </c>
      <c r="H345" s="69"/>
    </row>
    <row r="346" spans="1:8" outlineLevel="1" x14ac:dyDescent="0.3">
      <c r="A346" s="147" t="s">
        <v>665</v>
      </c>
      <c r="B346" s="94" t="s">
        <v>202</v>
      </c>
      <c r="H346" s="69"/>
    </row>
    <row r="347" spans="1:8" outlineLevel="1" x14ac:dyDescent="0.3">
      <c r="A347" s="147" t="s">
        <v>666</v>
      </c>
      <c r="B347" s="94" t="s">
        <v>202</v>
      </c>
      <c r="H347" s="69"/>
    </row>
    <row r="348" spans="1:8" outlineLevel="1" x14ac:dyDescent="0.3">
      <c r="A348" s="147" t="s">
        <v>667</v>
      </c>
      <c r="B348" s="94" t="s">
        <v>202</v>
      </c>
      <c r="H348" s="69"/>
    </row>
    <row r="349" spans="1:8" outlineLevel="1" x14ac:dyDescent="0.3">
      <c r="A349" s="147" t="s">
        <v>668</v>
      </c>
      <c r="B349" s="94" t="s">
        <v>202</v>
      </c>
      <c r="H349" s="69"/>
    </row>
    <row r="350" spans="1:8" outlineLevel="1" x14ac:dyDescent="0.3">
      <c r="A350" s="147" t="s">
        <v>669</v>
      </c>
      <c r="B350" s="94" t="s">
        <v>202</v>
      </c>
      <c r="H350" s="69"/>
    </row>
    <row r="351" spans="1:8" outlineLevel="1" x14ac:dyDescent="0.3">
      <c r="A351" s="147" t="s">
        <v>670</v>
      </c>
      <c r="B351" s="94" t="s">
        <v>202</v>
      </c>
      <c r="H351" s="69"/>
    </row>
    <row r="352" spans="1:8" outlineLevel="1" x14ac:dyDescent="0.3">
      <c r="A352" s="147" t="s">
        <v>671</v>
      </c>
      <c r="B352" s="94" t="s">
        <v>202</v>
      </c>
      <c r="H352" s="69"/>
    </row>
    <row r="353" spans="1:8" outlineLevel="1" x14ac:dyDescent="0.3">
      <c r="A353" s="147" t="s">
        <v>672</v>
      </c>
      <c r="B353" s="94" t="s">
        <v>202</v>
      </c>
      <c r="H353" s="69"/>
    </row>
    <row r="354" spans="1:8" outlineLevel="1" x14ac:dyDescent="0.3">
      <c r="A354" s="147" t="s">
        <v>673</v>
      </c>
      <c r="B354" s="94" t="s">
        <v>202</v>
      </c>
      <c r="H354" s="69"/>
    </row>
    <row r="355" spans="1:8" outlineLevel="1" x14ac:dyDescent="0.3">
      <c r="A355" s="147" t="s">
        <v>674</v>
      </c>
      <c r="B355" s="94" t="s">
        <v>202</v>
      </c>
      <c r="H355" s="69"/>
    </row>
    <row r="356" spans="1:8" outlineLevel="1" x14ac:dyDescent="0.3">
      <c r="A356" s="147" t="s">
        <v>675</v>
      </c>
      <c r="B356" s="94" t="s">
        <v>202</v>
      </c>
      <c r="H356" s="69"/>
    </row>
    <row r="357" spans="1:8" outlineLevel="1" x14ac:dyDescent="0.3">
      <c r="A357" s="147" t="s">
        <v>676</v>
      </c>
      <c r="B357" s="94" t="s">
        <v>202</v>
      </c>
      <c r="H357" s="69"/>
    </row>
    <row r="358" spans="1:8" outlineLevel="1" x14ac:dyDescent="0.3">
      <c r="A358" s="147" t="s">
        <v>677</v>
      </c>
      <c r="B358" s="94" t="s">
        <v>202</v>
      </c>
      <c r="H358" s="69"/>
    </row>
    <row r="359" spans="1:8" outlineLevel="1" x14ac:dyDescent="0.3">
      <c r="A359" s="147" t="s">
        <v>678</v>
      </c>
      <c r="B359" s="94" t="s">
        <v>202</v>
      </c>
      <c r="H359" s="69"/>
    </row>
    <row r="360" spans="1:8" outlineLevel="1" x14ac:dyDescent="0.3">
      <c r="A360" s="147" t="s">
        <v>679</v>
      </c>
      <c r="B360" s="94" t="s">
        <v>202</v>
      </c>
      <c r="H360" s="69"/>
    </row>
    <row r="361" spans="1:8" outlineLevel="1" x14ac:dyDescent="0.3">
      <c r="A361" s="147" t="s">
        <v>680</v>
      </c>
      <c r="B361" s="94" t="s">
        <v>202</v>
      </c>
      <c r="H361" s="69"/>
    </row>
    <row r="362" spans="1:8" outlineLevel="1" x14ac:dyDescent="0.3">
      <c r="A362" s="147" t="s">
        <v>681</v>
      </c>
      <c r="B362" s="94" t="s">
        <v>202</v>
      </c>
      <c r="H362" s="69"/>
    </row>
    <row r="363" spans="1:8" outlineLevel="1" x14ac:dyDescent="0.3">
      <c r="A363" s="147" t="s">
        <v>682</v>
      </c>
      <c r="B363" s="94" t="s">
        <v>202</v>
      </c>
      <c r="H363" s="69"/>
    </row>
    <row r="364" spans="1:8" x14ac:dyDescent="0.3">
      <c r="H364" s="69"/>
    </row>
    <row r="365" spans="1:8" x14ac:dyDescent="0.3">
      <c r="H365" s="69"/>
    </row>
    <row r="366" spans="1:8" x14ac:dyDescent="0.3">
      <c r="H366" s="69"/>
    </row>
    <row r="367" spans="1:8" x14ac:dyDescent="0.3">
      <c r="H367" s="69"/>
    </row>
    <row r="368" spans="1:8" x14ac:dyDescent="0.3">
      <c r="H368" s="69"/>
    </row>
    <row r="369" spans="8:8" x14ac:dyDescent="0.3">
      <c r="H369" s="69"/>
    </row>
    <row r="370" spans="8:8" x14ac:dyDescent="0.3">
      <c r="H370" s="69"/>
    </row>
    <row r="371" spans="8:8" x14ac:dyDescent="0.3">
      <c r="H371" s="69"/>
    </row>
    <row r="372" spans="8:8" x14ac:dyDescent="0.3">
      <c r="H372" s="69"/>
    </row>
    <row r="373" spans="8:8" x14ac:dyDescent="0.3">
      <c r="H373" s="69"/>
    </row>
    <row r="374" spans="8:8" x14ac:dyDescent="0.3">
      <c r="H374" s="69"/>
    </row>
    <row r="375" spans="8:8" x14ac:dyDescent="0.3">
      <c r="H375" s="69"/>
    </row>
    <row r="376" spans="8:8" x14ac:dyDescent="0.3">
      <c r="H376" s="69"/>
    </row>
    <row r="377" spans="8:8" x14ac:dyDescent="0.3">
      <c r="H377" s="69"/>
    </row>
    <row r="378" spans="8:8" x14ac:dyDescent="0.3">
      <c r="H378" s="69"/>
    </row>
    <row r="379" spans="8:8" x14ac:dyDescent="0.3">
      <c r="H379" s="69"/>
    </row>
    <row r="380" spans="8:8" x14ac:dyDescent="0.3">
      <c r="H380" s="69"/>
    </row>
    <row r="381" spans="8:8" x14ac:dyDescent="0.3">
      <c r="H381" s="69"/>
    </row>
    <row r="382" spans="8:8" x14ac:dyDescent="0.3">
      <c r="H382" s="69"/>
    </row>
    <row r="383" spans="8:8" x14ac:dyDescent="0.3">
      <c r="H383" s="69"/>
    </row>
    <row r="384" spans="8:8" x14ac:dyDescent="0.3">
      <c r="H384" s="69"/>
    </row>
    <row r="385" spans="8:8" x14ac:dyDescent="0.3">
      <c r="H385" s="69"/>
    </row>
    <row r="386" spans="8:8" x14ac:dyDescent="0.3">
      <c r="H386" s="69"/>
    </row>
    <row r="387" spans="8:8" x14ac:dyDescent="0.3">
      <c r="H387" s="69"/>
    </row>
    <row r="388" spans="8:8" x14ac:dyDescent="0.3">
      <c r="H388" s="69"/>
    </row>
    <row r="389" spans="8:8" x14ac:dyDescent="0.3">
      <c r="H389" s="69"/>
    </row>
    <row r="390" spans="8:8" x14ac:dyDescent="0.3">
      <c r="H390" s="69"/>
    </row>
    <row r="391" spans="8:8" x14ac:dyDescent="0.3">
      <c r="H391" s="69"/>
    </row>
    <row r="392" spans="8:8" x14ac:dyDescent="0.3">
      <c r="H392" s="69"/>
    </row>
    <row r="393" spans="8:8" x14ac:dyDescent="0.3">
      <c r="H393" s="69"/>
    </row>
    <row r="394" spans="8:8" x14ac:dyDescent="0.3">
      <c r="H394" s="69"/>
    </row>
    <row r="395" spans="8:8" x14ac:dyDescent="0.3">
      <c r="H395" s="69"/>
    </row>
    <row r="396" spans="8:8" x14ac:dyDescent="0.3">
      <c r="H396" s="69"/>
    </row>
    <row r="397" spans="8:8" x14ac:dyDescent="0.3">
      <c r="H397" s="69"/>
    </row>
    <row r="398" spans="8:8" x14ac:dyDescent="0.3">
      <c r="H398" s="69"/>
    </row>
    <row r="399" spans="8:8" x14ac:dyDescent="0.3">
      <c r="H399" s="69"/>
    </row>
    <row r="400" spans="8:8" x14ac:dyDescent="0.3">
      <c r="H400" s="69"/>
    </row>
    <row r="401" spans="8:8" x14ac:dyDescent="0.3">
      <c r="H401" s="69"/>
    </row>
    <row r="402" spans="8:8" x14ac:dyDescent="0.3">
      <c r="H402" s="69"/>
    </row>
    <row r="403" spans="8:8" x14ac:dyDescent="0.3">
      <c r="H403" s="69"/>
    </row>
    <row r="404" spans="8:8" x14ac:dyDescent="0.3">
      <c r="H404" s="69"/>
    </row>
    <row r="405" spans="8:8" x14ac:dyDescent="0.3">
      <c r="H405" s="69"/>
    </row>
    <row r="406" spans="8:8" x14ac:dyDescent="0.3">
      <c r="H406" s="69"/>
    </row>
    <row r="407" spans="8:8" x14ac:dyDescent="0.3">
      <c r="H407" s="69"/>
    </row>
    <row r="408" spans="8:8" x14ac:dyDescent="0.3">
      <c r="H408" s="69"/>
    </row>
    <row r="409" spans="8:8" x14ac:dyDescent="0.3">
      <c r="H409" s="69"/>
    </row>
    <row r="410" spans="8:8" x14ac:dyDescent="0.3">
      <c r="H410" s="69"/>
    </row>
    <row r="411" spans="8:8" x14ac:dyDescent="0.3">
      <c r="H411" s="6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18" r:id="rId5"/>
    <hyperlink ref="C29" r:id="rId6"/>
    <hyperlink ref="C227"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67"/>
  <sheetViews>
    <sheetView topLeftCell="A132" zoomScale="70" zoomScaleNormal="70" zoomScaleSheetLayoutView="80" zoomScalePageLayoutView="80" workbookViewId="0">
      <selection activeCell="E151" sqref="E151:E154"/>
    </sheetView>
  </sheetViews>
  <sheetFormatPr defaultColWidth="8.88671875" defaultRowHeight="14.4" outlineLevelRow="1" x14ac:dyDescent="0.3"/>
  <cols>
    <col min="1" max="1" width="13.88671875" style="70"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2" x14ac:dyDescent="0.3">
      <c r="A1" s="22" t="s">
        <v>336</v>
      </c>
      <c r="B1" s="22"/>
      <c r="C1" s="3"/>
      <c r="D1" s="3"/>
      <c r="E1" s="3"/>
      <c r="F1" s="3"/>
    </row>
    <row r="2" spans="1:7" ht="15" thickBot="1" x14ac:dyDescent="0.35">
      <c r="A2" s="69"/>
      <c r="B2" s="3"/>
      <c r="C2" s="3"/>
      <c r="D2" s="3"/>
      <c r="E2" s="3"/>
      <c r="F2" s="3"/>
    </row>
    <row r="3" spans="1:7" ht="18.600000000000001" thickBot="1" x14ac:dyDescent="0.35">
      <c r="A3" s="54"/>
      <c r="B3" s="53" t="s">
        <v>129</v>
      </c>
      <c r="C3" s="150" t="s">
        <v>76</v>
      </c>
      <c r="D3" s="54"/>
      <c r="E3" s="54"/>
      <c r="F3" s="54"/>
      <c r="G3" s="54"/>
    </row>
    <row r="4" spans="1:7" ht="15" thickBot="1" x14ac:dyDescent="0.35"/>
    <row r="5" spans="1:7" s="68" customFormat="1" ht="18" x14ac:dyDescent="0.3">
      <c r="A5" s="84"/>
      <c r="B5" s="110" t="s">
        <v>338</v>
      </c>
      <c r="C5" s="84"/>
      <c r="D5" s="70"/>
      <c r="E5" s="4"/>
      <c r="F5" s="4"/>
      <c r="G5" s="69"/>
    </row>
    <row r="6" spans="1:7" s="68" customFormat="1" x14ac:dyDescent="0.3">
      <c r="A6" s="70"/>
      <c r="B6" s="105" t="s">
        <v>232</v>
      </c>
      <c r="C6" s="70"/>
      <c r="D6" s="70"/>
      <c r="E6" s="70"/>
      <c r="F6" s="70"/>
      <c r="G6" s="69"/>
    </row>
    <row r="7" spans="1:7" s="68" customFormat="1" x14ac:dyDescent="0.3">
      <c r="A7" s="70"/>
      <c r="B7" s="106" t="s">
        <v>233</v>
      </c>
      <c r="C7" s="70"/>
      <c r="D7" s="70"/>
      <c r="E7" s="70"/>
      <c r="F7" s="70"/>
      <c r="G7" s="69"/>
    </row>
    <row r="8" spans="1:7" s="68" customFormat="1" ht="15" thickBot="1" x14ac:dyDescent="0.35">
      <c r="A8" s="70"/>
      <c r="B8" s="111" t="s">
        <v>234</v>
      </c>
      <c r="C8" s="70"/>
      <c r="D8" s="70"/>
      <c r="E8" s="70"/>
      <c r="F8" s="70"/>
      <c r="G8" s="69"/>
    </row>
    <row r="9" spans="1:7" s="68" customFormat="1" x14ac:dyDescent="0.3">
      <c r="A9" s="70"/>
      <c r="B9" s="93"/>
      <c r="C9" s="70"/>
      <c r="D9" s="70"/>
      <c r="E9" s="70"/>
      <c r="F9" s="70"/>
      <c r="G9" s="69"/>
    </row>
    <row r="10" spans="1:7" ht="36" x14ac:dyDescent="0.3">
      <c r="A10" s="21" t="s">
        <v>231</v>
      </c>
      <c r="B10" s="21" t="s">
        <v>232</v>
      </c>
      <c r="C10" s="18"/>
      <c r="D10" s="18"/>
      <c r="E10" s="18"/>
      <c r="F10" s="18"/>
      <c r="G10" s="19"/>
    </row>
    <row r="11" spans="1:7" ht="15" customHeight="1" x14ac:dyDescent="0.25">
      <c r="A11" s="76"/>
      <c r="B11" s="78" t="s">
        <v>1022</v>
      </c>
      <c r="C11" s="40" t="s">
        <v>82</v>
      </c>
      <c r="D11" s="40"/>
      <c r="E11" s="40"/>
      <c r="F11" s="42" t="s">
        <v>148</v>
      </c>
      <c r="G11" s="42"/>
    </row>
    <row r="12" spans="1:7" ht="15" x14ac:dyDescent="0.25">
      <c r="A12" s="147" t="s">
        <v>697</v>
      </c>
      <c r="B12" s="5" t="s">
        <v>3</v>
      </c>
      <c r="C12" s="5">
        <v>7061</v>
      </c>
      <c r="F12" s="41">
        <f>IF($C$15=0,"",IF(C12="[for completion]","",C12/$C$15))</f>
        <v>0.70279685478252218</v>
      </c>
      <c r="G12" s="3" t="s">
        <v>1489</v>
      </c>
    </row>
    <row r="13" spans="1:7" ht="15" x14ac:dyDescent="0.25">
      <c r="A13" s="147" t="s">
        <v>698</v>
      </c>
      <c r="B13" s="5" t="s">
        <v>4</v>
      </c>
      <c r="C13" s="5">
        <v>2986</v>
      </c>
      <c r="F13" s="63">
        <f>IF($C$15=0,"",IF(C13="[for completion]","",C13/$C$15))</f>
        <v>0.29720314521747787</v>
      </c>
    </row>
    <row r="14" spans="1:7" s="68" customFormat="1" ht="15" x14ac:dyDescent="0.25">
      <c r="A14" s="147" t="s">
        <v>699</v>
      </c>
      <c r="B14" s="70" t="s">
        <v>2</v>
      </c>
      <c r="C14" s="70" t="s">
        <v>54</v>
      </c>
      <c r="D14" s="70"/>
      <c r="E14" s="70"/>
      <c r="F14" s="63" t="str">
        <f>IF($C$15=0,"",IF(C14="[for completion]","",C14/$C$15))</f>
        <v/>
      </c>
      <c r="G14" s="69"/>
    </row>
    <row r="15" spans="1:7" s="68" customFormat="1" ht="15" x14ac:dyDescent="0.25">
      <c r="A15" s="147" t="s">
        <v>700</v>
      </c>
      <c r="B15" s="44" t="s">
        <v>1</v>
      </c>
      <c r="C15" s="5">
        <f>SUM(C12:C14)</f>
        <v>10047</v>
      </c>
      <c r="D15" s="5"/>
      <c r="E15" s="5"/>
      <c r="F15" s="75">
        <f>SUM(F12:F14)</f>
        <v>1</v>
      </c>
      <c r="G15" s="69"/>
    </row>
    <row r="16" spans="1:7" s="68" customFormat="1" ht="15" outlineLevel="1" x14ac:dyDescent="0.25">
      <c r="A16" s="147" t="s">
        <v>701</v>
      </c>
      <c r="B16" s="180" t="s">
        <v>1483</v>
      </c>
      <c r="C16" s="68">
        <v>6250</v>
      </c>
      <c r="D16" s="70"/>
      <c r="E16" s="70"/>
      <c r="F16" s="168">
        <f t="shared" ref="F16:F26" si="0">IF($C$15=0,"",IF(C16="[for completion]","",C16/$C$15))</f>
        <v>0.62207624166417841</v>
      </c>
      <c r="G16" s="69"/>
    </row>
    <row r="17" spans="1:7" s="68" customFormat="1" ht="15" outlineLevel="1" x14ac:dyDescent="0.25">
      <c r="A17" s="147" t="s">
        <v>702</v>
      </c>
      <c r="B17" s="180" t="s">
        <v>1484</v>
      </c>
      <c r="C17" s="68">
        <v>506</v>
      </c>
      <c r="D17" s="70"/>
      <c r="E17" s="70"/>
      <c r="F17" s="168">
        <f t="shared" si="0"/>
        <v>5.0363292525131879E-2</v>
      </c>
      <c r="G17" s="69"/>
    </row>
    <row r="18" spans="1:7" s="68" customFormat="1" ht="15" outlineLevel="1" x14ac:dyDescent="0.25">
      <c r="A18" s="147" t="s">
        <v>703</v>
      </c>
      <c r="B18" s="180" t="s">
        <v>1485</v>
      </c>
      <c r="C18" s="70">
        <v>13</v>
      </c>
      <c r="D18" s="70"/>
      <c r="E18" s="70"/>
      <c r="F18" s="63">
        <f t="shared" si="0"/>
        <v>1.2939185826614909E-3</v>
      </c>
      <c r="G18" s="69"/>
    </row>
    <row r="19" spans="1:7" s="68" customFormat="1" ht="15" outlineLevel="1" x14ac:dyDescent="0.25">
      <c r="A19" s="147" t="s">
        <v>704</v>
      </c>
      <c r="B19" s="180" t="s">
        <v>1465</v>
      </c>
      <c r="C19" s="70">
        <v>154</v>
      </c>
      <c r="D19" s="70"/>
      <c r="E19" s="70"/>
      <c r="F19" s="63">
        <f t="shared" si="0"/>
        <v>1.5327958594605355E-2</v>
      </c>
      <c r="G19" s="69"/>
    </row>
    <row r="20" spans="1:7" s="68" customFormat="1" ht="15" outlineLevel="1" x14ac:dyDescent="0.25">
      <c r="A20" s="147" t="s">
        <v>705</v>
      </c>
      <c r="B20" s="180" t="s">
        <v>162</v>
      </c>
      <c r="C20" s="70">
        <v>138</v>
      </c>
      <c r="D20" s="70"/>
      <c r="E20" s="70"/>
      <c r="F20" s="63">
        <f t="shared" si="0"/>
        <v>1.3735443415945058E-2</v>
      </c>
      <c r="G20" s="69"/>
    </row>
    <row r="21" spans="1:7" s="68" customFormat="1" ht="15" outlineLevel="1" x14ac:dyDescent="0.25">
      <c r="A21" s="147" t="s">
        <v>706</v>
      </c>
      <c r="B21" s="180" t="s">
        <v>1466</v>
      </c>
      <c r="C21" s="70">
        <v>171</v>
      </c>
      <c r="D21" s="70"/>
      <c r="E21" s="70"/>
      <c r="F21" s="63">
        <f t="shared" si="0"/>
        <v>1.7020005971931922E-2</v>
      </c>
      <c r="G21" s="69"/>
    </row>
    <row r="22" spans="1:7" s="68" customFormat="1" ht="15" outlineLevel="1" x14ac:dyDescent="0.25">
      <c r="A22" s="147" t="s">
        <v>707</v>
      </c>
      <c r="B22" s="180" t="s">
        <v>1467</v>
      </c>
      <c r="C22" s="70">
        <v>211</v>
      </c>
      <c r="D22" s="70"/>
      <c r="E22" s="70"/>
      <c r="F22" s="63">
        <f t="shared" si="0"/>
        <v>2.1001293918582662E-2</v>
      </c>
      <c r="G22" s="69"/>
    </row>
    <row r="23" spans="1:7" s="68" customFormat="1" ht="15" outlineLevel="1" x14ac:dyDescent="0.25">
      <c r="A23" s="147" t="s">
        <v>708</v>
      </c>
      <c r="B23" s="180" t="s">
        <v>1468</v>
      </c>
      <c r="C23" s="70">
        <v>2554</v>
      </c>
      <c r="D23" s="70"/>
      <c r="E23" s="70"/>
      <c r="F23" s="63">
        <f t="shared" si="0"/>
        <v>0.25420523539364986</v>
      </c>
      <c r="G23" s="69"/>
    </row>
    <row r="24" spans="1:7" s="68" customFormat="1" ht="15" outlineLevel="1" x14ac:dyDescent="0.25">
      <c r="A24" s="147" t="s">
        <v>709</v>
      </c>
      <c r="B24" s="180" t="s">
        <v>1486</v>
      </c>
      <c r="C24" s="70">
        <v>44</v>
      </c>
      <c r="D24" s="70"/>
      <c r="E24" s="70"/>
      <c r="F24" s="63">
        <f t="shared" si="0"/>
        <v>4.3794167413158157E-3</v>
      </c>
      <c r="G24" s="69"/>
    </row>
    <row r="25" spans="1:7" s="68" customFormat="1" ht="15" outlineLevel="1" x14ac:dyDescent="0.25">
      <c r="A25" s="147" t="s">
        <v>710</v>
      </c>
      <c r="B25" s="94" t="s">
        <v>1487</v>
      </c>
      <c r="C25" s="70">
        <v>6</v>
      </c>
      <c r="D25" s="70"/>
      <c r="E25" s="70"/>
      <c r="F25" s="63">
        <f t="shared" si="0"/>
        <v>5.9719319199761126E-4</v>
      </c>
      <c r="G25" s="69"/>
    </row>
    <row r="26" spans="1:7" ht="15" outlineLevel="1" x14ac:dyDescent="0.25">
      <c r="A26" s="147" t="s">
        <v>711</v>
      </c>
      <c r="B26" s="94"/>
      <c r="C26" s="1"/>
      <c r="D26" s="1"/>
      <c r="E26" s="1"/>
      <c r="F26" s="63">
        <f t="shared" si="0"/>
        <v>0</v>
      </c>
    </row>
    <row r="27" spans="1:7" ht="15" customHeight="1" x14ac:dyDescent="0.25">
      <c r="A27" s="76"/>
      <c r="B27" s="78" t="s">
        <v>1023</v>
      </c>
      <c r="C27" s="40" t="s">
        <v>142</v>
      </c>
      <c r="D27" s="76" t="s">
        <v>143</v>
      </c>
      <c r="E27" s="39"/>
      <c r="F27" s="76" t="s">
        <v>149</v>
      </c>
      <c r="G27" s="42"/>
    </row>
    <row r="28" spans="1:7" ht="15" x14ac:dyDescent="0.25">
      <c r="A28" s="147" t="s">
        <v>712</v>
      </c>
      <c r="B28" s="5" t="s">
        <v>215</v>
      </c>
      <c r="C28" s="70">
        <v>11690</v>
      </c>
      <c r="D28" s="70">
        <v>1082</v>
      </c>
      <c r="E28" s="70"/>
      <c r="F28" s="70">
        <f>SUM(C28+D28)</f>
        <v>12772</v>
      </c>
      <c r="G28" s="3" t="s">
        <v>1488</v>
      </c>
    </row>
    <row r="29" spans="1:7" s="68" customFormat="1" ht="15" outlineLevel="1" x14ac:dyDescent="0.25">
      <c r="A29" s="147" t="s">
        <v>713</v>
      </c>
      <c r="B29" s="66" t="s">
        <v>194</v>
      </c>
      <c r="C29" s="70"/>
      <c r="D29" s="70"/>
      <c r="E29" s="70"/>
      <c r="F29" s="70"/>
      <c r="G29" s="69"/>
    </row>
    <row r="30" spans="1:7" s="68" customFormat="1" outlineLevel="1" x14ac:dyDescent="0.3">
      <c r="A30" s="147" t="s">
        <v>714</v>
      </c>
      <c r="B30" s="66" t="s">
        <v>195</v>
      </c>
      <c r="C30" s="70"/>
      <c r="D30" s="70"/>
      <c r="E30" s="70"/>
      <c r="F30" s="70"/>
      <c r="G30" s="69"/>
    </row>
    <row r="31" spans="1:7" s="68" customFormat="1" outlineLevel="1" x14ac:dyDescent="0.3">
      <c r="A31" s="147" t="s">
        <v>715</v>
      </c>
      <c r="B31" s="66"/>
      <c r="C31" s="70"/>
      <c r="D31" s="70"/>
      <c r="E31" s="70"/>
      <c r="F31" s="70"/>
      <c r="G31" s="69"/>
    </row>
    <row r="32" spans="1:7" s="68" customFormat="1" outlineLevel="1" x14ac:dyDescent="0.3">
      <c r="A32" s="147" t="s">
        <v>716</v>
      </c>
      <c r="B32" s="66"/>
      <c r="C32" s="70"/>
      <c r="D32" s="70"/>
      <c r="E32" s="70"/>
      <c r="F32" s="70"/>
      <c r="G32" s="69"/>
    </row>
    <row r="33" spans="1:7" s="68" customFormat="1" outlineLevel="1" x14ac:dyDescent="0.3">
      <c r="A33" s="147" t="s">
        <v>717</v>
      </c>
      <c r="B33" s="66"/>
      <c r="C33" s="70"/>
      <c r="D33" s="70"/>
      <c r="E33" s="70"/>
      <c r="F33" s="70"/>
      <c r="G33" s="69"/>
    </row>
    <row r="34" spans="1:7" s="68" customFormat="1" outlineLevel="1" x14ac:dyDescent="0.3">
      <c r="A34" s="147" t="s">
        <v>718</v>
      </c>
      <c r="B34" s="66"/>
      <c r="C34" s="70"/>
      <c r="D34" s="70"/>
      <c r="E34" s="70"/>
      <c r="F34" s="70"/>
      <c r="G34" s="69"/>
    </row>
    <row r="35" spans="1:7" ht="15" customHeight="1" x14ac:dyDescent="0.25">
      <c r="A35" s="76"/>
      <c r="B35" s="78" t="s">
        <v>1024</v>
      </c>
      <c r="C35" s="40" t="s">
        <v>144</v>
      </c>
      <c r="D35" s="62" t="s">
        <v>145</v>
      </c>
      <c r="E35" s="39"/>
      <c r="F35" s="77" t="s">
        <v>148</v>
      </c>
      <c r="G35" s="42"/>
    </row>
    <row r="36" spans="1:7" ht="15" x14ac:dyDescent="0.25">
      <c r="A36" s="147" t="s">
        <v>719</v>
      </c>
      <c r="B36" s="5" t="s">
        <v>209</v>
      </c>
      <c r="C36" s="5">
        <v>2.0099999999999998</v>
      </c>
      <c r="D36" s="56">
        <v>8.25</v>
      </c>
      <c r="E36" s="5" t="s">
        <v>1493</v>
      </c>
      <c r="F36" s="70">
        <v>3.86</v>
      </c>
    </row>
    <row r="37" spans="1:7" ht="15" outlineLevel="1" x14ac:dyDescent="0.25">
      <c r="A37" s="147" t="s">
        <v>720</v>
      </c>
      <c r="D37" s="56"/>
      <c r="F37" s="70"/>
    </row>
    <row r="38" spans="1:7" s="68" customFormat="1" ht="15" outlineLevel="1" x14ac:dyDescent="0.25">
      <c r="A38" s="147" t="s">
        <v>721</v>
      </c>
      <c r="B38" s="70"/>
      <c r="C38" s="70"/>
      <c r="D38" s="70"/>
      <c r="E38" s="70"/>
      <c r="F38" s="70"/>
      <c r="G38" s="69"/>
    </row>
    <row r="39" spans="1:7" s="68" customFormat="1" outlineLevel="1" x14ac:dyDescent="0.3">
      <c r="A39" s="147" t="s">
        <v>722</v>
      </c>
      <c r="B39" s="70"/>
      <c r="C39" s="70"/>
      <c r="D39" s="70"/>
      <c r="E39" s="70"/>
      <c r="F39" s="70"/>
      <c r="G39" s="69"/>
    </row>
    <row r="40" spans="1:7" s="68" customFormat="1" outlineLevel="1" x14ac:dyDescent="0.3">
      <c r="A40" s="147" t="s">
        <v>723</v>
      </c>
      <c r="B40" s="70"/>
      <c r="C40" s="70"/>
      <c r="D40" s="70"/>
      <c r="E40" s="70"/>
      <c r="F40" s="70"/>
      <c r="G40" s="69"/>
    </row>
    <row r="41" spans="1:7" s="68" customFormat="1" outlineLevel="1" x14ac:dyDescent="0.3">
      <c r="A41" s="147" t="s">
        <v>724</v>
      </c>
      <c r="B41" s="70"/>
      <c r="C41" s="70"/>
      <c r="D41" s="70"/>
      <c r="E41" s="70"/>
      <c r="F41" s="70"/>
      <c r="G41" s="69"/>
    </row>
    <row r="42" spans="1:7" s="68" customFormat="1" outlineLevel="1" x14ac:dyDescent="0.3">
      <c r="A42" s="147" t="s">
        <v>725</v>
      </c>
      <c r="B42" s="70"/>
      <c r="C42" s="70"/>
      <c r="D42" s="70"/>
      <c r="E42" s="70"/>
      <c r="F42" s="70"/>
      <c r="G42" s="69"/>
    </row>
    <row r="43" spans="1:7" ht="15" customHeight="1" x14ac:dyDescent="0.3">
      <c r="A43" s="76"/>
      <c r="B43" s="78" t="s">
        <v>1025</v>
      </c>
      <c r="C43" s="76" t="s">
        <v>144</v>
      </c>
      <c r="D43" s="76" t="s">
        <v>145</v>
      </c>
      <c r="E43" s="39"/>
      <c r="F43" s="77" t="s">
        <v>148</v>
      </c>
      <c r="G43" s="42"/>
    </row>
    <row r="44" spans="1:7" x14ac:dyDescent="0.3">
      <c r="A44" s="147" t="s">
        <v>726</v>
      </c>
      <c r="B44" s="97" t="s">
        <v>91</v>
      </c>
      <c r="C44" s="97">
        <f>SUM(C45:C72)</f>
        <v>100</v>
      </c>
      <c r="D44" s="97">
        <f>SUM(D45:D72)</f>
        <v>100</v>
      </c>
      <c r="E44" s="70"/>
      <c r="F44" s="97">
        <f>SUM(F45:F72)</f>
        <v>100</v>
      </c>
      <c r="G44" s="5"/>
    </row>
    <row r="45" spans="1:7" s="55" customFormat="1" x14ac:dyDescent="0.3">
      <c r="A45" s="147" t="s">
        <v>727</v>
      </c>
      <c r="B45" s="70" t="s">
        <v>104</v>
      </c>
      <c r="C45" s="70" t="s">
        <v>54</v>
      </c>
      <c r="D45" s="70" t="s">
        <v>54</v>
      </c>
      <c r="E45" s="70"/>
      <c r="F45" s="70" t="s">
        <v>54</v>
      </c>
      <c r="G45" s="56"/>
    </row>
    <row r="46" spans="1:7" s="55" customFormat="1" x14ac:dyDescent="0.3">
      <c r="A46" s="147" t="s">
        <v>728</v>
      </c>
      <c r="B46" s="70" t="s">
        <v>92</v>
      </c>
      <c r="C46" s="70" t="s">
        <v>54</v>
      </c>
      <c r="D46" s="70" t="s">
        <v>54</v>
      </c>
      <c r="E46" s="70"/>
      <c r="F46" s="70" t="s">
        <v>54</v>
      </c>
      <c r="G46" s="56"/>
    </row>
    <row r="47" spans="1:7" s="55" customFormat="1" x14ac:dyDescent="0.3">
      <c r="A47" s="147" t="s">
        <v>729</v>
      </c>
      <c r="B47" s="70" t="s">
        <v>93</v>
      </c>
      <c r="C47" s="70" t="s">
        <v>54</v>
      </c>
      <c r="D47" s="70" t="s">
        <v>54</v>
      </c>
      <c r="E47" s="70"/>
      <c r="F47" s="70" t="s">
        <v>54</v>
      </c>
      <c r="G47" s="56"/>
    </row>
    <row r="48" spans="1:7" s="68" customFormat="1" x14ac:dyDescent="0.3">
      <c r="A48" s="147" t="s">
        <v>730</v>
      </c>
      <c r="B48" s="147" t="s">
        <v>352</v>
      </c>
      <c r="C48" s="147" t="s">
        <v>54</v>
      </c>
      <c r="D48" s="147" t="s">
        <v>54</v>
      </c>
      <c r="E48" s="147"/>
      <c r="F48" s="147" t="s">
        <v>54</v>
      </c>
      <c r="G48" s="147"/>
    </row>
    <row r="49" spans="1:7" s="55" customFormat="1" x14ac:dyDescent="0.3">
      <c r="A49" s="147" t="s">
        <v>731</v>
      </c>
      <c r="B49" s="70" t="s">
        <v>114</v>
      </c>
      <c r="C49" s="70" t="s">
        <v>54</v>
      </c>
      <c r="D49" s="70" t="s">
        <v>54</v>
      </c>
      <c r="E49" s="70"/>
      <c r="F49" s="70" t="s">
        <v>54</v>
      </c>
      <c r="G49" s="56"/>
    </row>
    <row r="50" spans="1:7" s="55" customFormat="1" x14ac:dyDescent="0.3">
      <c r="A50" s="147" t="s">
        <v>732</v>
      </c>
      <c r="B50" s="70" t="s">
        <v>111</v>
      </c>
      <c r="C50" s="70" t="s">
        <v>54</v>
      </c>
      <c r="D50" s="70" t="s">
        <v>54</v>
      </c>
      <c r="E50" s="70"/>
      <c r="F50" s="70" t="s">
        <v>54</v>
      </c>
      <c r="G50" s="56"/>
    </row>
    <row r="51" spans="1:7" s="55" customFormat="1" x14ac:dyDescent="0.3">
      <c r="A51" s="147" t="s">
        <v>733</v>
      </c>
      <c r="B51" s="70" t="s">
        <v>94</v>
      </c>
      <c r="C51" s="70">
        <v>100</v>
      </c>
      <c r="D51" s="70">
        <v>100</v>
      </c>
      <c r="E51" s="70"/>
      <c r="F51" s="70">
        <v>100</v>
      </c>
      <c r="G51" s="56"/>
    </row>
    <row r="52" spans="1:7" s="55" customFormat="1" x14ac:dyDescent="0.3">
      <c r="A52" s="147" t="s">
        <v>734</v>
      </c>
      <c r="B52" s="70" t="s">
        <v>95</v>
      </c>
      <c r="C52" s="70" t="s">
        <v>54</v>
      </c>
      <c r="D52" s="70" t="s">
        <v>54</v>
      </c>
      <c r="E52" s="70"/>
      <c r="F52" s="70" t="s">
        <v>54</v>
      </c>
      <c r="G52" s="56"/>
    </row>
    <row r="53" spans="1:7" s="55" customFormat="1" x14ac:dyDescent="0.3">
      <c r="A53" s="147" t="s">
        <v>735</v>
      </c>
      <c r="B53" s="70" t="s">
        <v>96</v>
      </c>
      <c r="C53" s="70" t="s">
        <v>54</v>
      </c>
      <c r="D53" s="70" t="s">
        <v>54</v>
      </c>
      <c r="E53" s="70"/>
      <c r="F53" s="70" t="s">
        <v>54</v>
      </c>
      <c r="G53" s="56"/>
    </row>
    <row r="54" spans="1:7" s="55" customFormat="1" x14ac:dyDescent="0.3">
      <c r="A54" s="147" t="s">
        <v>736</v>
      </c>
      <c r="B54" s="70" t="s">
        <v>0</v>
      </c>
      <c r="C54" s="70" t="s">
        <v>54</v>
      </c>
      <c r="D54" s="70" t="s">
        <v>54</v>
      </c>
      <c r="E54" s="70"/>
      <c r="F54" s="70" t="s">
        <v>54</v>
      </c>
      <c r="G54" s="56"/>
    </row>
    <row r="55" spans="1:7" s="55" customFormat="1" x14ac:dyDescent="0.3">
      <c r="A55" s="147" t="s">
        <v>737</v>
      </c>
      <c r="B55" s="70" t="s">
        <v>14</v>
      </c>
      <c r="C55" s="70" t="s">
        <v>54</v>
      </c>
      <c r="D55" s="70" t="s">
        <v>54</v>
      </c>
      <c r="E55" s="70"/>
      <c r="F55" s="70" t="s">
        <v>54</v>
      </c>
      <c r="G55" s="56"/>
    </row>
    <row r="56" spans="1:7" s="55" customFormat="1" x14ac:dyDescent="0.3">
      <c r="A56" s="147" t="s">
        <v>738</v>
      </c>
      <c r="B56" s="70" t="s">
        <v>97</v>
      </c>
      <c r="C56" s="70" t="s">
        <v>54</v>
      </c>
      <c r="D56" s="70" t="s">
        <v>54</v>
      </c>
      <c r="E56" s="70"/>
      <c r="F56" s="70" t="s">
        <v>54</v>
      </c>
      <c r="G56" s="56"/>
    </row>
    <row r="57" spans="1:7" s="55" customFormat="1" x14ac:dyDescent="0.3">
      <c r="A57" s="147" t="s">
        <v>739</v>
      </c>
      <c r="B57" s="70" t="s">
        <v>355</v>
      </c>
      <c r="C57" s="70" t="s">
        <v>54</v>
      </c>
      <c r="D57" s="70" t="s">
        <v>54</v>
      </c>
      <c r="E57" s="70"/>
      <c r="F57" s="70" t="s">
        <v>54</v>
      </c>
      <c r="G57" s="56"/>
    </row>
    <row r="58" spans="1:7" s="55" customFormat="1" x14ac:dyDescent="0.3">
      <c r="A58" s="147" t="s">
        <v>740</v>
      </c>
      <c r="B58" s="70" t="s">
        <v>112</v>
      </c>
      <c r="C58" s="70" t="s">
        <v>54</v>
      </c>
      <c r="D58" s="70" t="s">
        <v>54</v>
      </c>
      <c r="E58" s="70"/>
      <c r="F58" s="70" t="s">
        <v>54</v>
      </c>
      <c r="G58" s="56"/>
    </row>
    <row r="59" spans="1:7" s="55" customFormat="1" x14ac:dyDescent="0.3">
      <c r="A59" s="147" t="s">
        <v>741</v>
      </c>
      <c r="B59" s="70" t="s">
        <v>98</v>
      </c>
      <c r="C59" s="70" t="s">
        <v>54</v>
      </c>
      <c r="D59" s="70" t="s">
        <v>54</v>
      </c>
      <c r="E59" s="70"/>
      <c r="F59" s="70" t="s">
        <v>54</v>
      </c>
      <c r="G59" s="56"/>
    </row>
    <row r="60" spans="1:7" s="55" customFormat="1" x14ac:dyDescent="0.3">
      <c r="A60" s="147" t="s">
        <v>742</v>
      </c>
      <c r="B60" s="70" t="s">
        <v>99</v>
      </c>
      <c r="C60" s="70" t="s">
        <v>54</v>
      </c>
      <c r="D60" s="70" t="s">
        <v>54</v>
      </c>
      <c r="E60" s="70"/>
      <c r="F60" s="70" t="s">
        <v>54</v>
      </c>
      <c r="G60" s="56"/>
    </row>
    <row r="61" spans="1:7" s="55" customFormat="1" x14ac:dyDescent="0.3">
      <c r="A61" s="147" t="s">
        <v>743</v>
      </c>
      <c r="B61" s="70" t="s">
        <v>100</v>
      </c>
      <c r="C61" s="70" t="s">
        <v>54</v>
      </c>
      <c r="D61" s="70" t="s">
        <v>54</v>
      </c>
      <c r="E61" s="70"/>
      <c r="F61" s="70" t="s">
        <v>54</v>
      </c>
      <c r="G61" s="56"/>
    </row>
    <row r="62" spans="1:7" s="55" customFormat="1" x14ac:dyDescent="0.3">
      <c r="A62" s="147" t="s">
        <v>744</v>
      </c>
      <c r="B62" s="70" t="s">
        <v>101</v>
      </c>
      <c r="C62" s="70" t="s">
        <v>54</v>
      </c>
      <c r="D62" s="70" t="s">
        <v>54</v>
      </c>
      <c r="E62" s="70"/>
      <c r="F62" s="70" t="s">
        <v>54</v>
      </c>
      <c r="G62" s="56"/>
    </row>
    <row r="63" spans="1:7" s="55" customFormat="1" x14ac:dyDescent="0.3">
      <c r="A63" s="147" t="s">
        <v>745</v>
      </c>
      <c r="B63" s="70" t="s">
        <v>102</v>
      </c>
      <c r="C63" s="70" t="s">
        <v>54</v>
      </c>
      <c r="D63" s="70" t="s">
        <v>54</v>
      </c>
      <c r="E63" s="70"/>
      <c r="F63" s="70" t="s">
        <v>54</v>
      </c>
      <c r="G63" s="56"/>
    </row>
    <row r="64" spans="1:7" s="55" customFormat="1" x14ac:dyDescent="0.3">
      <c r="A64" s="147" t="s">
        <v>746</v>
      </c>
      <c r="B64" s="70" t="s">
        <v>103</v>
      </c>
      <c r="C64" s="70" t="s">
        <v>54</v>
      </c>
      <c r="D64" s="70" t="s">
        <v>54</v>
      </c>
      <c r="E64" s="70"/>
      <c r="F64" s="70" t="s">
        <v>54</v>
      </c>
      <c r="G64" s="56"/>
    </row>
    <row r="65" spans="1:7" s="55" customFormat="1" x14ac:dyDescent="0.3">
      <c r="A65" s="147" t="s">
        <v>747</v>
      </c>
      <c r="B65" s="70" t="s">
        <v>105</v>
      </c>
      <c r="C65" s="70" t="s">
        <v>54</v>
      </c>
      <c r="D65" s="70" t="s">
        <v>54</v>
      </c>
      <c r="E65" s="70"/>
      <c r="F65" s="70" t="s">
        <v>54</v>
      </c>
      <c r="G65" s="56"/>
    </row>
    <row r="66" spans="1:7" s="55" customFormat="1" x14ac:dyDescent="0.3">
      <c r="A66" s="147" t="s">
        <v>748</v>
      </c>
      <c r="B66" s="70" t="s">
        <v>106</v>
      </c>
      <c r="C66" s="70" t="s">
        <v>54</v>
      </c>
      <c r="D66" s="70" t="s">
        <v>54</v>
      </c>
      <c r="E66" s="70"/>
      <c r="F66" s="70" t="s">
        <v>54</v>
      </c>
      <c r="G66" s="56"/>
    </row>
    <row r="67" spans="1:7" s="55" customFormat="1" x14ac:dyDescent="0.3">
      <c r="A67" s="147" t="s">
        <v>749</v>
      </c>
      <c r="B67" s="70" t="s">
        <v>107</v>
      </c>
      <c r="C67" s="70" t="s">
        <v>54</v>
      </c>
      <c r="D67" s="70" t="s">
        <v>54</v>
      </c>
      <c r="E67" s="70"/>
      <c r="F67" s="70" t="s">
        <v>54</v>
      </c>
      <c r="G67" s="56"/>
    </row>
    <row r="68" spans="1:7" s="55" customFormat="1" x14ac:dyDescent="0.3">
      <c r="A68" s="147" t="s">
        <v>750</v>
      </c>
      <c r="B68" s="70" t="s">
        <v>109</v>
      </c>
      <c r="C68" s="70" t="s">
        <v>54</v>
      </c>
      <c r="D68" s="70" t="s">
        <v>54</v>
      </c>
      <c r="E68" s="70"/>
      <c r="F68" s="70" t="s">
        <v>54</v>
      </c>
      <c r="G68" s="56"/>
    </row>
    <row r="69" spans="1:7" s="55" customFormat="1" x14ac:dyDescent="0.3">
      <c r="A69" s="147" t="s">
        <v>751</v>
      </c>
      <c r="B69" s="70" t="s">
        <v>110</v>
      </c>
      <c r="C69" s="70" t="s">
        <v>54</v>
      </c>
      <c r="D69" s="70" t="s">
        <v>54</v>
      </c>
      <c r="E69" s="70"/>
      <c r="F69" s="70" t="s">
        <v>54</v>
      </c>
      <c r="G69" s="56"/>
    </row>
    <row r="70" spans="1:7" s="55" customFormat="1" x14ac:dyDescent="0.3">
      <c r="A70" s="147" t="s">
        <v>752</v>
      </c>
      <c r="B70" s="70" t="s">
        <v>15</v>
      </c>
      <c r="C70" s="70" t="s">
        <v>54</v>
      </c>
      <c r="D70" s="70" t="s">
        <v>54</v>
      </c>
      <c r="E70" s="70"/>
      <c r="F70" s="70" t="s">
        <v>54</v>
      </c>
      <c r="G70" s="56"/>
    </row>
    <row r="71" spans="1:7" s="55" customFormat="1" x14ac:dyDescent="0.3">
      <c r="A71" s="147" t="s">
        <v>753</v>
      </c>
      <c r="B71" s="70" t="s">
        <v>108</v>
      </c>
      <c r="C71" s="70" t="s">
        <v>54</v>
      </c>
      <c r="D71" s="70" t="s">
        <v>54</v>
      </c>
      <c r="E71" s="70"/>
      <c r="F71" s="70" t="s">
        <v>54</v>
      </c>
      <c r="G71" s="56"/>
    </row>
    <row r="72" spans="1:7" s="55" customFormat="1" x14ac:dyDescent="0.3">
      <c r="A72" s="147" t="s">
        <v>754</v>
      </c>
      <c r="B72" s="70" t="s">
        <v>113</v>
      </c>
      <c r="C72" s="70" t="s">
        <v>54</v>
      </c>
      <c r="D72" s="70" t="s">
        <v>54</v>
      </c>
      <c r="E72" s="70"/>
      <c r="F72" s="70" t="s">
        <v>54</v>
      </c>
      <c r="G72" s="56"/>
    </row>
    <row r="73" spans="1:7" x14ac:dyDescent="0.3">
      <c r="A73" s="147" t="s">
        <v>755</v>
      </c>
      <c r="B73" s="97" t="s">
        <v>115</v>
      </c>
      <c r="C73" s="97">
        <f>SUM(C74:C76)</f>
        <v>0</v>
      </c>
      <c r="D73" s="97">
        <f>SUM(D74:D76)</f>
        <v>0</v>
      </c>
      <c r="E73" s="70"/>
      <c r="F73" s="97">
        <f>SUM(F74:F76)</f>
        <v>0</v>
      </c>
      <c r="G73" s="5"/>
    </row>
    <row r="74" spans="1:7" x14ac:dyDescent="0.3">
      <c r="A74" s="147" t="s">
        <v>756</v>
      </c>
      <c r="B74" s="70" t="s">
        <v>116</v>
      </c>
      <c r="C74" s="70" t="s">
        <v>54</v>
      </c>
      <c r="D74" s="70" t="s">
        <v>54</v>
      </c>
      <c r="E74" s="70"/>
      <c r="F74" s="70" t="s">
        <v>54</v>
      </c>
      <c r="G74" s="5"/>
    </row>
    <row r="75" spans="1:7" x14ac:dyDescent="0.3">
      <c r="A75" s="147" t="s">
        <v>757</v>
      </c>
      <c r="B75" s="70" t="s">
        <v>117</v>
      </c>
      <c r="C75" s="70" t="s">
        <v>54</v>
      </c>
      <c r="D75" s="70" t="s">
        <v>54</v>
      </c>
      <c r="E75" s="70"/>
      <c r="F75" s="70" t="s">
        <v>54</v>
      </c>
      <c r="G75" s="5"/>
    </row>
    <row r="76" spans="1:7" x14ac:dyDescent="0.3">
      <c r="A76" s="147" t="s">
        <v>758</v>
      </c>
      <c r="B76" s="70" t="s">
        <v>118</v>
      </c>
      <c r="C76" s="70" t="s">
        <v>54</v>
      </c>
      <c r="D76" s="70" t="s">
        <v>54</v>
      </c>
      <c r="E76" s="70"/>
      <c r="F76" s="70" t="s">
        <v>54</v>
      </c>
      <c r="G76" s="5"/>
    </row>
    <row r="77" spans="1:7" x14ac:dyDescent="0.3">
      <c r="A77" s="147" t="s">
        <v>759</v>
      </c>
      <c r="B77" s="97" t="s">
        <v>2</v>
      </c>
      <c r="C77" s="97">
        <f>SUM(C78:C87)</f>
        <v>0</v>
      </c>
      <c r="D77" s="97">
        <f>SUM(D78:D87)</f>
        <v>0</v>
      </c>
      <c r="E77" s="70"/>
      <c r="F77" s="97">
        <f>SUM(F78:F87)</f>
        <v>0</v>
      </c>
      <c r="G77" s="5"/>
    </row>
    <row r="78" spans="1:7" x14ac:dyDescent="0.3">
      <c r="A78" s="147" t="s">
        <v>760</v>
      </c>
      <c r="B78" s="71" t="s">
        <v>119</v>
      </c>
      <c r="C78" s="70" t="s">
        <v>54</v>
      </c>
      <c r="D78" s="70" t="s">
        <v>54</v>
      </c>
      <c r="E78" s="70"/>
      <c r="F78" s="70" t="s">
        <v>54</v>
      </c>
      <c r="G78" s="5"/>
    </row>
    <row r="79" spans="1:7" x14ac:dyDescent="0.3">
      <c r="A79" s="147" t="s">
        <v>761</v>
      </c>
      <c r="B79" s="71" t="s">
        <v>120</v>
      </c>
      <c r="C79" s="70" t="s">
        <v>54</v>
      </c>
      <c r="D79" s="70" t="s">
        <v>54</v>
      </c>
      <c r="E79" s="70"/>
      <c r="F79" s="70" t="s">
        <v>54</v>
      </c>
      <c r="G79" s="5"/>
    </row>
    <row r="80" spans="1:7" s="68" customFormat="1" x14ac:dyDescent="0.3">
      <c r="A80" s="147" t="s">
        <v>762</v>
      </c>
      <c r="B80" s="71" t="s">
        <v>141</v>
      </c>
      <c r="C80" s="70" t="s">
        <v>54</v>
      </c>
      <c r="D80" s="70" t="s">
        <v>54</v>
      </c>
      <c r="E80" s="70"/>
      <c r="F80" s="70" t="s">
        <v>54</v>
      </c>
      <c r="G80" s="70"/>
    </row>
    <row r="81" spans="1:7" x14ac:dyDescent="0.3">
      <c r="A81" s="147" t="s">
        <v>763</v>
      </c>
      <c r="B81" s="71" t="s">
        <v>121</v>
      </c>
      <c r="C81" s="70" t="s">
        <v>54</v>
      </c>
      <c r="D81" s="70" t="s">
        <v>54</v>
      </c>
      <c r="E81" s="70"/>
      <c r="F81" s="70" t="s">
        <v>54</v>
      </c>
      <c r="G81" s="5"/>
    </row>
    <row r="82" spans="1:7" ht="15" x14ac:dyDescent="0.25">
      <c r="A82" s="147" t="s">
        <v>764</v>
      </c>
      <c r="B82" s="71" t="s">
        <v>122</v>
      </c>
      <c r="C82" s="70" t="s">
        <v>54</v>
      </c>
      <c r="D82" s="70" t="s">
        <v>54</v>
      </c>
      <c r="E82" s="70"/>
      <c r="F82" s="70" t="s">
        <v>54</v>
      </c>
      <c r="G82" s="5"/>
    </row>
    <row r="83" spans="1:7" ht="15" x14ac:dyDescent="0.25">
      <c r="A83" s="147" t="s">
        <v>765</v>
      </c>
      <c r="B83" s="71" t="s">
        <v>123</v>
      </c>
      <c r="C83" s="70" t="s">
        <v>54</v>
      </c>
      <c r="D83" s="70" t="s">
        <v>54</v>
      </c>
      <c r="E83" s="70"/>
      <c r="F83" s="70" t="s">
        <v>54</v>
      </c>
      <c r="G83" s="5"/>
    </row>
    <row r="84" spans="1:7" ht="15" x14ac:dyDescent="0.25">
      <c r="A84" s="147" t="s">
        <v>766</v>
      </c>
      <c r="B84" s="71" t="s">
        <v>124</v>
      </c>
      <c r="C84" s="70" t="s">
        <v>54</v>
      </c>
      <c r="D84" s="70" t="s">
        <v>54</v>
      </c>
      <c r="E84" s="70"/>
      <c r="F84" s="70" t="s">
        <v>54</v>
      </c>
      <c r="G84" s="5"/>
    </row>
    <row r="85" spans="1:7" ht="15" x14ac:dyDescent="0.25">
      <c r="A85" s="147" t="s">
        <v>767</v>
      </c>
      <c r="B85" s="71" t="s">
        <v>127</v>
      </c>
      <c r="C85" s="70" t="s">
        <v>54</v>
      </c>
      <c r="D85" s="70" t="s">
        <v>54</v>
      </c>
      <c r="E85" s="70"/>
      <c r="F85" s="70" t="s">
        <v>54</v>
      </c>
      <c r="G85" s="5"/>
    </row>
    <row r="86" spans="1:7" ht="15" x14ac:dyDescent="0.25">
      <c r="A86" s="147" t="s">
        <v>768</v>
      </c>
      <c r="B86" s="71" t="s">
        <v>125</v>
      </c>
      <c r="C86" s="70" t="s">
        <v>54</v>
      </c>
      <c r="D86" s="70" t="s">
        <v>54</v>
      </c>
      <c r="E86" s="70"/>
      <c r="F86" s="70" t="s">
        <v>54</v>
      </c>
      <c r="G86" s="5"/>
    </row>
    <row r="87" spans="1:7" ht="15" x14ac:dyDescent="0.25">
      <c r="A87" s="147" t="s">
        <v>769</v>
      </c>
      <c r="B87" s="71" t="s">
        <v>2</v>
      </c>
      <c r="C87" s="70" t="s">
        <v>54</v>
      </c>
      <c r="D87" s="70" t="s">
        <v>54</v>
      </c>
      <c r="E87" s="70"/>
      <c r="F87" s="70" t="s">
        <v>54</v>
      </c>
      <c r="G87" s="5"/>
    </row>
    <row r="88" spans="1:7" s="68" customFormat="1" ht="15" outlineLevel="1" x14ac:dyDescent="0.25">
      <c r="A88" s="147" t="s">
        <v>770</v>
      </c>
      <c r="B88" s="94" t="s">
        <v>1459</v>
      </c>
      <c r="C88" s="70">
        <v>0</v>
      </c>
      <c r="D88" s="177">
        <v>0</v>
      </c>
      <c r="E88" s="70"/>
      <c r="F88" s="177">
        <v>0</v>
      </c>
      <c r="G88" s="70"/>
    </row>
    <row r="89" spans="1:7" s="68" customFormat="1" outlineLevel="1" x14ac:dyDescent="0.3">
      <c r="A89" s="147" t="s">
        <v>771</v>
      </c>
      <c r="B89" s="94" t="s">
        <v>1460</v>
      </c>
      <c r="C89" s="70">
        <v>0</v>
      </c>
      <c r="D89" s="177">
        <v>0</v>
      </c>
      <c r="E89" s="70"/>
      <c r="F89" s="177">
        <v>0</v>
      </c>
      <c r="G89" s="70"/>
    </row>
    <row r="90" spans="1:7" s="68" customFormat="1" outlineLevel="1" x14ac:dyDescent="0.3">
      <c r="A90" s="147" t="s">
        <v>772</v>
      </c>
      <c r="B90" s="94"/>
      <c r="C90" s="70"/>
      <c r="D90" s="70"/>
      <c r="E90" s="70"/>
      <c r="F90" s="70"/>
      <c r="G90" s="70"/>
    </row>
    <row r="91" spans="1:7" s="68" customFormat="1" outlineLevel="1" x14ac:dyDescent="0.3">
      <c r="A91" s="147" t="s">
        <v>773</v>
      </c>
      <c r="B91" s="94"/>
      <c r="C91" s="70"/>
      <c r="D91" s="70"/>
      <c r="E91" s="70"/>
      <c r="F91" s="70"/>
      <c r="G91" s="70"/>
    </row>
    <row r="92" spans="1:7" s="68" customFormat="1" outlineLevel="1" x14ac:dyDescent="0.3">
      <c r="A92" s="147" t="s">
        <v>774</v>
      </c>
      <c r="B92" s="94"/>
      <c r="C92" s="70"/>
      <c r="D92" s="70"/>
      <c r="E92" s="70"/>
      <c r="F92" s="70"/>
      <c r="G92" s="70"/>
    </row>
    <row r="93" spans="1:7" s="68" customFormat="1" outlineLevel="1" x14ac:dyDescent="0.3">
      <c r="A93" s="147" t="s">
        <v>775</v>
      </c>
      <c r="B93" s="94"/>
      <c r="C93" s="70"/>
      <c r="D93" s="70"/>
      <c r="E93" s="70"/>
      <c r="F93" s="70"/>
      <c r="G93" s="70"/>
    </row>
    <row r="94" spans="1:7" s="68" customFormat="1" outlineLevel="1" x14ac:dyDescent="0.3">
      <c r="A94" s="147" t="s">
        <v>776</v>
      </c>
      <c r="B94" s="94"/>
      <c r="C94" s="70"/>
      <c r="D94" s="70"/>
      <c r="E94" s="70"/>
      <c r="F94" s="70"/>
      <c r="G94" s="70"/>
    </row>
    <row r="95" spans="1:7" s="68" customFormat="1" outlineLevel="1" x14ac:dyDescent="0.3">
      <c r="A95" s="147" t="s">
        <v>777</v>
      </c>
      <c r="B95" s="94"/>
      <c r="C95" s="70"/>
      <c r="D95" s="70"/>
      <c r="E95" s="70"/>
      <c r="F95" s="70"/>
      <c r="G95" s="70"/>
    </row>
    <row r="96" spans="1:7" s="68" customFormat="1" outlineLevel="1" x14ac:dyDescent="0.3">
      <c r="A96" s="147" t="s">
        <v>778</v>
      </c>
      <c r="B96" s="94"/>
      <c r="C96" s="70"/>
      <c r="D96" s="70"/>
      <c r="E96" s="70"/>
      <c r="F96" s="70"/>
      <c r="G96" s="70"/>
    </row>
    <row r="97" spans="1:7" s="68" customFormat="1" outlineLevel="1" x14ac:dyDescent="0.3">
      <c r="A97" s="147" t="s">
        <v>779</v>
      </c>
      <c r="B97" s="94"/>
      <c r="C97" s="70"/>
      <c r="D97" s="70"/>
      <c r="E97" s="70"/>
      <c r="F97" s="70"/>
      <c r="G97" s="70"/>
    </row>
    <row r="98" spans="1:7" s="55" customFormat="1" ht="15" customHeight="1" x14ac:dyDescent="0.3">
      <c r="A98" s="76"/>
      <c r="B98" s="78" t="s">
        <v>1026</v>
      </c>
      <c r="C98" s="76" t="s">
        <v>144</v>
      </c>
      <c r="D98" s="76" t="s">
        <v>145</v>
      </c>
      <c r="E98" s="61"/>
      <c r="F98" s="77" t="s">
        <v>148</v>
      </c>
      <c r="G98" s="64"/>
    </row>
    <row r="99" spans="1:7" s="55" customFormat="1" x14ac:dyDescent="0.3">
      <c r="A99" s="147" t="s">
        <v>780</v>
      </c>
      <c r="B99" s="171" t="s">
        <v>1455</v>
      </c>
      <c r="C99" s="177">
        <v>35.9</v>
      </c>
      <c r="D99" s="177">
        <v>5.25</v>
      </c>
      <c r="E99" s="70" t="s">
        <v>1493</v>
      </c>
      <c r="F99" s="70">
        <v>26.79</v>
      </c>
      <c r="G99" s="56"/>
    </row>
    <row r="100" spans="1:7" s="55" customFormat="1" x14ac:dyDescent="0.3">
      <c r="A100" s="147" t="s">
        <v>781</v>
      </c>
      <c r="B100" s="171" t="s">
        <v>1454</v>
      </c>
      <c r="C100" s="177">
        <v>35.409999999999997</v>
      </c>
      <c r="D100" s="177">
        <v>23.03</v>
      </c>
      <c r="E100" s="70" t="s">
        <v>1493</v>
      </c>
      <c r="F100" s="70">
        <v>31.73</v>
      </c>
      <c r="G100" s="56"/>
    </row>
    <row r="101" spans="1:7" s="55" customFormat="1" x14ac:dyDescent="0.3">
      <c r="A101" s="147" t="s">
        <v>782</v>
      </c>
      <c r="B101" s="171" t="s">
        <v>1453</v>
      </c>
      <c r="C101" s="177">
        <v>3.15</v>
      </c>
      <c r="D101" s="177">
        <v>2.46</v>
      </c>
      <c r="E101" s="70" t="s">
        <v>1493</v>
      </c>
      <c r="F101" s="70">
        <v>2.94</v>
      </c>
      <c r="G101" s="56"/>
    </row>
    <row r="102" spans="1:7" s="55" customFormat="1" x14ac:dyDescent="0.3">
      <c r="A102" s="147" t="s">
        <v>783</v>
      </c>
      <c r="B102" s="171" t="s">
        <v>1452</v>
      </c>
      <c r="C102" s="177">
        <v>15.76</v>
      </c>
      <c r="D102" s="177">
        <v>45.64</v>
      </c>
      <c r="E102" s="70" t="s">
        <v>1493</v>
      </c>
      <c r="F102" s="70">
        <v>24.64</v>
      </c>
      <c r="G102" s="56"/>
    </row>
    <row r="103" spans="1:7" s="55" customFormat="1" x14ac:dyDescent="0.3">
      <c r="A103" s="147" t="s">
        <v>784</v>
      </c>
      <c r="B103" s="171" t="s">
        <v>1451</v>
      </c>
      <c r="C103" s="177">
        <v>9.7799999999999994</v>
      </c>
      <c r="D103" s="177">
        <v>23.63</v>
      </c>
      <c r="E103" s="70" t="s">
        <v>1493</v>
      </c>
      <c r="F103" s="70">
        <v>13.9</v>
      </c>
      <c r="G103" s="56"/>
    </row>
    <row r="104" spans="1:7" s="55" customFormat="1" x14ac:dyDescent="0.3">
      <c r="A104" s="147" t="s">
        <v>785</v>
      </c>
      <c r="B104" s="171"/>
      <c r="C104" s="177"/>
      <c r="D104" s="177"/>
      <c r="E104" s="177"/>
      <c r="F104" s="177"/>
      <c r="G104" s="56"/>
    </row>
    <row r="105" spans="1:7" s="55" customFormat="1" x14ac:dyDescent="0.3">
      <c r="A105" s="147" t="s">
        <v>786</v>
      </c>
      <c r="B105" s="171"/>
      <c r="C105" s="177"/>
      <c r="D105" s="177"/>
      <c r="E105" s="177"/>
      <c r="F105" s="177"/>
      <c r="G105" s="56"/>
    </row>
    <row r="106" spans="1:7" s="55" customFormat="1" x14ac:dyDescent="0.3">
      <c r="A106" s="147" t="s">
        <v>787</v>
      </c>
      <c r="B106" s="171"/>
      <c r="C106" s="177"/>
      <c r="D106" s="177"/>
      <c r="E106" s="177"/>
      <c r="F106" s="177"/>
      <c r="G106" s="56"/>
    </row>
    <row r="107" spans="1:7" s="55" customFormat="1" x14ac:dyDescent="0.3">
      <c r="A107" s="147" t="s">
        <v>788</v>
      </c>
      <c r="B107" s="171"/>
      <c r="C107" s="177"/>
      <c r="D107" s="177"/>
      <c r="E107" s="177"/>
      <c r="F107" s="177"/>
      <c r="G107" s="56"/>
    </row>
    <row r="108" spans="1:7" s="55" customFormat="1" x14ac:dyDescent="0.3">
      <c r="A108" s="147" t="s">
        <v>789</v>
      </c>
      <c r="B108" s="171"/>
      <c r="C108" s="177"/>
      <c r="D108" s="177"/>
      <c r="E108" s="177"/>
      <c r="F108" s="177"/>
      <c r="G108" s="56"/>
    </row>
    <row r="109" spans="1:7" s="55" customFormat="1" x14ac:dyDescent="0.3">
      <c r="A109" s="147" t="s">
        <v>790</v>
      </c>
      <c r="B109" s="171"/>
      <c r="C109" s="177"/>
      <c r="D109" s="177"/>
      <c r="E109" s="177"/>
      <c r="F109" s="177"/>
      <c r="G109" s="56"/>
    </row>
    <row r="110" spans="1:7" s="55" customFormat="1" x14ac:dyDescent="0.3">
      <c r="A110" s="147" t="s">
        <v>791</v>
      </c>
      <c r="B110" s="171"/>
      <c r="C110" s="177"/>
      <c r="D110" s="177"/>
      <c r="E110" s="177"/>
      <c r="F110" s="177"/>
      <c r="G110" s="56"/>
    </row>
    <row r="111" spans="1:7" s="55" customFormat="1" x14ac:dyDescent="0.3">
      <c r="A111" s="147" t="s">
        <v>792</v>
      </c>
      <c r="B111" s="171"/>
      <c r="C111" s="177"/>
      <c r="D111" s="177"/>
      <c r="E111" s="177"/>
      <c r="F111" s="177"/>
      <c r="G111" s="56"/>
    </row>
    <row r="112" spans="1:7" s="55" customFormat="1" x14ac:dyDescent="0.3">
      <c r="A112" s="147" t="s">
        <v>793</v>
      </c>
      <c r="B112" s="171"/>
      <c r="C112" s="177"/>
      <c r="D112" s="177"/>
      <c r="E112" s="177"/>
      <c r="F112" s="177"/>
      <c r="G112" s="56"/>
    </row>
    <row r="113" spans="1:7" s="55" customFormat="1" x14ac:dyDescent="0.3">
      <c r="A113" s="147" t="s">
        <v>794</v>
      </c>
      <c r="B113" s="171"/>
      <c r="C113" s="177"/>
      <c r="D113" s="177"/>
      <c r="E113" s="177"/>
      <c r="F113" s="177"/>
      <c r="G113" s="56"/>
    </row>
    <row r="114" spans="1:7" s="55" customFormat="1" x14ac:dyDescent="0.3">
      <c r="A114" s="147" t="s">
        <v>795</v>
      </c>
      <c r="B114" s="171"/>
      <c r="C114" s="177"/>
      <c r="D114" s="177"/>
      <c r="E114" s="177"/>
      <c r="F114" s="177"/>
      <c r="G114" s="56"/>
    </row>
    <row r="115" spans="1:7" s="55" customFormat="1" x14ac:dyDescent="0.3">
      <c r="A115" s="147" t="s">
        <v>796</v>
      </c>
      <c r="B115" s="171"/>
      <c r="C115" s="177"/>
      <c r="D115" s="177"/>
      <c r="E115" s="177"/>
      <c r="F115" s="177"/>
      <c r="G115" s="56"/>
    </row>
    <row r="116" spans="1:7" s="55" customFormat="1" x14ac:dyDescent="0.3">
      <c r="A116" s="147" t="s">
        <v>797</v>
      </c>
      <c r="B116" s="171"/>
      <c r="C116" s="177"/>
      <c r="D116" s="177"/>
      <c r="E116" s="177"/>
      <c r="F116" s="177"/>
      <c r="G116" s="56"/>
    </row>
    <row r="117" spans="1:7" s="55" customFormat="1" x14ac:dyDescent="0.3">
      <c r="A117" s="147" t="s">
        <v>798</v>
      </c>
      <c r="B117" s="171"/>
      <c r="C117" s="177"/>
      <c r="D117" s="177"/>
      <c r="E117" s="177"/>
      <c r="F117" s="177"/>
      <c r="G117" s="56"/>
    </row>
    <row r="118" spans="1:7" s="55" customFormat="1" x14ac:dyDescent="0.3">
      <c r="A118" s="147" t="s">
        <v>799</v>
      </c>
      <c r="B118" s="171"/>
      <c r="C118" s="177"/>
      <c r="D118" s="177"/>
      <c r="E118" s="177"/>
      <c r="F118" s="177"/>
      <c r="G118" s="56"/>
    </row>
    <row r="119" spans="1:7" s="55" customFormat="1" x14ac:dyDescent="0.3">
      <c r="A119" s="147" t="s">
        <v>800</v>
      </c>
      <c r="B119" s="171"/>
      <c r="C119" s="177"/>
      <c r="D119" s="177"/>
      <c r="E119" s="177"/>
      <c r="F119" s="177"/>
      <c r="G119" s="56"/>
    </row>
    <row r="120" spans="1:7" s="55" customFormat="1" x14ac:dyDescent="0.3">
      <c r="A120" s="147" t="s">
        <v>801</v>
      </c>
      <c r="B120" s="171"/>
      <c r="C120" s="177"/>
      <c r="D120" s="177"/>
      <c r="E120" s="177"/>
      <c r="F120" s="177"/>
      <c r="G120" s="56"/>
    </row>
    <row r="121" spans="1:7" s="55" customFormat="1" x14ac:dyDescent="0.3">
      <c r="A121" s="147" t="s">
        <v>802</v>
      </c>
      <c r="B121" s="171"/>
      <c r="C121" s="177"/>
      <c r="D121" s="177"/>
      <c r="E121" s="177"/>
      <c r="F121" s="177"/>
      <c r="G121" s="56"/>
    </row>
    <row r="122" spans="1:7" s="55" customFormat="1" x14ac:dyDescent="0.3">
      <c r="A122" s="147" t="s">
        <v>803</v>
      </c>
      <c r="B122" s="171"/>
      <c r="C122" s="177"/>
      <c r="D122" s="177"/>
      <c r="E122" s="177"/>
      <c r="F122" s="177"/>
      <c r="G122" s="56"/>
    </row>
    <row r="123" spans="1:7" s="55" customFormat="1" x14ac:dyDescent="0.3">
      <c r="A123" s="147" t="s">
        <v>804</v>
      </c>
      <c r="B123" s="171"/>
      <c r="C123" s="177"/>
      <c r="D123" s="177"/>
      <c r="E123" s="177"/>
      <c r="F123" s="177"/>
      <c r="G123" s="56"/>
    </row>
    <row r="124" spans="1:7" s="55" customFormat="1" x14ac:dyDescent="0.3">
      <c r="A124" s="147" t="s">
        <v>805</v>
      </c>
      <c r="B124" s="171"/>
      <c r="C124" s="177"/>
      <c r="D124" s="177"/>
      <c r="E124" s="177"/>
      <c r="F124" s="177"/>
      <c r="G124" s="56"/>
    </row>
    <row r="125" spans="1:7" s="55" customFormat="1" x14ac:dyDescent="0.3">
      <c r="A125" s="147" t="s">
        <v>806</v>
      </c>
      <c r="B125" s="171"/>
      <c r="C125" s="177"/>
      <c r="D125" s="177"/>
      <c r="E125" s="177"/>
      <c r="F125" s="177"/>
      <c r="G125" s="56"/>
    </row>
    <row r="126" spans="1:7" s="55" customFormat="1" x14ac:dyDescent="0.3">
      <c r="A126" s="147" t="s">
        <v>807</v>
      </c>
      <c r="B126" s="171"/>
      <c r="C126" s="177"/>
      <c r="D126" s="177"/>
      <c r="E126" s="177"/>
      <c r="F126" s="177"/>
      <c r="G126" s="56"/>
    </row>
    <row r="127" spans="1:7" s="68" customFormat="1" x14ac:dyDescent="0.3">
      <c r="A127" s="147" t="s">
        <v>808</v>
      </c>
      <c r="B127" s="171"/>
      <c r="C127" s="177"/>
      <c r="D127" s="177"/>
      <c r="E127" s="177"/>
      <c r="F127" s="177"/>
      <c r="G127" s="70"/>
    </row>
    <row r="128" spans="1:7" s="68" customFormat="1" x14ac:dyDescent="0.3">
      <c r="A128" s="147" t="s">
        <v>809</v>
      </c>
      <c r="B128" s="171"/>
      <c r="C128" s="177"/>
      <c r="D128" s="177"/>
      <c r="E128" s="177"/>
      <c r="F128" s="177"/>
      <c r="G128" s="70"/>
    </row>
    <row r="129" spans="1:7" s="55" customFormat="1" x14ac:dyDescent="0.3">
      <c r="A129" s="147" t="s">
        <v>810</v>
      </c>
      <c r="B129" s="171"/>
      <c r="C129" s="177"/>
      <c r="D129" s="177"/>
      <c r="E129" s="177"/>
      <c r="F129" s="177"/>
      <c r="G129" s="56"/>
    </row>
    <row r="130" spans="1:7" ht="15" customHeight="1" x14ac:dyDescent="0.3">
      <c r="A130" s="76"/>
      <c r="B130" s="78" t="s">
        <v>1027</v>
      </c>
      <c r="C130" s="76" t="s">
        <v>144</v>
      </c>
      <c r="D130" s="76" t="s">
        <v>145</v>
      </c>
      <c r="E130" s="39"/>
      <c r="F130" s="77" t="s">
        <v>148</v>
      </c>
      <c r="G130" s="42"/>
    </row>
    <row r="131" spans="1:7" x14ac:dyDescent="0.3">
      <c r="A131" s="147" t="s">
        <v>811</v>
      </c>
      <c r="B131" s="5" t="s">
        <v>34</v>
      </c>
      <c r="C131" s="177">
        <v>77.19</v>
      </c>
      <c r="D131" s="56">
        <v>12.89</v>
      </c>
      <c r="E131" s="3" t="s">
        <v>1493</v>
      </c>
      <c r="F131" s="70">
        <v>58.08</v>
      </c>
    </row>
    <row r="132" spans="1:7" x14ac:dyDescent="0.3">
      <c r="A132" s="147" t="s">
        <v>812</v>
      </c>
      <c r="B132" s="5" t="s">
        <v>35</v>
      </c>
      <c r="C132" s="5">
        <v>22.81</v>
      </c>
      <c r="D132" s="56">
        <v>87.11</v>
      </c>
      <c r="E132" s="3" t="s">
        <v>1493</v>
      </c>
      <c r="F132" s="70">
        <v>41.92</v>
      </c>
    </row>
    <row r="133" spans="1:7" x14ac:dyDescent="0.3">
      <c r="A133" s="147" t="s">
        <v>813</v>
      </c>
      <c r="B133" s="5" t="s">
        <v>2</v>
      </c>
      <c r="C133" s="5" t="s">
        <v>54</v>
      </c>
      <c r="D133" s="56" t="s">
        <v>54</v>
      </c>
      <c r="E133" s="3"/>
      <c r="F133" s="70" t="s">
        <v>54</v>
      </c>
    </row>
    <row r="134" spans="1:7" s="68" customFormat="1" outlineLevel="1" x14ac:dyDescent="0.3">
      <c r="A134" s="147" t="s">
        <v>814</v>
      </c>
      <c r="B134" s="177" t="s">
        <v>1461</v>
      </c>
      <c r="C134" s="177"/>
      <c r="D134" s="70"/>
      <c r="E134" s="69"/>
      <c r="F134" s="70"/>
      <c r="G134" s="69"/>
    </row>
    <row r="135" spans="1:7" s="68" customFormat="1" outlineLevel="1" x14ac:dyDescent="0.3">
      <c r="A135" s="147" t="s">
        <v>815</v>
      </c>
      <c r="B135" s="177" t="s">
        <v>1462</v>
      </c>
      <c r="C135" s="177">
        <v>0.11</v>
      </c>
      <c r="D135" s="177">
        <v>0.56999999999999995</v>
      </c>
      <c r="E135" s="177" t="s">
        <v>1493</v>
      </c>
      <c r="F135" s="177">
        <v>0.25</v>
      </c>
      <c r="G135" s="69"/>
    </row>
    <row r="136" spans="1:7" s="68" customFormat="1" outlineLevel="1" x14ac:dyDescent="0.3">
      <c r="A136" s="147" t="s">
        <v>816</v>
      </c>
      <c r="B136" s="177" t="s">
        <v>1463</v>
      </c>
      <c r="C136" s="177">
        <v>21.9</v>
      </c>
      <c r="D136" s="177">
        <v>4.58</v>
      </c>
      <c r="E136" s="177" t="s">
        <v>1493</v>
      </c>
      <c r="F136" s="177">
        <v>16.75</v>
      </c>
      <c r="G136" s="69"/>
    </row>
    <row r="137" spans="1:7" s="68" customFormat="1" outlineLevel="1" x14ac:dyDescent="0.3">
      <c r="A137" s="147" t="s">
        <v>817</v>
      </c>
      <c r="B137" s="177" t="s">
        <v>1464</v>
      </c>
      <c r="C137" s="177">
        <v>0.79</v>
      </c>
      <c r="D137" s="177">
        <v>81.97</v>
      </c>
      <c r="E137" s="177" t="s">
        <v>1493</v>
      </c>
      <c r="F137" s="177">
        <v>24.92</v>
      </c>
      <c r="G137" s="69"/>
    </row>
    <row r="138" spans="1:7" s="68" customFormat="1" outlineLevel="1" x14ac:dyDescent="0.3">
      <c r="A138" s="147" t="s">
        <v>818</v>
      </c>
      <c r="B138" s="177"/>
      <c r="C138" s="177"/>
      <c r="D138" s="70"/>
      <c r="E138" s="69"/>
      <c r="F138" s="70"/>
      <c r="G138" s="69"/>
    </row>
    <row r="139" spans="1:7" s="68" customFormat="1" outlineLevel="1" x14ac:dyDescent="0.3">
      <c r="A139" s="147" t="s">
        <v>819</v>
      </c>
      <c r="B139" s="70"/>
      <c r="C139" s="70"/>
      <c r="D139" s="70"/>
      <c r="E139" s="69"/>
      <c r="F139" s="70"/>
      <c r="G139" s="69"/>
    </row>
    <row r="140" spans="1:7" ht="15" customHeight="1" x14ac:dyDescent="0.3">
      <c r="A140" s="76"/>
      <c r="B140" s="78" t="s">
        <v>1028</v>
      </c>
      <c r="C140" s="76" t="s">
        <v>144</v>
      </c>
      <c r="D140" s="76" t="s">
        <v>145</v>
      </c>
      <c r="E140" s="39"/>
      <c r="F140" s="77" t="s">
        <v>148</v>
      </c>
      <c r="G140" s="42"/>
    </row>
    <row r="141" spans="1:7" x14ac:dyDescent="0.3">
      <c r="A141" s="147" t="s">
        <v>820</v>
      </c>
      <c r="B141" s="70" t="s">
        <v>38</v>
      </c>
      <c r="C141" s="5">
        <v>16.96</v>
      </c>
      <c r="D141" s="56">
        <v>57.51</v>
      </c>
      <c r="E141" s="3" t="s">
        <v>1493</v>
      </c>
      <c r="F141" s="70">
        <v>29.01</v>
      </c>
    </row>
    <row r="142" spans="1:7" x14ac:dyDescent="0.3">
      <c r="A142" s="147" t="s">
        <v>821</v>
      </c>
      <c r="B142" s="70" t="s">
        <v>13</v>
      </c>
      <c r="C142" s="5">
        <v>83.04</v>
      </c>
      <c r="D142" s="56">
        <v>42.49</v>
      </c>
      <c r="E142" s="3" t="s">
        <v>1493</v>
      </c>
      <c r="F142" s="70">
        <v>70.989999999999995</v>
      </c>
    </row>
    <row r="143" spans="1:7" x14ac:dyDescent="0.3">
      <c r="A143" s="147" t="s">
        <v>822</v>
      </c>
      <c r="B143" s="70" t="s">
        <v>2</v>
      </c>
      <c r="C143" s="5" t="s">
        <v>54</v>
      </c>
      <c r="D143" s="56" t="s">
        <v>54</v>
      </c>
      <c r="E143" s="3"/>
      <c r="F143" s="70" t="s">
        <v>54</v>
      </c>
    </row>
    <row r="144" spans="1:7" outlineLevel="1" x14ac:dyDescent="0.3">
      <c r="A144" s="147" t="s">
        <v>823</v>
      </c>
      <c r="C144" s="5" t="s">
        <v>54</v>
      </c>
      <c r="D144" s="56" t="s">
        <v>54</v>
      </c>
      <c r="E144" s="3"/>
      <c r="F144" s="70" t="s">
        <v>54</v>
      </c>
    </row>
    <row r="145" spans="1:7" s="68" customFormat="1" outlineLevel="1" x14ac:dyDescent="0.3">
      <c r="A145" s="147" t="s">
        <v>824</v>
      </c>
      <c r="B145" s="70"/>
      <c r="C145" s="70"/>
      <c r="D145" s="70"/>
      <c r="E145" s="69"/>
      <c r="F145" s="70"/>
      <c r="G145" s="69"/>
    </row>
    <row r="146" spans="1:7" s="68" customFormat="1" outlineLevel="1" x14ac:dyDescent="0.3">
      <c r="A146" s="147" t="s">
        <v>825</v>
      </c>
      <c r="B146" s="70"/>
      <c r="C146" s="70"/>
      <c r="D146" s="70"/>
      <c r="E146" s="69"/>
      <c r="F146" s="70"/>
      <c r="G146" s="69"/>
    </row>
    <row r="147" spans="1:7" s="68" customFormat="1" outlineLevel="1" x14ac:dyDescent="0.3">
      <c r="A147" s="147" t="s">
        <v>826</v>
      </c>
      <c r="B147" s="70"/>
      <c r="C147" s="70"/>
      <c r="D147" s="70"/>
      <c r="E147" s="69"/>
      <c r="F147" s="70"/>
      <c r="G147" s="69"/>
    </row>
    <row r="148" spans="1:7" s="68" customFormat="1" outlineLevel="1" x14ac:dyDescent="0.3">
      <c r="A148" s="147" t="s">
        <v>827</v>
      </c>
      <c r="B148" s="70"/>
      <c r="C148" s="70"/>
      <c r="D148" s="70"/>
      <c r="E148" s="69"/>
      <c r="F148" s="70"/>
      <c r="G148" s="69"/>
    </row>
    <row r="149" spans="1:7" s="68" customFormat="1" outlineLevel="1" x14ac:dyDescent="0.3">
      <c r="A149" s="147" t="s">
        <v>828</v>
      </c>
      <c r="B149" s="70"/>
      <c r="C149" s="70"/>
      <c r="D149" s="70"/>
      <c r="E149" s="69"/>
      <c r="F149" s="70"/>
      <c r="G149" s="69"/>
    </row>
    <row r="150" spans="1:7" ht="15" customHeight="1" x14ac:dyDescent="0.3">
      <c r="A150" s="76"/>
      <c r="B150" s="78" t="s">
        <v>1029</v>
      </c>
      <c r="C150" s="76" t="s">
        <v>144</v>
      </c>
      <c r="D150" s="76" t="s">
        <v>145</v>
      </c>
      <c r="E150" s="39"/>
      <c r="F150" s="77" t="s">
        <v>148</v>
      </c>
      <c r="G150" s="42"/>
    </row>
    <row r="151" spans="1:7" x14ac:dyDescent="0.3">
      <c r="A151" s="147" t="s">
        <v>829</v>
      </c>
      <c r="B151" s="9" t="s">
        <v>61</v>
      </c>
      <c r="C151" s="5">
        <v>0</v>
      </c>
      <c r="D151" s="177">
        <v>0</v>
      </c>
      <c r="E151" s="177"/>
      <c r="F151" s="177">
        <v>0</v>
      </c>
    </row>
    <row r="152" spans="1:7" x14ac:dyDescent="0.3">
      <c r="A152" s="147" t="s">
        <v>830</v>
      </c>
      <c r="B152" s="9" t="s">
        <v>18</v>
      </c>
      <c r="C152" s="5">
        <v>0</v>
      </c>
      <c r="D152" s="177">
        <v>0</v>
      </c>
      <c r="E152" s="177"/>
      <c r="F152" s="177">
        <v>0</v>
      </c>
    </row>
    <row r="153" spans="1:7" x14ac:dyDescent="0.3">
      <c r="A153" s="147" t="s">
        <v>831</v>
      </c>
      <c r="B153" s="9" t="s">
        <v>19</v>
      </c>
      <c r="C153" s="5">
        <v>0</v>
      </c>
      <c r="D153" s="177">
        <v>0</v>
      </c>
      <c r="E153" s="177"/>
      <c r="F153" s="177">
        <v>0</v>
      </c>
    </row>
    <row r="154" spans="1:7" x14ac:dyDescent="0.3">
      <c r="A154" s="147" t="s">
        <v>832</v>
      </c>
      <c r="B154" s="9" t="s">
        <v>20</v>
      </c>
      <c r="C154" s="5">
        <v>0</v>
      </c>
      <c r="D154" s="177">
        <v>0</v>
      </c>
      <c r="E154" s="177"/>
      <c r="F154" s="177">
        <v>0</v>
      </c>
    </row>
    <row r="155" spans="1:7" x14ac:dyDescent="0.3">
      <c r="A155" s="147" t="s">
        <v>833</v>
      </c>
      <c r="B155" s="9" t="s">
        <v>21</v>
      </c>
      <c r="C155" s="5">
        <v>100</v>
      </c>
      <c r="D155" s="70">
        <v>100</v>
      </c>
      <c r="E155" s="5" t="s">
        <v>1493</v>
      </c>
      <c r="F155" s="70">
        <v>100</v>
      </c>
    </row>
    <row r="156" spans="1:7" s="68" customFormat="1" outlineLevel="1" x14ac:dyDescent="0.3">
      <c r="A156" s="147" t="s">
        <v>834</v>
      </c>
      <c r="B156" s="9"/>
      <c r="C156" s="70"/>
      <c r="D156" s="70"/>
      <c r="E156" s="70"/>
      <c r="F156" s="70"/>
      <c r="G156" s="69"/>
    </row>
    <row r="157" spans="1:7" s="68" customFormat="1" outlineLevel="1" x14ac:dyDescent="0.3">
      <c r="A157" s="147" t="s">
        <v>835</v>
      </c>
      <c r="B157" s="9"/>
      <c r="C157" s="70"/>
      <c r="D157" s="70"/>
      <c r="E157" s="70"/>
      <c r="F157" s="70"/>
      <c r="G157" s="69"/>
    </row>
    <row r="158" spans="1:7" s="68" customFormat="1" outlineLevel="1" x14ac:dyDescent="0.3">
      <c r="A158" s="147" t="s">
        <v>836</v>
      </c>
      <c r="B158" s="9"/>
      <c r="C158" s="70"/>
      <c r="D158" s="70"/>
      <c r="E158" s="70"/>
      <c r="F158" s="70"/>
      <c r="G158" s="69"/>
    </row>
    <row r="159" spans="1:7" s="68" customFormat="1" outlineLevel="1" x14ac:dyDescent="0.3">
      <c r="A159" s="147" t="s">
        <v>837</v>
      </c>
      <c r="B159" s="9"/>
      <c r="C159" s="70"/>
      <c r="D159" s="70"/>
      <c r="E159" s="70"/>
      <c r="F159" s="70"/>
      <c r="G159" s="69"/>
    </row>
    <row r="160" spans="1:7" ht="15" customHeight="1" x14ac:dyDescent="0.3">
      <c r="A160" s="76"/>
      <c r="B160" s="78" t="s">
        <v>1030</v>
      </c>
      <c r="C160" s="76" t="s">
        <v>144</v>
      </c>
      <c r="D160" s="76" t="s">
        <v>145</v>
      </c>
      <c r="E160" s="39"/>
      <c r="F160" s="77" t="s">
        <v>148</v>
      </c>
      <c r="G160" s="42"/>
    </row>
    <row r="161" spans="1:7" x14ac:dyDescent="0.3">
      <c r="A161" s="147" t="s">
        <v>838</v>
      </c>
      <c r="B161" s="5" t="s">
        <v>88</v>
      </c>
      <c r="C161" s="5">
        <v>1.68</v>
      </c>
      <c r="D161" s="56">
        <v>3.61</v>
      </c>
      <c r="E161" s="3" t="s">
        <v>1493</v>
      </c>
      <c r="F161" s="70">
        <v>2.25</v>
      </c>
    </row>
    <row r="162" spans="1:7" s="68" customFormat="1" outlineLevel="1" x14ac:dyDescent="0.3">
      <c r="A162" s="147" t="s">
        <v>839</v>
      </c>
      <c r="B162" s="70"/>
      <c r="C162" s="70"/>
      <c r="D162" s="70"/>
      <c r="E162" s="69"/>
      <c r="F162" s="70"/>
      <c r="G162" s="69"/>
    </row>
    <row r="163" spans="1:7" s="68" customFormat="1" outlineLevel="1" x14ac:dyDescent="0.3">
      <c r="A163" s="147" t="s">
        <v>840</v>
      </c>
      <c r="B163" s="70"/>
      <c r="C163" s="70"/>
      <c r="D163" s="70"/>
      <c r="E163" s="69"/>
      <c r="F163" s="70"/>
      <c r="G163" s="69"/>
    </row>
    <row r="164" spans="1:7" s="68" customFormat="1" outlineLevel="1" x14ac:dyDescent="0.3">
      <c r="A164" s="147" t="s">
        <v>841</v>
      </c>
      <c r="B164" s="70"/>
      <c r="C164" s="70"/>
      <c r="D164" s="70"/>
      <c r="E164" s="69"/>
      <c r="F164" s="70"/>
      <c r="G164" s="69"/>
    </row>
    <row r="165" spans="1:7" s="68" customFormat="1" outlineLevel="1" x14ac:dyDescent="0.3">
      <c r="A165" s="147" t="s">
        <v>842</v>
      </c>
      <c r="B165" s="70"/>
      <c r="C165" s="70"/>
      <c r="D165" s="70"/>
      <c r="E165" s="69"/>
      <c r="F165" s="70"/>
      <c r="G165" s="69"/>
    </row>
    <row r="166" spans="1:7" s="68" customFormat="1" ht="18" x14ac:dyDescent="0.3">
      <c r="A166" s="45"/>
      <c r="B166" s="48" t="s">
        <v>233</v>
      </c>
      <c r="C166" s="45"/>
      <c r="D166" s="45"/>
      <c r="E166" s="45"/>
      <c r="F166" s="46"/>
      <c r="G166" s="46"/>
    </row>
    <row r="167" spans="1:7" s="68" customFormat="1" ht="15" customHeight="1" x14ac:dyDescent="0.3">
      <c r="A167" s="76"/>
      <c r="B167" s="78" t="s">
        <v>1031</v>
      </c>
      <c r="C167" s="76" t="s">
        <v>152</v>
      </c>
      <c r="D167" s="76" t="s">
        <v>57</v>
      </c>
      <c r="E167" s="61"/>
      <c r="F167" s="76" t="s">
        <v>144</v>
      </c>
      <c r="G167" s="76" t="s">
        <v>150</v>
      </c>
    </row>
    <row r="168" spans="1:7" x14ac:dyDescent="0.3">
      <c r="A168" s="147" t="s">
        <v>843</v>
      </c>
      <c r="B168" s="143" t="s">
        <v>89</v>
      </c>
      <c r="C168" s="147">
        <v>604</v>
      </c>
      <c r="D168" s="59">
        <v>11690</v>
      </c>
      <c r="E168" s="13"/>
      <c r="F168" s="50"/>
      <c r="G168" s="50"/>
    </row>
    <row r="169" spans="1:7" x14ac:dyDescent="0.3">
      <c r="A169" s="59"/>
      <c r="B169" s="51"/>
      <c r="C169" s="13" t="s">
        <v>1493</v>
      </c>
      <c r="D169" s="13" t="s">
        <v>1493</v>
      </c>
      <c r="E169" s="13"/>
      <c r="F169" s="50"/>
      <c r="G169" s="50"/>
    </row>
    <row r="170" spans="1:7" x14ac:dyDescent="0.3">
      <c r="B170" s="143" t="s">
        <v>153</v>
      </c>
      <c r="C170" s="13" t="s">
        <v>1493</v>
      </c>
      <c r="D170" s="13" t="s">
        <v>1493</v>
      </c>
      <c r="E170" s="13"/>
      <c r="F170" s="50"/>
      <c r="G170" s="50"/>
    </row>
    <row r="171" spans="1:7" x14ac:dyDescent="0.3">
      <c r="A171" s="147" t="s">
        <v>844</v>
      </c>
      <c r="B171" s="171" t="s">
        <v>1450</v>
      </c>
      <c r="C171" s="177">
        <v>6308</v>
      </c>
      <c r="D171" s="177">
        <v>11448</v>
      </c>
      <c r="E171" s="13"/>
      <c r="F171" s="63">
        <f t="shared" ref="F171:F194" si="1">IF($C$195=0,"",IF(C171="[for completion]","",C171/$C$195))</f>
        <v>0.89335788131992633</v>
      </c>
      <c r="G171" s="63">
        <f t="shared" ref="G171:G194" si="2">IF($D$195=0,"",IF(D171="[for completion]","",D171/$D$195))</f>
        <v>0.97929854576561159</v>
      </c>
    </row>
    <row r="172" spans="1:7" x14ac:dyDescent="0.3">
      <c r="A172" s="147" t="s">
        <v>845</v>
      </c>
      <c r="B172" s="171" t="s">
        <v>1449</v>
      </c>
      <c r="C172" s="177">
        <v>601</v>
      </c>
      <c r="D172" s="177">
        <v>230</v>
      </c>
      <c r="E172" s="13"/>
      <c r="F172" s="63">
        <f t="shared" si="1"/>
        <v>8.5115422744653738E-2</v>
      </c>
      <c r="G172" s="63">
        <f t="shared" si="2"/>
        <v>1.9674935842600515E-2</v>
      </c>
    </row>
    <row r="173" spans="1:7" x14ac:dyDescent="0.3">
      <c r="A173" s="147" t="s">
        <v>846</v>
      </c>
      <c r="B173" s="171" t="s">
        <v>1448</v>
      </c>
      <c r="C173" s="177">
        <v>72</v>
      </c>
      <c r="D173" s="177">
        <v>9</v>
      </c>
      <c r="E173" s="13"/>
      <c r="F173" s="63">
        <f t="shared" si="1"/>
        <v>1.0196855969409432E-2</v>
      </c>
      <c r="G173" s="63">
        <f t="shared" si="2"/>
        <v>7.6988879384088966E-4</v>
      </c>
    </row>
    <row r="174" spans="1:7" x14ac:dyDescent="0.3">
      <c r="A174" s="147" t="s">
        <v>847</v>
      </c>
      <c r="B174" s="171" t="s">
        <v>1447</v>
      </c>
      <c r="C174" s="177">
        <v>80</v>
      </c>
      <c r="D174" s="177">
        <v>3</v>
      </c>
      <c r="E174" s="13"/>
      <c r="F174" s="63">
        <f t="shared" si="1"/>
        <v>1.1329839966010479E-2</v>
      </c>
      <c r="G174" s="63">
        <f t="shared" si="2"/>
        <v>2.5662959794696324E-4</v>
      </c>
    </row>
    <row r="175" spans="1:7" x14ac:dyDescent="0.3">
      <c r="A175" s="147" t="s">
        <v>848</v>
      </c>
      <c r="B175" s="171" t="s">
        <v>1447</v>
      </c>
      <c r="C175" s="177">
        <v>0</v>
      </c>
      <c r="D175" s="177">
        <v>0</v>
      </c>
      <c r="E175" s="13"/>
      <c r="F175" s="63">
        <f t="shared" si="1"/>
        <v>0</v>
      </c>
      <c r="G175" s="63">
        <f t="shared" si="2"/>
        <v>0</v>
      </c>
    </row>
    <row r="176" spans="1:7" x14ac:dyDescent="0.3">
      <c r="A176" s="147" t="s">
        <v>849</v>
      </c>
      <c r="B176" s="171" t="s">
        <v>1446</v>
      </c>
      <c r="C176" s="177">
        <v>0</v>
      </c>
      <c r="D176" s="177">
        <v>0</v>
      </c>
      <c r="E176" s="13"/>
      <c r="F176" s="63">
        <f t="shared" si="1"/>
        <v>0</v>
      </c>
      <c r="G176" s="63">
        <f t="shared" si="2"/>
        <v>0</v>
      </c>
    </row>
    <row r="177" spans="1:7" x14ac:dyDescent="0.3">
      <c r="A177" s="147" t="s">
        <v>850</v>
      </c>
      <c r="B177" s="171"/>
      <c r="C177" s="177"/>
      <c r="D177" s="177"/>
      <c r="E177" s="13"/>
      <c r="F177" s="63">
        <f t="shared" si="1"/>
        <v>0</v>
      </c>
      <c r="G177" s="63">
        <f t="shared" si="2"/>
        <v>0</v>
      </c>
    </row>
    <row r="178" spans="1:7" x14ac:dyDescent="0.3">
      <c r="A178" s="147" t="s">
        <v>851</v>
      </c>
      <c r="B178" s="171"/>
      <c r="C178" s="177"/>
      <c r="D178" s="177"/>
      <c r="E178" s="13"/>
      <c r="F178" s="63">
        <f t="shared" si="1"/>
        <v>0</v>
      </c>
      <c r="G178" s="63">
        <f t="shared" si="2"/>
        <v>0</v>
      </c>
    </row>
    <row r="179" spans="1:7" x14ac:dyDescent="0.3">
      <c r="A179" s="147" t="s">
        <v>852</v>
      </c>
      <c r="B179" s="171"/>
      <c r="C179" s="177"/>
      <c r="D179" s="177"/>
      <c r="E179" s="13"/>
      <c r="F179" s="63">
        <f t="shared" si="1"/>
        <v>0</v>
      </c>
      <c r="G179" s="63">
        <f t="shared" si="2"/>
        <v>0</v>
      </c>
    </row>
    <row r="180" spans="1:7" x14ac:dyDescent="0.3">
      <c r="A180" s="147" t="s">
        <v>853</v>
      </c>
      <c r="B180" s="171"/>
      <c r="C180" s="177"/>
      <c r="D180" s="177"/>
      <c r="E180" s="7"/>
      <c r="F180" s="63">
        <f t="shared" si="1"/>
        <v>0</v>
      </c>
      <c r="G180" s="63">
        <f t="shared" si="2"/>
        <v>0</v>
      </c>
    </row>
    <row r="181" spans="1:7" x14ac:dyDescent="0.3">
      <c r="A181" s="147" t="s">
        <v>854</v>
      </c>
      <c r="B181" s="171"/>
      <c r="C181" s="177"/>
      <c r="D181" s="177"/>
      <c r="E181" s="7"/>
      <c r="F181" s="63">
        <f t="shared" si="1"/>
        <v>0</v>
      </c>
      <c r="G181" s="63">
        <f t="shared" si="2"/>
        <v>0</v>
      </c>
    </row>
    <row r="182" spans="1:7" x14ac:dyDescent="0.3">
      <c r="A182" s="147" t="s">
        <v>855</v>
      </c>
      <c r="B182" s="171"/>
      <c r="C182" s="177"/>
      <c r="D182" s="177"/>
      <c r="E182" s="7"/>
      <c r="F182" s="63">
        <f t="shared" si="1"/>
        <v>0</v>
      </c>
      <c r="G182" s="63">
        <f t="shared" si="2"/>
        <v>0</v>
      </c>
    </row>
    <row r="183" spans="1:7" x14ac:dyDescent="0.3">
      <c r="A183" s="147" t="s">
        <v>856</v>
      </c>
      <c r="B183" s="171"/>
      <c r="C183" s="177"/>
      <c r="D183" s="177"/>
      <c r="E183" s="7"/>
      <c r="F183" s="63">
        <f t="shared" si="1"/>
        <v>0</v>
      </c>
      <c r="G183" s="63">
        <f t="shared" si="2"/>
        <v>0</v>
      </c>
    </row>
    <row r="184" spans="1:7" x14ac:dyDescent="0.3">
      <c r="A184" s="147" t="s">
        <v>857</v>
      </c>
      <c r="B184" s="171"/>
      <c r="C184" s="177"/>
      <c r="D184" s="177"/>
      <c r="E184" s="7"/>
      <c r="F184" s="63">
        <f t="shared" si="1"/>
        <v>0</v>
      </c>
      <c r="G184" s="63">
        <f t="shared" si="2"/>
        <v>0</v>
      </c>
    </row>
    <row r="185" spans="1:7" x14ac:dyDescent="0.3">
      <c r="A185" s="147" t="s">
        <v>858</v>
      </c>
      <c r="B185" s="171"/>
      <c r="C185" s="177"/>
      <c r="D185" s="177"/>
      <c r="E185" s="7"/>
      <c r="F185" s="63">
        <f t="shared" si="1"/>
        <v>0</v>
      </c>
      <c r="G185" s="63">
        <f t="shared" si="2"/>
        <v>0</v>
      </c>
    </row>
    <row r="186" spans="1:7" x14ac:dyDescent="0.3">
      <c r="A186" s="147" t="s">
        <v>859</v>
      </c>
      <c r="B186" s="171"/>
      <c r="C186" s="177"/>
      <c r="D186" s="177"/>
      <c r="F186" s="63">
        <f t="shared" si="1"/>
        <v>0</v>
      </c>
      <c r="G186" s="63">
        <f t="shared" si="2"/>
        <v>0</v>
      </c>
    </row>
    <row r="187" spans="1:7" x14ac:dyDescent="0.3">
      <c r="A187" s="147" t="s">
        <v>860</v>
      </c>
      <c r="B187" s="171"/>
      <c r="C187" s="177"/>
      <c r="D187" s="177"/>
      <c r="E187" s="14"/>
      <c r="F187" s="63">
        <f t="shared" si="1"/>
        <v>0</v>
      </c>
      <c r="G187" s="63">
        <f t="shared" si="2"/>
        <v>0</v>
      </c>
    </row>
    <row r="188" spans="1:7" x14ac:dyDescent="0.3">
      <c r="A188" s="147" t="s">
        <v>861</v>
      </c>
      <c r="B188" s="171"/>
      <c r="C188" s="177"/>
      <c r="D188" s="177"/>
      <c r="E188" s="14"/>
      <c r="F188" s="63">
        <f t="shared" si="1"/>
        <v>0</v>
      </c>
      <c r="G188" s="63">
        <f t="shared" si="2"/>
        <v>0</v>
      </c>
    </row>
    <row r="189" spans="1:7" x14ac:dyDescent="0.3">
      <c r="A189" s="147" t="s">
        <v>862</v>
      </c>
      <c r="B189" s="171"/>
      <c r="C189" s="177"/>
      <c r="D189" s="177"/>
      <c r="E189" s="14"/>
      <c r="F189" s="63">
        <f t="shared" si="1"/>
        <v>0</v>
      </c>
      <c r="G189" s="63">
        <f t="shared" si="2"/>
        <v>0</v>
      </c>
    </row>
    <row r="190" spans="1:7" x14ac:dyDescent="0.3">
      <c r="A190" s="147" t="s">
        <v>863</v>
      </c>
      <c r="B190" s="171"/>
      <c r="C190" s="177"/>
      <c r="D190" s="177"/>
      <c r="E190" s="14"/>
      <c r="F190" s="63">
        <f t="shared" si="1"/>
        <v>0</v>
      </c>
      <c r="G190" s="63">
        <f t="shared" si="2"/>
        <v>0</v>
      </c>
    </row>
    <row r="191" spans="1:7" x14ac:dyDescent="0.3">
      <c r="A191" s="147" t="s">
        <v>864</v>
      </c>
      <c r="B191" s="171"/>
      <c r="C191" s="177"/>
      <c r="D191" s="177"/>
      <c r="E191" s="14"/>
      <c r="F191" s="63">
        <f t="shared" si="1"/>
        <v>0</v>
      </c>
      <c r="G191" s="63">
        <f t="shared" si="2"/>
        <v>0</v>
      </c>
    </row>
    <row r="192" spans="1:7" x14ac:dyDescent="0.3">
      <c r="A192" s="147" t="s">
        <v>865</v>
      </c>
      <c r="B192" s="171"/>
      <c r="C192" s="177"/>
      <c r="D192" s="177"/>
      <c r="E192" s="14"/>
      <c r="F192" s="63">
        <f t="shared" si="1"/>
        <v>0</v>
      </c>
      <c r="G192" s="63">
        <f t="shared" si="2"/>
        <v>0</v>
      </c>
    </row>
    <row r="193" spans="1:7" x14ac:dyDescent="0.3">
      <c r="A193" s="147" t="s">
        <v>866</v>
      </c>
      <c r="B193" s="171"/>
      <c r="C193" s="177"/>
      <c r="D193" s="177"/>
      <c r="E193" s="14"/>
      <c r="F193" s="63">
        <f t="shared" si="1"/>
        <v>0</v>
      </c>
      <c r="G193" s="63">
        <f t="shared" si="2"/>
        <v>0</v>
      </c>
    </row>
    <row r="194" spans="1:7" x14ac:dyDescent="0.3">
      <c r="A194" s="147" t="s">
        <v>867</v>
      </c>
      <c r="B194" s="171"/>
      <c r="C194" s="177"/>
      <c r="D194" s="177"/>
      <c r="E194" s="14"/>
      <c r="F194" s="63">
        <f t="shared" si="1"/>
        <v>0</v>
      </c>
      <c r="G194" s="63">
        <f t="shared" si="2"/>
        <v>0</v>
      </c>
    </row>
    <row r="195" spans="1:7" x14ac:dyDescent="0.3">
      <c r="A195" s="147" t="s">
        <v>868</v>
      </c>
      <c r="B195" s="8" t="s">
        <v>1</v>
      </c>
      <c r="C195" s="7">
        <f>SUM(C171:C194)</f>
        <v>7061</v>
      </c>
      <c r="D195" s="7">
        <f>SUM(D171:D194)</f>
        <v>11690</v>
      </c>
      <c r="E195" s="14"/>
      <c r="F195" s="43">
        <f>SUM(F171:F194)</f>
        <v>1</v>
      </c>
      <c r="G195" s="43">
        <f>SUM(G171:G194)</f>
        <v>0.99999999999999989</v>
      </c>
    </row>
    <row r="196" spans="1:7" s="68" customFormat="1" ht="15" customHeight="1" x14ac:dyDescent="0.3">
      <c r="A196" s="76"/>
      <c r="B196" s="78" t="s">
        <v>1032</v>
      </c>
      <c r="C196" s="76" t="s">
        <v>152</v>
      </c>
      <c r="D196" s="76" t="s">
        <v>57</v>
      </c>
      <c r="E196" s="61"/>
      <c r="F196" s="76" t="s">
        <v>144</v>
      </c>
      <c r="G196" s="76" t="s">
        <v>150</v>
      </c>
    </row>
    <row r="197" spans="1:7" x14ac:dyDescent="0.3">
      <c r="A197" s="147" t="s">
        <v>869</v>
      </c>
      <c r="B197" s="5" t="s">
        <v>137</v>
      </c>
      <c r="C197" s="169" t="s">
        <v>188</v>
      </c>
      <c r="D197" s="147"/>
      <c r="G197" s="5"/>
    </row>
    <row r="198" spans="1:7" x14ac:dyDescent="0.3">
      <c r="G198" s="5"/>
    </row>
    <row r="199" spans="1:7" s="68" customFormat="1" x14ac:dyDescent="0.3">
      <c r="A199" s="147"/>
      <c r="B199" s="143" t="s">
        <v>321</v>
      </c>
      <c r="C199" s="70"/>
      <c r="D199" s="70"/>
      <c r="E199" s="70"/>
      <c r="F199" s="70"/>
      <c r="G199" s="70"/>
    </row>
    <row r="200" spans="1:7" x14ac:dyDescent="0.3">
      <c r="A200" s="147" t="s">
        <v>870</v>
      </c>
      <c r="B200" s="5" t="s">
        <v>171</v>
      </c>
      <c r="C200" s="169" t="s">
        <v>188</v>
      </c>
      <c r="D200" s="169" t="s">
        <v>188</v>
      </c>
      <c r="F200" s="63" t="str">
        <f t="shared" ref="F200:F214" si="3">IF($C$208=0,"",IF(C200="[for completion]","",C200/$C$208))</f>
        <v/>
      </c>
      <c r="G200" s="63" t="str">
        <f t="shared" ref="G200:G214" si="4">IF($D$208=0,"",IF(D200="[for completion]","",D200/$D$208))</f>
        <v/>
      </c>
    </row>
    <row r="201" spans="1:7" x14ac:dyDescent="0.3">
      <c r="A201" s="147" t="s">
        <v>871</v>
      </c>
      <c r="B201" s="70" t="s">
        <v>173</v>
      </c>
      <c r="C201" s="169" t="s">
        <v>188</v>
      </c>
      <c r="D201" s="169" t="s">
        <v>188</v>
      </c>
      <c r="F201" s="63" t="str">
        <f t="shared" si="3"/>
        <v/>
      </c>
      <c r="G201" s="63" t="str">
        <f t="shared" si="4"/>
        <v/>
      </c>
    </row>
    <row r="202" spans="1:7" x14ac:dyDescent="0.3">
      <c r="A202" s="147" t="s">
        <v>872</v>
      </c>
      <c r="B202" s="70" t="s">
        <v>174</v>
      </c>
      <c r="C202" s="169" t="s">
        <v>188</v>
      </c>
      <c r="D202" s="169" t="s">
        <v>188</v>
      </c>
      <c r="F202" s="63" t="str">
        <f t="shared" si="3"/>
        <v/>
      </c>
      <c r="G202" s="63" t="str">
        <f t="shared" si="4"/>
        <v/>
      </c>
    </row>
    <row r="203" spans="1:7" x14ac:dyDescent="0.3">
      <c r="A203" s="147" t="s">
        <v>873</v>
      </c>
      <c r="B203" s="70" t="s">
        <v>175</v>
      </c>
      <c r="C203" s="169" t="s">
        <v>188</v>
      </c>
      <c r="D203" s="169" t="s">
        <v>188</v>
      </c>
      <c r="F203" s="63" t="str">
        <f t="shared" si="3"/>
        <v/>
      </c>
      <c r="G203" s="63" t="str">
        <f t="shared" si="4"/>
        <v/>
      </c>
    </row>
    <row r="204" spans="1:7" x14ac:dyDescent="0.3">
      <c r="A204" s="147" t="s">
        <v>874</v>
      </c>
      <c r="B204" s="70" t="s">
        <v>176</v>
      </c>
      <c r="C204" s="169" t="s">
        <v>188</v>
      </c>
      <c r="D204" s="169" t="s">
        <v>188</v>
      </c>
      <c r="F204" s="63" t="str">
        <f t="shared" si="3"/>
        <v/>
      </c>
      <c r="G204" s="63" t="str">
        <f t="shared" si="4"/>
        <v/>
      </c>
    </row>
    <row r="205" spans="1:7" x14ac:dyDescent="0.3">
      <c r="A205" s="147" t="s">
        <v>875</v>
      </c>
      <c r="B205" s="70" t="s">
        <v>177</v>
      </c>
      <c r="C205" s="169" t="s">
        <v>188</v>
      </c>
      <c r="D205" s="169" t="s">
        <v>188</v>
      </c>
      <c r="F205" s="63" t="str">
        <f t="shared" si="3"/>
        <v/>
      </c>
      <c r="G205" s="63" t="str">
        <f t="shared" si="4"/>
        <v/>
      </c>
    </row>
    <row r="206" spans="1:7" x14ac:dyDescent="0.3">
      <c r="A206" s="147" t="s">
        <v>876</v>
      </c>
      <c r="B206" s="70" t="s">
        <v>178</v>
      </c>
      <c r="C206" s="169" t="s">
        <v>188</v>
      </c>
      <c r="D206" s="169" t="s">
        <v>188</v>
      </c>
      <c r="F206" s="63" t="str">
        <f t="shared" si="3"/>
        <v/>
      </c>
      <c r="G206" s="63" t="str">
        <f t="shared" si="4"/>
        <v/>
      </c>
    </row>
    <row r="207" spans="1:7" x14ac:dyDescent="0.3">
      <c r="A207" s="147" t="s">
        <v>877</v>
      </c>
      <c r="B207" s="70" t="s">
        <v>172</v>
      </c>
      <c r="C207" s="169" t="s">
        <v>188</v>
      </c>
      <c r="D207" s="169" t="s">
        <v>188</v>
      </c>
      <c r="F207" s="63" t="str">
        <f t="shared" si="3"/>
        <v/>
      </c>
      <c r="G207" s="63" t="str">
        <f t="shared" si="4"/>
        <v/>
      </c>
    </row>
    <row r="208" spans="1:7" s="55" customFormat="1" x14ac:dyDescent="0.3">
      <c r="A208" s="147" t="s">
        <v>878</v>
      </c>
      <c r="B208" s="58" t="s">
        <v>1</v>
      </c>
      <c r="C208" s="168"/>
      <c r="D208" s="168"/>
      <c r="E208" s="56"/>
      <c r="F208" s="60">
        <f>SUM(F200:F207)</f>
        <v>0</v>
      </c>
      <c r="G208" s="60">
        <f>SUM(G200:G207)</f>
        <v>0</v>
      </c>
    </row>
    <row r="209" spans="1:7" s="68" customFormat="1" outlineLevel="1" x14ac:dyDescent="0.3">
      <c r="A209" s="147" t="s">
        <v>879</v>
      </c>
      <c r="B209" s="94"/>
      <c r="C209" s="70"/>
      <c r="D209" s="70"/>
      <c r="E209" s="70"/>
      <c r="F209" s="63" t="str">
        <f t="shared" si="3"/>
        <v/>
      </c>
      <c r="G209" s="63" t="str">
        <f t="shared" si="4"/>
        <v/>
      </c>
    </row>
    <row r="210" spans="1:7" s="68" customFormat="1" outlineLevel="1" x14ac:dyDescent="0.3">
      <c r="A210" s="147" t="s">
        <v>880</v>
      </c>
      <c r="B210" s="94"/>
      <c r="C210" s="70"/>
      <c r="D210" s="70"/>
      <c r="E210" s="70"/>
      <c r="F210" s="63" t="str">
        <f t="shared" si="3"/>
        <v/>
      </c>
      <c r="G210" s="63" t="str">
        <f t="shared" si="4"/>
        <v/>
      </c>
    </row>
    <row r="211" spans="1:7" s="68" customFormat="1" outlineLevel="1" x14ac:dyDescent="0.3">
      <c r="A211" s="147" t="s">
        <v>881</v>
      </c>
      <c r="B211" s="94"/>
      <c r="C211" s="70"/>
      <c r="D211" s="70"/>
      <c r="E211" s="70"/>
      <c r="F211" s="63" t="str">
        <f t="shared" si="3"/>
        <v/>
      </c>
      <c r="G211" s="63" t="str">
        <f t="shared" si="4"/>
        <v/>
      </c>
    </row>
    <row r="212" spans="1:7" s="68" customFormat="1" outlineLevel="1" x14ac:dyDescent="0.3">
      <c r="A212" s="147" t="s">
        <v>882</v>
      </c>
      <c r="B212" s="94"/>
      <c r="C212" s="70"/>
      <c r="D212" s="70"/>
      <c r="E212" s="70"/>
      <c r="F212" s="63" t="str">
        <f t="shared" si="3"/>
        <v/>
      </c>
      <c r="G212" s="63" t="str">
        <f t="shared" si="4"/>
        <v/>
      </c>
    </row>
    <row r="213" spans="1:7" s="68" customFormat="1" outlineLevel="1" x14ac:dyDescent="0.3">
      <c r="A213" s="147" t="s">
        <v>883</v>
      </c>
      <c r="B213" s="94"/>
      <c r="C213" s="70"/>
      <c r="D213" s="70"/>
      <c r="E213" s="70"/>
      <c r="F213" s="63" t="str">
        <f t="shared" si="3"/>
        <v/>
      </c>
      <c r="G213" s="63" t="str">
        <f t="shared" si="4"/>
        <v/>
      </c>
    </row>
    <row r="214" spans="1:7" s="68" customFormat="1" outlineLevel="1" x14ac:dyDescent="0.3">
      <c r="A214" s="147" t="s">
        <v>884</v>
      </c>
      <c r="B214" s="94"/>
      <c r="C214" s="70"/>
      <c r="D214" s="70"/>
      <c r="E214" s="70"/>
      <c r="F214" s="63" t="str">
        <f t="shared" si="3"/>
        <v/>
      </c>
      <c r="G214" s="63" t="str">
        <f t="shared" si="4"/>
        <v/>
      </c>
    </row>
    <row r="215" spans="1:7" s="68" customFormat="1" outlineLevel="1" x14ac:dyDescent="0.3">
      <c r="A215" s="147" t="s">
        <v>885</v>
      </c>
      <c r="B215" s="94"/>
      <c r="C215" s="70"/>
      <c r="D215" s="70"/>
      <c r="E215" s="70"/>
      <c r="F215" s="63"/>
      <c r="G215" s="63"/>
    </row>
    <row r="216" spans="1:7" s="68" customFormat="1" outlineLevel="1" x14ac:dyDescent="0.3">
      <c r="A216" s="147" t="s">
        <v>886</v>
      </c>
      <c r="B216" s="94"/>
      <c r="C216" s="70"/>
      <c r="D216" s="70"/>
      <c r="E216" s="70"/>
      <c r="F216" s="63"/>
      <c r="G216" s="63"/>
    </row>
    <row r="217" spans="1:7" s="68" customFormat="1" outlineLevel="1" x14ac:dyDescent="0.3">
      <c r="A217" s="147" t="s">
        <v>887</v>
      </c>
      <c r="B217" s="94"/>
      <c r="C217" s="70"/>
      <c r="D217" s="70"/>
      <c r="E217" s="70"/>
      <c r="F217" s="63"/>
      <c r="G217" s="63"/>
    </row>
    <row r="218" spans="1:7" s="68" customFormat="1" ht="15" customHeight="1" x14ac:dyDescent="0.3">
      <c r="A218" s="76"/>
      <c r="B218" s="78" t="s">
        <v>1033</v>
      </c>
      <c r="C218" s="76" t="s">
        <v>152</v>
      </c>
      <c r="D218" s="76" t="s">
        <v>57</v>
      </c>
      <c r="E218" s="61"/>
      <c r="F218" s="76" t="s">
        <v>144</v>
      </c>
      <c r="G218" s="76" t="s">
        <v>150</v>
      </c>
    </row>
    <row r="219" spans="1:7" s="55" customFormat="1" x14ac:dyDescent="0.3">
      <c r="A219" s="147" t="s">
        <v>888</v>
      </c>
      <c r="B219" s="56" t="s">
        <v>137</v>
      </c>
      <c r="C219" s="181">
        <v>61.52</v>
      </c>
      <c r="D219" s="147">
        <v>11690</v>
      </c>
      <c r="E219" s="56"/>
      <c r="F219" s="56"/>
      <c r="G219" s="56"/>
    </row>
    <row r="220" spans="1:7" s="68" customFormat="1" x14ac:dyDescent="0.3">
      <c r="A220" s="70"/>
      <c r="B220" s="70"/>
      <c r="C220" s="70"/>
      <c r="D220" s="70"/>
      <c r="E220" s="70"/>
      <c r="F220" s="70"/>
      <c r="G220" s="70"/>
    </row>
    <row r="221" spans="1:7" s="55" customFormat="1" x14ac:dyDescent="0.3">
      <c r="A221" s="70"/>
      <c r="B221" s="143" t="s">
        <v>321</v>
      </c>
      <c r="C221" s="70"/>
      <c r="D221" s="70"/>
      <c r="E221" s="56"/>
      <c r="F221" s="56"/>
      <c r="G221" s="56"/>
    </row>
    <row r="222" spans="1:7" s="55" customFormat="1" x14ac:dyDescent="0.3">
      <c r="A222" s="147" t="s">
        <v>889</v>
      </c>
      <c r="B222" s="70" t="s">
        <v>171</v>
      </c>
      <c r="C222" s="181">
        <v>4666</v>
      </c>
      <c r="D222" s="177" t="s">
        <v>188</v>
      </c>
      <c r="E222" s="56"/>
      <c r="F222" s="63">
        <f>IF($C$230=0,"",IF(C222="[Mark as ND1 if not relevant]","",C222/$C$230))</f>
        <v>0.6608129160175612</v>
      </c>
      <c r="G222" s="63" t="str">
        <f>IF($D$230=0,"",IF(D222="[Mark as ND1 if not relevant]","",D222/$D$230))</f>
        <v/>
      </c>
    </row>
    <row r="223" spans="1:7" s="55" customFormat="1" x14ac:dyDescent="0.3">
      <c r="A223" s="147" t="s">
        <v>890</v>
      </c>
      <c r="B223" s="70" t="s">
        <v>173</v>
      </c>
      <c r="C223" s="181">
        <v>784</v>
      </c>
      <c r="D223" s="177" t="s">
        <v>188</v>
      </c>
      <c r="E223" s="56"/>
      <c r="F223" s="63">
        <f t="shared" ref="F223:F229" si="5">IF($C$230=0,"",IF(C223="[Mark as ND1 if not relevant]","",C223/$C$230))</f>
        <v>0.1110324316669027</v>
      </c>
      <c r="G223" s="63" t="str">
        <f t="shared" ref="G223:G229" si="6">IF($D$230=0,"",IF(D223="[Mark as ND1 if not relevant]","",D223/$D$230))</f>
        <v/>
      </c>
    </row>
    <row r="224" spans="1:7" s="55" customFormat="1" x14ac:dyDescent="0.3">
      <c r="A224" s="147" t="s">
        <v>891</v>
      </c>
      <c r="B224" s="70" t="s">
        <v>174</v>
      </c>
      <c r="C224" s="181">
        <v>581</v>
      </c>
      <c r="D224" s="177" t="s">
        <v>188</v>
      </c>
      <c r="E224" s="56"/>
      <c r="F224" s="63">
        <f t="shared" si="5"/>
        <v>8.2282962753151112E-2</v>
      </c>
      <c r="G224" s="63" t="str">
        <f t="shared" si="6"/>
        <v/>
      </c>
    </row>
    <row r="225" spans="1:7" s="55" customFormat="1" x14ac:dyDescent="0.3">
      <c r="A225" s="147" t="s">
        <v>892</v>
      </c>
      <c r="B225" s="70" t="s">
        <v>175</v>
      </c>
      <c r="C225" s="181">
        <v>406</v>
      </c>
      <c r="D225" s="177" t="s">
        <v>188</v>
      </c>
      <c r="E225" s="56"/>
      <c r="F225" s="63">
        <f t="shared" si="5"/>
        <v>5.7498937827503184E-2</v>
      </c>
      <c r="G225" s="63" t="str">
        <f t="shared" si="6"/>
        <v/>
      </c>
    </row>
    <row r="226" spans="1:7" s="55" customFormat="1" x14ac:dyDescent="0.3">
      <c r="A226" s="147" t="s">
        <v>893</v>
      </c>
      <c r="B226" s="70" t="s">
        <v>176</v>
      </c>
      <c r="C226" s="181">
        <v>273</v>
      </c>
      <c r="D226" s="177" t="s">
        <v>188</v>
      </c>
      <c r="E226" s="56"/>
      <c r="F226" s="63">
        <f t="shared" si="5"/>
        <v>3.8663078884010764E-2</v>
      </c>
      <c r="G226" s="63" t="str">
        <f t="shared" si="6"/>
        <v/>
      </c>
    </row>
    <row r="227" spans="1:7" s="55" customFormat="1" x14ac:dyDescent="0.3">
      <c r="A227" s="147" t="s">
        <v>894</v>
      </c>
      <c r="B227" s="70" t="s">
        <v>177</v>
      </c>
      <c r="C227" s="181">
        <v>165</v>
      </c>
      <c r="D227" s="177" t="s">
        <v>188</v>
      </c>
      <c r="E227" s="56"/>
      <c r="F227" s="63">
        <f t="shared" si="5"/>
        <v>2.3367794929896615E-2</v>
      </c>
      <c r="G227" s="63" t="str">
        <f t="shared" si="6"/>
        <v/>
      </c>
    </row>
    <row r="228" spans="1:7" s="55" customFormat="1" x14ac:dyDescent="0.3">
      <c r="A228" s="147" t="s">
        <v>895</v>
      </c>
      <c r="B228" s="70" t="s">
        <v>178</v>
      </c>
      <c r="C228" s="181">
        <v>92</v>
      </c>
      <c r="D228" s="177" t="s">
        <v>188</v>
      </c>
      <c r="E228" s="56"/>
      <c r="F228" s="63">
        <f t="shared" si="5"/>
        <v>1.3029315960912053E-2</v>
      </c>
      <c r="G228" s="63" t="str">
        <f t="shared" si="6"/>
        <v/>
      </c>
    </row>
    <row r="229" spans="1:7" s="55" customFormat="1" x14ac:dyDescent="0.3">
      <c r="A229" s="147" t="s">
        <v>896</v>
      </c>
      <c r="B229" s="70" t="s">
        <v>172</v>
      </c>
      <c r="C229" s="181">
        <v>94</v>
      </c>
      <c r="D229" s="177" t="s">
        <v>188</v>
      </c>
      <c r="E229" s="56"/>
      <c r="F229" s="63">
        <f t="shared" si="5"/>
        <v>1.3312561960062315E-2</v>
      </c>
      <c r="G229" s="63" t="str">
        <f t="shared" si="6"/>
        <v/>
      </c>
    </row>
    <row r="230" spans="1:7" s="55" customFormat="1" x14ac:dyDescent="0.3">
      <c r="A230" s="147" t="s">
        <v>897</v>
      </c>
      <c r="B230" s="58" t="s">
        <v>1</v>
      </c>
      <c r="C230" s="56">
        <f>SUM(C222:C229)</f>
        <v>7061</v>
      </c>
      <c r="D230" s="177">
        <f>SUM(D222:D229)</f>
        <v>0</v>
      </c>
      <c r="E230" s="56"/>
      <c r="F230" s="60">
        <f>SUM(F222:F229)</f>
        <v>0.99999999999999989</v>
      </c>
      <c r="G230" s="60">
        <f>SUM(G222:G229)</f>
        <v>0</v>
      </c>
    </row>
    <row r="231" spans="1:7" s="68" customFormat="1" outlineLevel="1" x14ac:dyDescent="0.3">
      <c r="A231" s="147" t="s">
        <v>898</v>
      </c>
      <c r="B231" s="94" t="s">
        <v>179</v>
      </c>
      <c r="C231" s="70">
        <v>47</v>
      </c>
      <c r="D231" s="177"/>
      <c r="E231" s="70"/>
      <c r="F231" s="63">
        <f t="shared" ref="F231:F236" si="7">IF($C$230=0,"",IF(C231="[for completion]","",C231/$C$230))</f>
        <v>6.6562809800311575E-3</v>
      </c>
      <c r="G231" s="63" t="str">
        <f t="shared" ref="G231:G236" si="8">IF($D$230=0,"",IF(D231="[for completion]","",D231/$D$230))</f>
        <v/>
      </c>
    </row>
    <row r="232" spans="1:7" s="68" customFormat="1" outlineLevel="1" x14ac:dyDescent="0.3">
      <c r="A232" s="147" t="s">
        <v>899</v>
      </c>
      <c r="B232" s="94" t="s">
        <v>180</v>
      </c>
      <c r="C232" s="70">
        <v>23</v>
      </c>
      <c r="D232" s="70"/>
      <c r="E232" s="70"/>
      <c r="F232" s="63">
        <f t="shared" si="7"/>
        <v>3.2573289902280132E-3</v>
      </c>
      <c r="G232" s="63" t="str">
        <f t="shared" si="8"/>
        <v/>
      </c>
    </row>
    <row r="233" spans="1:7" s="68" customFormat="1" outlineLevel="1" x14ac:dyDescent="0.3">
      <c r="A233" s="147" t="s">
        <v>900</v>
      </c>
      <c r="B233" s="94" t="s">
        <v>181</v>
      </c>
      <c r="C233" s="70">
        <v>11</v>
      </c>
      <c r="D233" s="70"/>
      <c r="E233" s="70"/>
      <c r="F233" s="63">
        <f t="shared" si="7"/>
        <v>1.557852995326441E-3</v>
      </c>
      <c r="G233" s="63" t="str">
        <f t="shared" si="8"/>
        <v/>
      </c>
    </row>
    <row r="234" spans="1:7" s="68" customFormat="1" outlineLevel="1" x14ac:dyDescent="0.3">
      <c r="A234" s="147" t="s">
        <v>901</v>
      </c>
      <c r="B234" s="94" t="s">
        <v>182</v>
      </c>
      <c r="C234" s="70">
        <v>5</v>
      </c>
      <c r="D234" s="70"/>
      <c r="E234" s="70"/>
      <c r="F234" s="63">
        <f t="shared" si="7"/>
        <v>7.0811499787565497E-4</v>
      </c>
      <c r="G234" s="63" t="str">
        <f t="shared" si="8"/>
        <v/>
      </c>
    </row>
    <row r="235" spans="1:7" s="68" customFormat="1" outlineLevel="1" x14ac:dyDescent="0.3">
      <c r="A235" s="147" t="s">
        <v>902</v>
      </c>
      <c r="B235" s="94" t="s">
        <v>183</v>
      </c>
      <c r="C235" s="70">
        <v>3</v>
      </c>
      <c r="D235" s="70"/>
      <c r="E235" s="70"/>
      <c r="F235" s="63">
        <f t="shared" si="7"/>
        <v>4.2486899872539298E-4</v>
      </c>
      <c r="G235" s="63" t="str">
        <f t="shared" si="8"/>
        <v/>
      </c>
    </row>
    <row r="236" spans="1:7" s="68" customFormat="1" outlineLevel="1" x14ac:dyDescent="0.3">
      <c r="A236" s="147" t="s">
        <v>903</v>
      </c>
      <c r="B236" s="94" t="s">
        <v>184</v>
      </c>
      <c r="C236" s="70">
        <v>6</v>
      </c>
      <c r="D236" s="70"/>
      <c r="E236" s="70"/>
      <c r="F236" s="63">
        <f t="shared" si="7"/>
        <v>8.4973799745078596E-4</v>
      </c>
      <c r="G236" s="63" t="str">
        <f t="shared" si="8"/>
        <v/>
      </c>
    </row>
    <row r="237" spans="1:7" s="68" customFormat="1" outlineLevel="1" x14ac:dyDescent="0.3">
      <c r="A237" s="147" t="s">
        <v>904</v>
      </c>
      <c r="B237" s="94"/>
      <c r="C237" s="70"/>
      <c r="D237" s="70"/>
      <c r="E237" s="70"/>
      <c r="F237" s="63"/>
      <c r="G237" s="63"/>
    </row>
    <row r="238" spans="1:7" s="68" customFormat="1" outlineLevel="1" x14ac:dyDescent="0.3">
      <c r="A238" s="147" t="s">
        <v>905</v>
      </c>
      <c r="B238" s="94"/>
      <c r="C238" s="70"/>
      <c r="D238" s="70"/>
      <c r="E238" s="70"/>
      <c r="F238" s="63"/>
      <c r="G238" s="63"/>
    </row>
    <row r="239" spans="1:7" s="68" customFormat="1" outlineLevel="1" x14ac:dyDescent="0.3">
      <c r="A239" s="147" t="s">
        <v>906</v>
      </c>
      <c r="B239" s="94"/>
      <c r="C239" s="70"/>
      <c r="D239" s="70"/>
      <c r="E239" s="70"/>
      <c r="F239" s="63"/>
      <c r="G239" s="63"/>
    </row>
    <row r="240" spans="1:7" ht="15" customHeight="1" x14ac:dyDescent="0.3">
      <c r="A240" s="76"/>
      <c r="B240" s="78" t="s">
        <v>1034</v>
      </c>
      <c r="C240" s="76" t="s">
        <v>144</v>
      </c>
      <c r="D240" s="40"/>
      <c r="E240" s="39"/>
      <c r="F240" s="40"/>
      <c r="G240" s="40"/>
    </row>
    <row r="241" spans="1:7" x14ac:dyDescent="0.3">
      <c r="A241" s="147" t="s">
        <v>907</v>
      </c>
      <c r="B241" s="5" t="s">
        <v>12</v>
      </c>
      <c r="C241" s="5">
        <v>88.51</v>
      </c>
      <c r="E241" s="14"/>
      <c r="F241" s="14"/>
      <c r="G241" s="14"/>
    </row>
    <row r="242" spans="1:7" x14ac:dyDescent="0.3">
      <c r="A242" s="147" t="s">
        <v>908</v>
      </c>
      <c r="B242" s="5" t="s">
        <v>140</v>
      </c>
      <c r="C242" s="70">
        <v>7.17</v>
      </c>
      <c r="E242" s="14"/>
      <c r="F242" s="14"/>
    </row>
    <row r="243" spans="1:7" x14ac:dyDescent="0.3">
      <c r="A243" s="147" t="s">
        <v>909</v>
      </c>
      <c r="B243" s="147" t="s">
        <v>1444</v>
      </c>
      <c r="C243" s="70">
        <v>0</v>
      </c>
      <c r="E243" s="14"/>
      <c r="F243" s="14"/>
    </row>
    <row r="244" spans="1:7" x14ac:dyDescent="0.3">
      <c r="A244" s="147" t="s">
        <v>910</v>
      </c>
      <c r="B244" s="5" t="s">
        <v>2</v>
      </c>
      <c r="C244" s="70">
        <v>4.32</v>
      </c>
      <c r="E244" s="14"/>
      <c r="F244" s="14"/>
    </row>
    <row r="245" spans="1:7" s="68" customFormat="1" outlineLevel="1" x14ac:dyDescent="0.3">
      <c r="A245" s="147" t="s">
        <v>911</v>
      </c>
      <c r="B245" s="94" t="s">
        <v>161</v>
      </c>
      <c r="C245" s="70">
        <v>0.18</v>
      </c>
      <c r="D245" s="70"/>
      <c r="E245" s="75"/>
      <c r="F245" s="75"/>
      <c r="G245" s="69"/>
    </row>
    <row r="246" spans="1:7" s="68" customFormat="1" outlineLevel="1" x14ac:dyDescent="0.3">
      <c r="A246" s="147" t="s">
        <v>912</v>
      </c>
      <c r="B246" s="94" t="s">
        <v>162</v>
      </c>
      <c r="C246" s="177">
        <v>1.95</v>
      </c>
      <c r="D246" s="70"/>
      <c r="E246" s="75"/>
      <c r="F246" s="75"/>
      <c r="G246" s="69"/>
    </row>
    <row r="247" spans="1:7" s="68" customFormat="1" outlineLevel="1" x14ac:dyDescent="0.3">
      <c r="A247" s="147" t="s">
        <v>913</v>
      </c>
      <c r="B247" s="94" t="s">
        <v>210</v>
      </c>
      <c r="C247" s="70">
        <v>0</v>
      </c>
      <c r="D247" s="70"/>
      <c r="E247" s="75"/>
      <c r="F247" s="75"/>
      <c r="G247" s="69"/>
    </row>
    <row r="248" spans="1:7" s="68" customFormat="1" outlineLevel="1" x14ac:dyDescent="0.3">
      <c r="A248" s="147" t="s">
        <v>914</v>
      </c>
      <c r="B248" s="94" t="s">
        <v>211</v>
      </c>
      <c r="C248" s="70">
        <v>0</v>
      </c>
      <c r="D248" s="70"/>
      <c r="E248" s="75"/>
      <c r="F248" s="75"/>
      <c r="G248" s="69"/>
    </row>
    <row r="249" spans="1:7" s="68" customFormat="1" outlineLevel="1" x14ac:dyDescent="0.3">
      <c r="A249" s="147" t="s">
        <v>915</v>
      </c>
      <c r="B249" s="94" t="s">
        <v>212</v>
      </c>
      <c r="C249" s="70">
        <v>0</v>
      </c>
      <c r="D249" s="70"/>
      <c r="E249" s="75"/>
      <c r="F249" s="75"/>
      <c r="G249" s="69"/>
    </row>
    <row r="250" spans="1:7" s="68" customFormat="1" outlineLevel="1" x14ac:dyDescent="0.3">
      <c r="A250" s="147" t="s">
        <v>916</v>
      </c>
      <c r="B250" s="94" t="s">
        <v>1490</v>
      </c>
      <c r="C250" s="70">
        <v>2.19</v>
      </c>
      <c r="D250" s="70"/>
      <c r="E250" s="75"/>
      <c r="F250" s="75"/>
      <c r="G250" s="69"/>
    </row>
    <row r="251" spans="1:7" s="68" customFormat="1" outlineLevel="1" x14ac:dyDescent="0.3">
      <c r="A251" s="147" t="s">
        <v>917</v>
      </c>
      <c r="B251" s="94"/>
      <c r="C251" s="70"/>
      <c r="D251" s="70"/>
      <c r="E251" s="75"/>
      <c r="F251" s="75"/>
      <c r="G251" s="69"/>
    </row>
    <row r="252" spans="1:7" s="68" customFormat="1" outlineLevel="1" x14ac:dyDescent="0.3">
      <c r="A252" s="147" t="s">
        <v>918</v>
      </c>
      <c r="B252" s="94"/>
      <c r="C252" s="70"/>
      <c r="D252" s="70"/>
      <c r="E252" s="75"/>
      <c r="F252" s="75"/>
      <c r="G252" s="69"/>
    </row>
    <row r="253" spans="1:7" s="68" customFormat="1" outlineLevel="1" x14ac:dyDescent="0.3">
      <c r="A253" s="147" t="s">
        <v>919</v>
      </c>
      <c r="B253" s="94"/>
      <c r="C253" s="70"/>
      <c r="D253" s="70"/>
      <c r="E253" s="75"/>
      <c r="F253" s="75"/>
      <c r="G253" s="69"/>
    </row>
    <row r="254" spans="1:7" s="68" customFormat="1" outlineLevel="1" x14ac:dyDescent="0.3">
      <c r="A254" s="147" t="s">
        <v>920</v>
      </c>
      <c r="B254" s="94"/>
      <c r="C254" s="70"/>
      <c r="D254" s="70"/>
      <c r="E254" s="75"/>
      <c r="F254" s="75"/>
      <c r="G254" s="69"/>
    </row>
    <row r="255" spans="1:7" s="68" customFormat="1" outlineLevel="1" x14ac:dyDescent="0.3">
      <c r="A255" s="147" t="s">
        <v>921</v>
      </c>
      <c r="B255" s="94"/>
      <c r="C255" s="70"/>
      <c r="D255" s="70"/>
      <c r="E255" s="75"/>
      <c r="F255" s="75"/>
      <c r="G255" s="69"/>
    </row>
    <row r="256" spans="1:7" ht="15" customHeight="1" x14ac:dyDescent="0.3">
      <c r="A256" s="76"/>
      <c r="B256" s="78" t="s">
        <v>1035</v>
      </c>
      <c r="C256" s="76" t="s">
        <v>144</v>
      </c>
      <c r="D256" s="40"/>
      <c r="E256" s="39"/>
      <c r="F256" s="40"/>
      <c r="G256" s="42"/>
    </row>
    <row r="257" spans="1:7" x14ac:dyDescent="0.3">
      <c r="A257" s="147" t="s">
        <v>922</v>
      </c>
      <c r="B257" s="5" t="s">
        <v>36</v>
      </c>
      <c r="C257" s="5">
        <v>100</v>
      </c>
      <c r="E257" s="3"/>
      <c r="F257" s="3"/>
    </row>
    <row r="258" spans="1:7" x14ac:dyDescent="0.3">
      <c r="A258" s="147" t="s">
        <v>923</v>
      </c>
      <c r="B258" s="5" t="s">
        <v>37</v>
      </c>
      <c r="C258" s="177">
        <v>0</v>
      </c>
      <c r="E258" s="3"/>
      <c r="F258" s="3"/>
    </row>
    <row r="259" spans="1:7" x14ac:dyDescent="0.3">
      <c r="A259" s="147" t="s">
        <v>924</v>
      </c>
      <c r="B259" s="5" t="s">
        <v>2</v>
      </c>
      <c r="C259" s="177">
        <v>0</v>
      </c>
      <c r="E259" s="3"/>
      <c r="F259" s="3"/>
    </row>
    <row r="260" spans="1:7" s="68" customFormat="1" outlineLevel="1" x14ac:dyDescent="0.3">
      <c r="A260" s="147" t="s">
        <v>925</v>
      </c>
      <c r="B260" s="70"/>
      <c r="C260" s="70"/>
      <c r="D260" s="70"/>
      <c r="E260" s="69"/>
      <c r="F260" s="69"/>
      <c r="G260" s="69"/>
    </row>
    <row r="261" spans="1:7" s="68" customFormat="1" outlineLevel="1" x14ac:dyDescent="0.3">
      <c r="A261" s="147" t="s">
        <v>926</v>
      </c>
      <c r="B261" s="70"/>
      <c r="C261" s="70"/>
      <c r="D261" s="70"/>
      <c r="E261" s="69"/>
      <c r="F261" s="69"/>
      <c r="G261" s="69"/>
    </row>
    <row r="262" spans="1:7" s="68" customFormat="1" outlineLevel="1" x14ac:dyDescent="0.3">
      <c r="A262" s="147" t="s">
        <v>927</v>
      </c>
      <c r="B262" s="70"/>
      <c r="C262" s="70"/>
      <c r="D262" s="70"/>
      <c r="E262" s="69"/>
      <c r="F262" s="69"/>
      <c r="G262" s="69"/>
    </row>
    <row r="263" spans="1:7" s="68" customFormat="1" outlineLevel="1" x14ac:dyDescent="0.3">
      <c r="A263" s="147" t="s">
        <v>928</v>
      </c>
      <c r="B263" s="70"/>
      <c r="C263" s="70"/>
      <c r="D263" s="70"/>
      <c r="E263" s="69"/>
      <c r="F263" s="69"/>
      <c r="G263" s="69"/>
    </row>
    <row r="264" spans="1:7" s="68" customFormat="1" outlineLevel="1" x14ac:dyDescent="0.3">
      <c r="A264" s="147" t="s">
        <v>929</v>
      </c>
      <c r="B264" s="70"/>
      <c r="C264" s="70"/>
      <c r="D264" s="70"/>
      <c r="E264" s="69"/>
      <c r="F264" s="69"/>
      <c r="G264" s="69"/>
    </row>
    <row r="265" spans="1:7" s="68" customFormat="1" outlineLevel="1" x14ac:dyDescent="0.3">
      <c r="A265" s="147" t="s">
        <v>930</v>
      </c>
      <c r="B265" s="70"/>
      <c r="C265" s="70"/>
      <c r="D265" s="70"/>
      <c r="E265" s="69"/>
      <c r="F265" s="69"/>
      <c r="G265" s="69"/>
    </row>
    <row r="266" spans="1:7" s="68" customFormat="1" ht="18" x14ac:dyDescent="0.3">
      <c r="A266" s="45"/>
      <c r="B266" s="48" t="s">
        <v>235</v>
      </c>
      <c r="C266" s="45"/>
      <c r="D266" s="45"/>
      <c r="E266" s="45"/>
      <c r="F266" s="46"/>
      <c r="G266" s="46"/>
    </row>
    <row r="267" spans="1:7" s="68" customFormat="1" ht="15" customHeight="1" x14ac:dyDescent="0.3">
      <c r="A267" s="76"/>
      <c r="B267" s="78" t="s">
        <v>1036</v>
      </c>
      <c r="C267" s="76" t="s">
        <v>152</v>
      </c>
      <c r="D267" s="76" t="s">
        <v>57</v>
      </c>
      <c r="E267" s="76"/>
      <c r="F267" s="76" t="s">
        <v>145</v>
      </c>
      <c r="G267" s="76" t="s">
        <v>150</v>
      </c>
    </row>
    <row r="268" spans="1:7" s="55" customFormat="1" x14ac:dyDescent="0.3">
      <c r="A268" s="147" t="s">
        <v>931</v>
      </c>
      <c r="B268" s="147" t="s">
        <v>89</v>
      </c>
      <c r="C268" s="177">
        <v>2760</v>
      </c>
      <c r="D268" s="177">
        <v>1082</v>
      </c>
      <c r="E268" s="59"/>
      <c r="F268" s="50"/>
      <c r="G268" s="50"/>
    </row>
    <row r="269" spans="1:7" s="55" customFormat="1" x14ac:dyDescent="0.3">
      <c r="A269" s="59"/>
      <c r="B269" s="147"/>
      <c r="C269" s="147"/>
      <c r="D269" s="59"/>
      <c r="E269" s="59"/>
      <c r="F269" s="50"/>
      <c r="G269" s="50"/>
    </row>
    <row r="270" spans="1:7" s="55" customFormat="1" x14ac:dyDescent="0.3">
      <c r="A270" s="70"/>
      <c r="B270" s="147" t="s">
        <v>153</v>
      </c>
      <c r="C270" s="147"/>
      <c r="D270" s="59"/>
      <c r="E270" s="59"/>
      <c r="F270" s="50"/>
      <c r="G270" s="50"/>
    </row>
    <row r="271" spans="1:7" s="55" customFormat="1" x14ac:dyDescent="0.3">
      <c r="A271" s="147" t="s">
        <v>932</v>
      </c>
      <c r="B271" s="171" t="s">
        <v>1450</v>
      </c>
      <c r="C271" s="177">
        <v>482</v>
      </c>
      <c r="D271" s="177">
        <v>696</v>
      </c>
      <c r="E271" s="59"/>
      <c r="F271" s="63">
        <f t="shared" ref="F271:F294" si="9">IF($C$295=0,"",IF(C271="[for completion]","",C271/$C$295))</f>
        <v>0.16147403685092127</v>
      </c>
      <c r="G271" s="63">
        <f t="shared" ref="G271:G294" si="10">IF($D$295=0,"",IF(D271="[for completion]","",D271/$D$295))</f>
        <v>0.64325323475046214</v>
      </c>
    </row>
    <row r="272" spans="1:7" s="55" customFormat="1" x14ac:dyDescent="0.3">
      <c r="A272" s="147" t="s">
        <v>933</v>
      </c>
      <c r="B272" s="171" t="s">
        <v>1449</v>
      </c>
      <c r="C272" s="177">
        <v>655</v>
      </c>
      <c r="D272" s="177">
        <v>201</v>
      </c>
      <c r="E272" s="59"/>
      <c r="F272" s="63">
        <f t="shared" si="9"/>
        <v>0.21943048576214405</v>
      </c>
      <c r="G272" s="63">
        <f t="shared" si="10"/>
        <v>0.18576709796672827</v>
      </c>
    </row>
    <row r="273" spans="1:7" s="55" customFormat="1" x14ac:dyDescent="0.3">
      <c r="A273" s="147" t="s">
        <v>934</v>
      </c>
      <c r="B273" s="171" t="s">
        <v>1448</v>
      </c>
      <c r="C273" s="177">
        <v>1602</v>
      </c>
      <c r="D273" s="177">
        <v>175</v>
      </c>
      <c r="E273" s="59"/>
      <c r="F273" s="63">
        <f t="shared" si="9"/>
        <v>0.53668341708542711</v>
      </c>
      <c r="G273" s="63">
        <f t="shared" si="10"/>
        <v>0.16173752310536044</v>
      </c>
    </row>
    <row r="274" spans="1:7" s="55" customFormat="1" x14ac:dyDescent="0.3">
      <c r="A274" s="147" t="s">
        <v>935</v>
      </c>
      <c r="B274" s="171" t="s">
        <v>1447</v>
      </c>
      <c r="C274" s="177">
        <v>246</v>
      </c>
      <c r="D274" s="177">
        <v>10</v>
      </c>
      <c r="E274" s="59"/>
      <c r="F274" s="63">
        <f t="shared" si="9"/>
        <v>8.2412060301507536E-2</v>
      </c>
      <c r="G274" s="63">
        <f t="shared" si="10"/>
        <v>9.242144177449169E-3</v>
      </c>
    </row>
    <row r="275" spans="1:7" s="55" customFormat="1" x14ac:dyDescent="0.3">
      <c r="A275" s="147" t="s">
        <v>936</v>
      </c>
      <c r="B275" s="171" t="s">
        <v>1447</v>
      </c>
      <c r="C275" s="177">
        <v>0</v>
      </c>
      <c r="D275" s="177">
        <v>0</v>
      </c>
      <c r="E275" s="59"/>
      <c r="F275" s="63">
        <f t="shared" si="9"/>
        <v>0</v>
      </c>
      <c r="G275" s="63">
        <f t="shared" si="10"/>
        <v>0</v>
      </c>
    </row>
    <row r="276" spans="1:7" s="55" customFormat="1" x14ac:dyDescent="0.3">
      <c r="A276" s="147" t="s">
        <v>937</v>
      </c>
      <c r="B276" s="171" t="s">
        <v>1446</v>
      </c>
      <c r="C276" s="177">
        <v>0</v>
      </c>
      <c r="D276" s="177">
        <v>0</v>
      </c>
      <c r="E276" s="59"/>
      <c r="F276" s="63">
        <f t="shared" si="9"/>
        <v>0</v>
      </c>
      <c r="G276" s="63">
        <f t="shared" si="10"/>
        <v>0</v>
      </c>
    </row>
    <row r="277" spans="1:7" s="55" customFormat="1" x14ac:dyDescent="0.3">
      <c r="A277" s="147" t="s">
        <v>938</v>
      </c>
      <c r="B277" s="171"/>
      <c r="C277" s="177"/>
      <c r="D277" s="177"/>
      <c r="E277" s="59"/>
      <c r="F277" s="63">
        <f t="shared" si="9"/>
        <v>0</v>
      </c>
      <c r="G277" s="63">
        <f t="shared" si="10"/>
        <v>0</v>
      </c>
    </row>
    <row r="278" spans="1:7" s="55" customFormat="1" x14ac:dyDescent="0.3">
      <c r="A278" s="147" t="s">
        <v>939</v>
      </c>
      <c r="B278" s="171"/>
      <c r="C278" s="177"/>
      <c r="D278" s="177"/>
      <c r="E278" s="59"/>
      <c r="F278" s="63">
        <f t="shared" si="9"/>
        <v>0</v>
      </c>
      <c r="G278" s="63">
        <f t="shared" si="10"/>
        <v>0</v>
      </c>
    </row>
    <row r="279" spans="1:7" s="55" customFormat="1" x14ac:dyDescent="0.3">
      <c r="A279" s="147" t="s">
        <v>940</v>
      </c>
      <c r="B279" s="171"/>
      <c r="C279" s="177"/>
      <c r="D279" s="177"/>
      <c r="E279" s="59"/>
      <c r="F279" s="63">
        <f t="shared" si="9"/>
        <v>0</v>
      </c>
      <c r="G279" s="63">
        <f t="shared" si="10"/>
        <v>0</v>
      </c>
    </row>
    <row r="280" spans="1:7" s="55" customFormat="1" x14ac:dyDescent="0.3">
      <c r="A280" s="147" t="s">
        <v>941</v>
      </c>
      <c r="B280" s="171"/>
      <c r="C280" s="177"/>
      <c r="D280" s="177"/>
      <c r="E280" s="57"/>
      <c r="F280" s="63">
        <f t="shared" si="9"/>
        <v>0</v>
      </c>
      <c r="G280" s="63">
        <f t="shared" si="10"/>
        <v>0</v>
      </c>
    </row>
    <row r="281" spans="1:7" s="55" customFormat="1" x14ac:dyDescent="0.3">
      <c r="A281" s="147" t="s">
        <v>942</v>
      </c>
      <c r="B281" s="171"/>
      <c r="C281" s="177"/>
      <c r="D281" s="177"/>
      <c r="E281" s="57"/>
      <c r="F281" s="63">
        <f t="shared" si="9"/>
        <v>0</v>
      </c>
      <c r="G281" s="63">
        <f t="shared" si="10"/>
        <v>0</v>
      </c>
    </row>
    <row r="282" spans="1:7" s="55" customFormat="1" x14ac:dyDescent="0.3">
      <c r="A282" s="147" t="s">
        <v>943</v>
      </c>
      <c r="B282" s="171"/>
      <c r="C282" s="177"/>
      <c r="D282" s="177"/>
      <c r="E282" s="57"/>
      <c r="F282" s="63">
        <f t="shared" si="9"/>
        <v>0</v>
      </c>
      <c r="G282" s="63">
        <f t="shared" si="10"/>
        <v>0</v>
      </c>
    </row>
    <row r="283" spans="1:7" s="55" customFormat="1" x14ac:dyDescent="0.3">
      <c r="A283" s="147" t="s">
        <v>944</v>
      </c>
      <c r="B283" s="171"/>
      <c r="C283" s="177"/>
      <c r="D283" s="177"/>
      <c r="E283" s="57"/>
      <c r="F283" s="63">
        <f t="shared" si="9"/>
        <v>0</v>
      </c>
      <c r="G283" s="63">
        <f t="shared" si="10"/>
        <v>0</v>
      </c>
    </row>
    <row r="284" spans="1:7" s="55" customFormat="1" x14ac:dyDescent="0.3">
      <c r="A284" s="147" t="s">
        <v>945</v>
      </c>
      <c r="B284" s="171"/>
      <c r="C284" s="177"/>
      <c r="D284" s="177"/>
      <c r="E284" s="57"/>
      <c r="F284" s="63">
        <f t="shared" si="9"/>
        <v>0</v>
      </c>
      <c r="G284" s="63">
        <f t="shared" si="10"/>
        <v>0</v>
      </c>
    </row>
    <row r="285" spans="1:7" s="55" customFormat="1" x14ac:dyDescent="0.3">
      <c r="A285" s="147" t="s">
        <v>946</v>
      </c>
      <c r="B285" s="171"/>
      <c r="C285" s="177"/>
      <c r="D285" s="177"/>
      <c r="E285" s="57"/>
      <c r="F285" s="63">
        <f t="shared" si="9"/>
        <v>0</v>
      </c>
      <c r="G285" s="63">
        <f t="shared" si="10"/>
        <v>0</v>
      </c>
    </row>
    <row r="286" spans="1:7" s="55" customFormat="1" x14ac:dyDescent="0.3">
      <c r="A286" s="147" t="s">
        <v>947</v>
      </c>
      <c r="B286" s="171"/>
      <c r="C286" s="177"/>
      <c r="D286" s="177"/>
      <c r="E286" s="56"/>
      <c r="F286" s="63">
        <f t="shared" si="9"/>
        <v>0</v>
      </c>
      <c r="G286" s="63">
        <f t="shared" si="10"/>
        <v>0</v>
      </c>
    </row>
    <row r="287" spans="1:7" s="55" customFormat="1" x14ac:dyDescent="0.3">
      <c r="A287" s="147" t="s">
        <v>948</v>
      </c>
      <c r="B287" s="171"/>
      <c r="C287" s="177"/>
      <c r="D287" s="177"/>
      <c r="E287" s="60"/>
      <c r="F287" s="63">
        <f t="shared" si="9"/>
        <v>0</v>
      </c>
      <c r="G287" s="63">
        <f t="shared" si="10"/>
        <v>0</v>
      </c>
    </row>
    <row r="288" spans="1:7" s="55" customFormat="1" x14ac:dyDescent="0.3">
      <c r="A288" s="147" t="s">
        <v>949</v>
      </c>
      <c r="B288" s="171"/>
      <c r="C288" s="177"/>
      <c r="D288" s="177"/>
      <c r="E288" s="60"/>
      <c r="F288" s="63">
        <f t="shared" si="9"/>
        <v>0</v>
      </c>
      <c r="G288" s="63">
        <f t="shared" si="10"/>
        <v>0</v>
      </c>
    </row>
    <row r="289" spans="1:7" s="55" customFormat="1" x14ac:dyDescent="0.3">
      <c r="A289" s="147" t="s">
        <v>950</v>
      </c>
      <c r="B289" s="171"/>
      <c r="C289" s="177"/>
      <c r="D289" s="177"/>
      <c r="E289" s="60"/>
      <c r="F289" s="63">
        <f t="shared" si="9"/>
        <v>0</v>
      </c>
      <c r="G289" s="63">
        <f t="shared" si="10"/>
        <v>0</v>
      </c>
    </row>
    <row r="290" spans="1:7" s="55" customFormat="1" x14ac:dyDescent="0.3">
      <c r="A290" s="147" t="s">
        <v>951</v>
      </c>
      <c r="B290" s="171"/>
      <c r="C290" s="177"/>
      <c r="D290" s="177"/>
      <c r="E290" s="60"/>
      <c r="F290" s="63">
        <f t="shared" si="9"/>
        <v>0</v>
      </c>
      <c r="G290" s="63">
        <f t="shared" si="10"/>
        <v>0</v>
      </c>
    </row>
    <row r="291" spans="1:7" s="55" customFormat="1" x14ac:dyDescent="0.3">
      <c r="A291" s="147" t="s">
        <v>952</v>
      </c>
      <c r="B291" s="171"/>
      <c r="C291" s="177"/>
      <c r="D291" s="177"/>
      <c r="E291" s="60"/>
      <c r="F291" s="63">
        <f t="shared" si="9"/>
        <v>0</v>
      </c>
      <c r="G291" s="63">
        <f t="shared" si="10"/>
        <v>0</v>
      </c>
    </row>
    <row r="292" spans="1:7" s="55" customFormat="1" x14ac:dyDescent="0.3">
      <c r="A292" s="147" t="s">
        <v>953</v>
      </c>
      <c r="B292" s="171"/>
      <c r="C292" s="177"/>
      <c r="D292" s="177"/>
      <c r="E292" s="60"/>
      <c r="F292" s="63">
        <f t="shared" si="9"/>
        <v>0</v>
      </c>
      <c r="G292" s="63">
        <f t="shared" si="10"/>
        <v>0</v>
      </c>
    </row>
    <row r="293" spans="1:7" s="55" customFormat="1" x14ac:dyDescent="0.3">
      <c r="A293" s="147" t="s">
        <v>954</v>
      </c>
      <c r="B293" s="171"/>
      <c r="C293" s="177"/>
      <c r="D293" s="177"/>
      <c r="E293" s="60"/>
      <c r="F293" s="63">
        <f t="shared" si="9"/>
        <v>0</v>
      </c>
      <c r="G293" s="63">
        <f t="shared" si="10"/>
        <v>0</v>
      </c>
    </row>
    <row r="294" spans="1:7" s="55" customFormat="1" x14ac:dyDescent="0.3">
      <c r="A294" s="147" t="s">
        <v>955</v>
      </c>
      <c r="B294" s="171"/>
      <c r="C294" s="177"/>
      <c r="D294" s="177"/>
      <c r="E294" s="60"/>
      <c r="F294" s="63">
        <f t="shared" si="9"/>
        <v>0</v>
      </c>
      <c r="G294" s="63">
        <f t="shared" si="10"/>
        <v>0</v>
      </c>
    </row>
    <row r="295" spans="1:7" s="55" customFormat="1" x14ac:dyDescent="0.3">
      <c r="A295" s="147" t="s">
        <v>956</v>
      </c>
      <c r="B295" s="58" t="s">
        <v>1</v>
      </c>
      <c r="C295" s="57">
        <f>SUM(C271:C294)</f>
        <v>2985</v>
      </c>
      <c r="D295" s="57">
        <f>SUM(D271:D294)</f>
        <v>1082</v>
      </c>
      <c r="E295" s="60"/>
      <c r="F295" s="65">
        <f>SUM(F271:F294)</f>
        <v>0.99999999999999989</v>
      </c>
      <c r="G295" s="65">
        <f>SUM(G271:G294)</f>
        <v>1</v>
      </c>
    </row>
    <row r="296" spans="1:7" s="68" customFormat="1" ht="15" customHeight="1" x14ac:dyDescent="0.3">
      <c r="A296" s="76"/>
      <c r="B296" s="78" t="s">
        <v>1037</v>
      </c>
      <c r="C296" s="76" t="s">
        <v>152</v>
      </c>
      <c r="D296" s="76" t="s">
        <v>57</v>
      </c>
      <c r="E296" s="76"/>
      <c r="F296" s="76" t="s">
        <v>145</v>
      </c>
      <c r="G296" s="76" t="s">
        <v>150</v>
      </c>
    </row>
    <row r="297" spans="1:7" s="55" customFormat="1" x14ac:dyDescent="0.3">
      <c r="A297" s="147" t="s">
        <v>957</v>
      </c>
      <c r="B297" s="56" t="s">
        <v>137</v>
      </c>
      <c r="C297" s="151" t="s">
        <v>54</v>
      </c>
      <c r="D297" s="147"/>
      <c r="E297" s="56"/>
      <c r="F297" s="56"/>
      <c r="G297" s="56"/>
    </row>
    <row r="298" spans="1:7" s="55" customFormat="1" x14ac:dyDescent="0.3">
      <c r="A298" s="70"/>
      <c r="B298" s="177"/>
      <c r="C298" s="177"/>
      <c r="D298" s="177"/>
      <c r="E298" s="56"/>
      <c r="F298" s="56"/>
      <c r="G298" s="56"/>
    </row>
    <row r="299" spans="1:7" s="68" customFormat="1" x14ac:dyDescent="0.3">
      <c r="A299" s="70"/>
      <c r="B299" s="171" t="s">
        <v>321</v>
      </c>
      <c r="C299" s="177"/>
      <c r="D299" s="177"/>
      <c r="E299" s="70"/>
      <c r="F299" s="70"/>
      <c r="G299" s="70"/>
    </row>
    <row r="300" spans="1:7" s="68" customFormat="1" x14ac:dyDescent="0.3">
      <c r="A300" s="147" t="s">
        <v>958</v>
      </c>
      <c r="B300" s="177" t="s">
        <v>171</v>
      </c>
      <c r="C300" s="177" t="s">
        <v>188</v>
      </c>
      <c r="D300" s="177" t="s">
        <v>188</v>
      </c>
      <c r="E300" s="70"/>
      <c r="F300" s="63" t="str">
        <f>IF($C$308=0,"",IF(C300="[for completion]","",C300/$C$308))</f>
        <v/>
      </c>
      <c r="G300" s="63" t="str">
        <f>IF($D$308=0,"",IF(D300="[for completion]","",D300/$D$308))</f>
        <v/>
      </c>
    </row>
    <row r="301" spans="1:7" s="68" customFormat="1" x14ac:dyDescent="0.3">
      <c r="A301" s="147" t="s">
        <v>959</v>
      </c>
      <c r="B301" s="177" t="s">
        <v>173</v>
      </c>
      <c r="C301" s="177" t="s">
        <v>188</v>
      </c>
      <c r="D301" s="177" t="s">
        <v>188</v>
      </c>
      <c r="E301" s="70"/>
      <c r="F301" s="63" t="str">
        <f t="shared" ref="F301:F314" si="11">IF($C$308=0,"",IF(C301="[for completion]","",C301/$C$308))</f>
        <v/>
      </c>
      <c r="G301" s="63" t="str">
        <f t="shared" ref="G301:G314" si="12">IF($D$308=0,"",IF(D301="[for completion]","",D301/$D$308))</f>
        <v/>
      </c>
    </row>
    <row r="302" spans="1:7" s="68" customFormat="1" x14ac:dyDescent="0.3">
      <c r="A302" s="147" t="s">
        <v>960</v>
      </c>
      <c r="B302" s="177" t="s">
        <v>174</v>
      </c>
      <c r="C302" s="177" t="s">
        <v>188</v>
      </c>
      <c r="D302" s="177" t="s">
        <v>188</v>
      </c>
      <c r="E302" s="70"/>
      <c r="F302" s="63" t="str">
        <f t="shared" si="11"/>
        <v/>
      </c>
      <c r="G302" s="63" t="str">
        <f t="shared" si="12"/>
        <v/>
      </c>
    </row>
    <row r="303" spans="1:7" s="68" customFormat="1" x14ac:dyDescent="0.3">
      <c r="A303" s="147" t="s">
        <v>961</v>
      </c>
      <c r="B303" s="177" t="s">
        <v>175</v>
      </c>
      <c r="C303" s="177" t="s">
        <v>188</v>
      </c>
      <c r="D303" s="177" t="s">
        <v>188</v>
      </c>
      <c r="E303" s="70"/>
      <c r="F303" s="63" t="str">
        <f t="shared" si="11"/>
        <v/>
      </c>
      <c r="G303" s="63" t="str">
        <f t="shared" si="12"/>
        <v/>
      </c>
    </row>
    <row r="304" spans="1:7" s="68" customFormat="1" x14ac:dyDescent="0.3">
      <c r="A304" s="147" t="s">
        <v>962</v>
      </c>
      <c r="B304" s="177" t="s">
        <v>176</v>
      </c>
      <c r="C304" s="177" t="s">
        <v>188</v>
      </c>
      <c r="D304" s="177" t="s">
        <v>188</v>
      </c>
      <c r="E304" s="70"/>
      <c r="F304" s="63" t="str">
        <f t="shared" si="11"/>
        <v/>
      </c>
      <c r="G304" s="63" t="str">
        <f t="shared" si="12"/>
        <v/>
      </c>
    </row>
    <row r="305" spans="1:7" s="68" customFormat="1" x14ac:dyDescent="0.3">
      <c r="A305" s="147" t="s">
        <v>963</v>
      </c>
      <c r="B305" s="177" t="s">
        <v>177</v>
      </c>
      <c r="C305" s="177" t="s">
        <v>188</v>
      </c>
      <c r="D305" s="177" t="s">
        <v>188</v>
      </c>
      <c r="E305" s="70"/>
      <c r="F305" s="63" t="str">
        <f t="shared" si="11"/>
        <v/>
      </c>
      <c r="G305" s="63" t="str">
        <f t="shared" si="12"/>
        <v/>
      </c>
    </row>
    <row r="306" spans="1:7" s="68" customFormat="1" x14ac:dyDescent="0.3">
      <c r="A306" s="147" t="s">
        <v>964</v>
      </c>
      <c r="B306" s="177" t="s">
        <v>178</v>
      </c>
      <c r="C306" s="177" t="s">
        <v>188</v>
      </c>
      <c r="D306" s="177" t="s">
        <v>188</v>
      </c>
      <c r="E306" s="70"/>
      <c r="F306" s="63" t="str">
        <f t="shared" si="11"/>
        <v/>
      </c>
      <c r="G306" s="63" t="str">
        <f t="shared" si="12"/>
        <v/>
      </c>
    </row>
    <row r="307" spans="1:7" s="68" customFormat="1" x14ac:dyDescent="0.3">
      <c r="A307" s="147" t="s">
        <v>965</v>
      </c>
      <c r="B307" s="177" t="s">
        <v>172</v>
      </c>
      <c r="C307" s="177" t="s">
        <v>188</v>
      </c>
      <c r="D307" s="177" t="s">
        <v>188</v>
      </c>
      <c r="E307" s="70"/>
      <c r="F307" s="63" t="str">
        <f t="shared" si="11"/>
        <v/>
      </c>
      <c r="G307" s="63" t="str">
        <f t="shared" si="12"/>
        <v/>
      </c>
    </row>
    <row r="308" spans="1:7" s="68" customFormat="1" x14ac:dyDescent="0.3">
      <c r="A308" s="147" t="s">
        <v>966</v>
      </c>
      <c r="B308" s="73" t="s">
        <v>1</v>
      </c>
      <c r="C308" s="177">
        <f>SUM(C300:C307)</f>
        <v>0</v>
      </c>
      <c r="D308" s="177">
        <f>SUM(D300:D307)</f>
        <v>0</v>
      </c>
      <c r="E308" s="70"/>
      <c r="F308" s="75">
        <f>SUM(F300:F307)</f>
        <v>0</v>
      </c>
      <c r="G308" s="75">
        <f>SUM(G300:G307)</f>
        <v>0</v>
      </c>
    </row>
    <row r="309" spans="1:7" s="68" customFormat="1" outlineLevel="1" x14ac:dyDescent="0.3">
      <c r="A309" s="147" t="s">
        <v>967</v>
      </c>
      <c r="B309" s="94"/>
      <c r="C309" s="177"/>
      <c r="D309" s="177"/>
      <c r="E309" s="70"/>
      <c r="F309" s="63" t="str">
        <f t="shared" si="11"/>
        <v/>
      </c>
      <c r="G309" s="63" t="str">
        <f t="shared" si="12"/>
        <v/>
      </c>
    </row>
    <row r="310" spans="1:7" s="68" customFormat="1" outlineLevel="1" x14ac:dyDescent="0.3">
      <c r="A310" s="147" t="s">
        <v>968</v>
      </c>
      <c r="B310" s="94"/>
      <c r="C310" s="177"/>
      <c r="D310" s="177"/>
      <c r="E310" s="70"/>
      <c r="F310" s="63" t="str">
        <f t="shared" si="11"/>
        <v/>
      </c>
      <c r="G310" s="63" t="str">
        <f t="shared" si="12"/>
        <v/>
      </c>
    </row>
    <row r="311" spans="1:7" s="68" customFormat="1" outlineLevel="1" x14ac:dyDescent="0.3">
      <c r="A311" s="147" t="s">
        <v>969</v>
      </c>
      <c r="B311" s="94"/>
      <c r="C311" s="177"/>
      <c r="D311" s="177"/>
      <c r="E311" s="70"/>
      <c r="F311" s="63" t="str">
        <f t="shared" si="11"/>
        <v/>
      </c>
      <c r="G311" s="63" t="str">
        <f t="shared" si="12"/>
        <v/>
      </c>
    </row>
    <row r="312" spans="1:7" s="68" customFormat="1" outlineLevel="1" x14ac:dyDescent="0.3">
      <c r="A312" s="147" t="s">
        <v>970</v>
      </c>
      <c r="B312" s="94"/>
      <c r="C312" s="177"/>
      <c r="D312" s="177"/>
      <c r="E312" s="70"/>
      <c r="F312" s="63" t="str">
        <f t="shared" si="11"/>
        <v/>
      </c>
      <c r="G312" s="63" t="str">
        <f t="shared" si="12"/>
        <v/>
      </c>
    </row>
    <row r="313" spans="1:7" s="68" customFormat="1" outlineLevel="1" x14ac:dyDescent="0.3">
      <c r="A313" s="147" t="s">
        <v>971</v>
      </c>
      <c r="B313" s="94"/>
      <c r="C313" s="177"/>
      <c r="D313" s="177"/>
      <c r="E313" s="70"/>
      <c r="F313" s="63" t="str">
        <f t="shared" si="11"/>
        <v/>
      </c>
      <c r="G313" s="63" t="str">
        <f t="shared" si="12"/>
        <v/>
      </c>
    </row>
    <row r="314" spans="1:7" s="68" customFormat="1" outlineLevel="1" x14ac:dyDescent="0.3">
      <c r="A314" s="147" t="s">
        <v>972</v>
      </c>
      <c r="B314" s="94"/>
      <c r="C314" s="177"/>
      <c r="D314" s="177"/>
      <c r="E314" s="70"/>
      <c r="F314" s="63" t="str">
        <f t="shared" si="11"/>
        <v/>
      </c>
      <c r="G314" s="63" t="str">
        <f t="shared" si="12"/>
        <v/>
      </c>
    </row>
    <row r="315" spans="1:7" s="68" customFormat="1" outlineLevel="1" x14ac:dyDescent="0.3">
      <c r="A315" s="147" t="s">
        <v>973</v>
      </c>
      <c r="B315" s="94"/>
      <c r="C315" s="177"/>
      <c r="D315" s="177"/>
      <c r="E315" s="70"/>
      <c r="F315" s="63"/>
      <c r="G315" s="63"/>
    </row>
    <row r="316" spans="1:7" s="68" customFormat="1" outlineLevel="1" x14ac:dyDescent="0.3">
      <c r="A316" s="147" t="s">
        <v>974</v>
      </c>
      <c r="B316" s="94"/>
      <c r="C316" s="70"/>
      <c r="D316" s="70"/>
      <c r="E316" s="70"/>
      <c r="F316" s="63"/>
      <c r="G316" s="63"/>
    </row>
    <row r="317" spans="1:7" s="68" customFormat="1" outlineLevel="1" x14ac:dyDescent="0.3">
      <c r="A317" s="147" t="s">
        <v>975</v>
      </c>
      <c r="B317" s="94"/>
      <c r="C317" s="70"/>
      <c r="D317" s="70"/>
      <c r="E317" s="70"/>
      <c r="F317" s="75"/>
      <c r="G317" s="75"/>
    </row>
    <row r="318" spans="1:7" s="68" customFormat="1" ht="15" customHeight="1" x14ac:dyDescent="0.3">
      <c r="A318" s="76"/>
      <c r="B318" s="78" t="s">
        <v>1038</v>
      </c>
      <c r="C318" s="76" t="s">
        <v>152</v>
      </c>
      <c r="D318" s="76" t="s">
        <v>57</v>
      </c>
      <c r="E318" s="76"/>
      <c r="F318" s="76" t="s">
        <v>145</v>
      </c>
      <c r="G318" s="76" t="s">
        <v>150</v>
      </c>
    </row>
    <row r="319" spans="1:7" s="55" customFormat="1" x14ac:dyDescent="0.3">
      <c r="A319" s="147" t="s">
        <v>976</v>
      </c>
      <c r="B319" s="56" t="s">
        <v>137</v>
      </c>
      <c r="C319" s="181">
        <v>48.23</v>
      </c>
      <c r="D319" s="147">
        <v>1082</v>
      </c>
      <c r="E319" s="56"/>
      <c r="F319" s="56"/>
      <c r="G319" s="56"/>
    </row>
    <row r="320" spans="1:7" s="55" customFormat="1" x14ac:dyDescent="0.3">
      <c r="A320" s="70"/>
      <c r="B320" s="56"/>
      <c r="C320" s="70"/>
      <c r="D320" s="70"/>
      <c r="E320" s="56"/>
      <c r="F320" s="56"/>
      <c r="G320" s="56"/>
    </row>
    <row r="321" spans="1:7" s="68" customFormat="1" x14ac:dyDescent="0.3">
      <c r="A321" s="70"/>
      <c r="B321" s="143" t="s">
        <v>321</v>
      </c>
      <c r="C321" s="70"/>
      <c r="D321" s="70"/>
      <c r="E321" s="70"/>
      <c r="F321" s="70"/>
      <c r="G321" s="70"/>
    </row>
    <row r="322" spans="1:7" s="68" customFormat="1" x14ac:dyDescent="0.3">
      <c r="A322" s="147" t="s">
        <v>977</v>
      </c>
      <c r="B322" s="70" t="s">
        <v>171</v>
      </c>
      <c r="C322" s="70">
        <v>2139</v>
      </c>
      <c r="D322" s="167" t="s">
        <v>188</v>
      </c>
      <c r="E322" s="70"/>
      <c r="F322" s="63">
        <f>IF($C$330=0,"",IF(C322="[Mark as ND1 if not relevant]","",C322/$C$330))</f>
        <v>0.71658291457286427</v>
      </c>
      <c r="G322" s="63" t="str">
        <f>IF($D$330=0,"",IF(D322="[Mark as ND1 if not relevant]","",D322/$D$330))</f>
        <v/>
      </c>
    </row>
    <row r="323" spans="1:7" s="68" customFormat="1" x14ac:dyDescent="0.3">
      <c r="A323" s="147" t="s">
        <v>978</v>
      </c>
      <c r="B323" s="70" t="s">
        <v>173</v>
      </c>
      <c r="C323" s="70">
        <v>333</v>
      </c>
      <c r="D323" s="170" t="s">
        <v>188</v>
      </c>
      <c r="E323" s="70"/>
      <c r="F323" s="63">
        <f t="shared" ref="F323:F329" si="13">IF($C$330=0,"",IF(C323="[Mark as ND1 if not relevant]","",C323/$C$330))</f>
        <v>0.11155778894472362</v>
      </c>
      <c r="G323" s="63" t="str">
        <f t="shared" ref="G323:G329" si="14">IF($D$330=0,"",IF(D323="[Mark as ND1 if not relevant]","",D323/$D$330))</f>
        <v/>
      </c>
    </row>
    <row r="324" spans="1:7" s="68" customFormat="1" x14ac:dyDescent="0.3">
      <c r="A324" s="147" t="s">
        <v>979</v>
      </c>
      <c r="B324" s="70" t="s">
        <v>174</v>
      </c>
      <c r="C324" s="70">
        <v>232</v>
      </c>
      <c r="D324" s="170" t="s">
        <v>188</v>
      </c>
      <c r="E324" s="70"/>
      <c r="F324" s="63">
        <f t="shared" si="13"/>
        <v>7.7721943048576214E-2</v>
      </c>
      <c r="G324" s="63" t="str">
        <f t="shared" si="14"/>
        <v/>
      </c>
    </row>
    <row r="325" spans="1:7" s="68" customFormat="1" x14ac:dyDescent="0.3">
      <c r="A325" s="147" t="s">
        <v>980</v>
      </c>
      <c r="B325" s="70" t="s">
        <v>175</v>
      </c>
      <c r="C325" s="70">
        <v>147</v>
      </c>
      <c r="D325" s="170" t="s">
        <v>188</v>
      </c>
      <c r="E325" s="70"/>
      <c r="F325" s="63">
        <f t="shared" si="13"/>
        <v>4.9246231155778891E-2</v>
      </c>
      <c r="G325" s="63" t="str">
        <f t="shared" si="14"/>
        <v/>
      </c>
    </row>
    <row r="326" spans="1:7" s="68" customFormat="1" x14ac:dyDescent="0.3">
      <c r="A326" s="147" t="s">
        <v>981</v>
      </c>
      <c r="B326" s="70" t="s">
        <v>176</v>
      </c>
      <c r="C326" s="70">
        <v>73</v>
      </c>
      <c r="D326" s="170" t="s">
        <v>188</v>
      </c>
      <c r="E326" s="70"/>
      <c r="F326" s="63">
        <f t="shared" si="13"/>
        <v>2.4455611390284758E-2</v>
      </c>
      <c r="G326" s="63" t="str">
        <f t="shared" si="14"/>
        <v/>
      </c>
    </row>
    <row r="327" spans="1:7" s="68" customFormat="1" x14ac:dyDescent="0.3">
      <c r="A327" s="147" t="s">
        <v>982</v>
      </c>
      <c r="B327" s="70" t="s">
        <v>177</v>
      </c>
      <c r="C327" s="70">
        <v>27</v>
      </c>
      <c r="D327" s="170" t="s">
        <v>188</v>
      </c>
      <c r="E327" s="70"/>
      <c r="F327" s="63">
        <f t="shared" si="13"/>
        <v>9.0452261306532659E-3</v>
      </c>
      <c r="G327" s="63" t="str">
        <f t="shared" si="14"/>
        <v/>
      </c>
    </row>
    <row r="328" spans="1:7" s="68" customFormat="1" x14ac:dyDescent="0.3">
      <c r="A328" s="147" t="s">
        <v>983</v>
      </c>
      <c r="B328" s="70" t="s">
        <v>178</v>
      </c>
      <c r="C328" s="70">
        <v>13</v>
      </c>
      <c r="D328" s="170" t="s">
        <v>188</v>
      </c>
      <c r="E328" s="70"/>
      <c r="F328" s="63">
        <f t="shared" si="13"/>
        <v>4.3551088777219428E-3</v>
      </c>
      <c r="G328" s="63" t="str">
        <f t="shared" si="14"/>
        <v/>
      </c>
    </row>
    <row r="329" spans="1:7" s="68" customFormat="1" x14ac:dyDescent="0.3">
      <c r="A329" s="147" t="s">
        <v>984</v>
      </c>
      <c r="B329" s="70" t="s">
        <v>172</v>
      </c>
      <c r="C329" s="70">
        <v>21</v>
      </c>
      <c r="D329" s="170" t="s">
        <v>188</v>
      </c>
      <c r="E329" s="70"/>
      <c r="F329" s="63">
        <f t="shared" si="13"/>
        <v>7.0351758793969852E-3</v>
      </c>
      <c r="G329" s="63" t="str">
        <f t="shared" si="14"/>
        <v/>
      </c>
    </row>
    <row r="330" spans="1:7" s="68" customFormat="1" x14ac:dyDescent="0.3">
      <c r="A330" s="147" t="s">
        <v>985</v>
      </c>
      <c r="B330" s="73" t="s">
        <v>1</v>
      </c>
      <c r="C330" s="70">
        <f>SUM(C322:C329)</f>
        <v>2985</v>
      </c>
      <c r="D330" s="70">
        <f>SUM(D322:D329)</f>
        <v>0</v>
      </c>
      <c r="E330" s="70"/>
      <c r="F330" s="75">
        <f>SUM(F322:F329)</f>
        <v>0.99999999999999989</v>
      </c>
      <c r="G330" s="75">
        <f>SUM(G322:G329)</f>
        <v>0</v>
      </c>
    </row>
    <row r="331" spans="1:7" s="68" customFormat="1" outlineLevel="1" x14ac:dyDescent="0.3">
      <c r="A331" s="147" t="s">
        <v>986</v>
      </c>
      <c r="B331" s="94" t="s">
        <v>179</v>
      </c>
      <c r="C331" s="70">
        <v>8</v>
      </c>
      <c r="D331" s="70"/>
      <c r="E331" s="70"/>
      <c r="F331" s="63">
        <f t="shared" ref="F331:F336" si="15">IF($C$330=0,"",IF(C331="[for completion]","",C331/$C$330))</f>
        <v>2.680067001675042E-3</v>
      </c>
      <c r="G331" s="63" t="str">
        <f t="shared" ref="G331:G336" si="16">IF($D$330=0,"",IF(D331="[for completion]","",D331/$D$330))</f>
        <v/>
      </c>
    </row>
    <row r="332" spans="1:7" s="68" customFormat="1" outlineLevel="1" x14ac:dyDescent="0.3">
      <c r="A332" s="147" t="s">
        <v>987</v>
      </c>
      <c r="B332" s="94" t="s">
        <v>180</v>
      </c>
      <c r="C332" s="70">
        <v>4</v>
      </c>
      <c r="D332" s="70"/>
      <c r="E332" s="70"/>
      <c r="F332" s="63">
        <f t="shared" si="15"/>
        <v>1.340033500837521E-3</v>
      </c>
      <c r="G332" s="63" t="str">
        <f t="shared" si="16"/>
        <v/>
      </c>
    </row>
    <row r="333" spans="1:7" s="68" customFormat="1" outlineLevel="1" x14ac:dyDescent="0.3">
      <c r="A333" s="147" t="s">
        <v>988</v>
      </c>
      <c r="B333" s="94" t="s">
        <v>181</v>
      </c>
      <c r="C333" s="70">
        <v>3</v>
      </c>
      <c r="D333" s="70"/>
      <c r="E333" s="70"/>
      <c r="F333" s="63">
        <f t="shared" si="15"/>
        <v>1.0050251256281408E-3</v>
      </c>
      <c r="G333" s="63" t="str">
        <f t="shared" si="16"/>
        <v/>
      </c>
    </row>
    <row r="334" spans="1:7" s="68" customFormat="1" outlineLevel="1" x14ac:dyDescent="0.3">
      <c r="A334" s="147" t="s">
        <v>989</v>
      </c>
      <c r="B334" s="94" t="s">
        <v>182</v>
      </c>
      <c r="C334" s="70">
        <v>0</v>
      </c>
      <c r="D334" s="70"/>
      <c r="E334" s="70"/>
      <c r="F334" s="63">
        <f t="shared" si="15"/>
        <v>0</v>
      </c>
      <c r="G334" s="63" t="str">
        <f t="shared" si="16"/>
        <v/>
      </c>
    </row>
    <row r="335" spans="1:7" s="68" customFormat="1" outlineLevel="1" x14ac:dyDescent="0.3">
      <c r="A335" s="147" t="s">
        <v>990</v>
      </c>
      <c r="B335" s="94" t="s">
        <v>183</v>
      </c>
      <c r="C335" s="70">
        <v>0</v>
      </c>
      <c r="D335" s="70"/>
      <c r="E335" s="70"/>
      <c r="F335" s="63">
        <f t="shared" si="15"/>
        <v>0</v>
      </c>
      <c r="G335" s="63" t="str">
        <f t="shared" si="16"/>
        <v/>
      </c>
    </row>
    <row r="336" spans="1:7" s="68" customFormat="1" outlineLevel="1" x14ac:dyDescent="0.3">
      <c r="A336" s="147" t="s">
        <v>991</v>
      </c>
      <c r="B336" s="94" t="s">
        <v>184</v>
      </c>
      <c r="C336" s="70">
        <v>6</v>
      </c>
      <c r="D336" s="70"/>
      <c r="E336" s="70"/>
      <c r="F336" s="63">
        <f t="shared" si="15"/>
        <v>2.0100502512562816E-3</v>
      </c>
      <c r="G336" s="63" t="str">
        <f t="shared" si="16"/>
        <v/>
      </c>
    </row>
    <row r="337" spans="1:7" s="68" customFormat="1" outlineLevel="1" x14ac:dyDescent="0.3">
      <c r="A337" s="147" t="s">
        <v>992</v>
      </c>
      <c r="B337" s="94"/>
      <c r="C337" s="70"/>
      <c r="D337" s="70"/>
      <c r="E337" s="70"/>
      <c r="F337" s="63"/>
      <c r="G337" s="63"/>
    </row>
    <row r="338" spans="1:7" s="68" customFormat="1" outlineLevel="1" x14ac:dyDescent="0.3">
      <c r="A338" s="147" t="s">
        <v>993</v>
      </c>
      <c r="B338" s="94"/>
      <c r="C338" s="70"/>
      <c r="D338" s="70"/>
      <c r="E338" s="70"/>
      <c r="F338" s="63"/>
      <c r="G338" s="63"/>
    </row>
    <row r="339" spans="1:7" s="68" customFormat="1" outlineLevel="1" x14ac:dyDescent="0.3">
      <c r="A339" s="147" t="s">
        <v>994</v>
      </c>
      <c r="B339" s="94"/>
      <c r="C339" s="70"/>
      <c r="D339" s="70"/>
      <c r="E339" s="70"/>
      <c r="F339" s="63"/>
      <c r="G339" s="75"/>
    </row>
    <row r="340" spans="1:7" ht="15" customHeight="1" x14ac:dyDescent="0.3">
      <c r="A340" s="76"/>
      <c r="B340" s="78" t="s">
        <v>1039</v>
      </c>
      <c r="C340" s="76" t="s">
        <v>138</v>
      </c>
      <c r="D340" s="40"/>
      <c r="E340" s="40"/>
      <c r="F340" s="40"/>
      <c r="G340" s="42"/>
    </row>
    <row r="341" spans="1:7" x14ac:dyDescent="0.3">
      <c r="A341" s="147" t="s">
        <v>995</v>
      </c>
      <c r="B341" s="71" t="s">
        <v>29</v>
      </c>
      <c r="C341" s="5" t="s">
        <v>54</v>
      </c>
      <c r="G341" s="5"/>
    </row>
    <row r="342" spans="1:7" x14ac:dyDescent="0.3">
      <c r="A342" s="147" t="s">
        <v>996</v>
      </c>
      <c r="B342" s="71" t="s">
        <v>30</v>
      </c>
      <c r="C342" s="70" t="s">
        <v>54</v>
      </c>
      <c r="G342" s="5"/>
    </row>
    <row r="343" spans="1:7" x14ac:dyDescent="0.3">
      <c r="A343" s="147" t="s">
        <v>997</v>
      </c>
      <c r="B343" s="71" t="s">
        <v>139</v>
      </c>
      <c r="C343" s="70" t="s">
        <v>54</v>
      </c>
      <c r="G343" s="5"/>
    </row>
    <row r="344" spans="1:7" x14ac:dyDescent="0.3">
      <c r="A344" s="147" t="s">
        <v>998</v>
      </c>
      <c r="B344" s="57" t="s">
        <v>31</v>
      </c>
      <c r="C344" s="70" t="s">
        <v>54</v>
      </c>
      <c r="G344" s="5"/>
    </row>
    <row r="345" spans="1:7" x14ac:dyDescent="0.3">
      <c r="A345" s="147" t="s">
        <v>999</v>
      </c>
      <c r="B345" s="57" t="s">
        <v>75</v>
      </c>
      <c r="C345" s="70" t="s">
        <v>54</v>
      </c>
      <c r="G345" s="5"/>
    </row>
    <row r="346" spans="1:7" s="55" customFormat="1" x14ac:dyDescent="0.3">
      <c r="A346" s="147" t="s">
        <v>1000</v>
      </c>
      <c r="B346" s="57" t="s">
        <v>128</v>
      </c>
      <c r="C346" s="70" t="s">
        <v>54</v>
      </c>
      <c r="D346" s="56"/>
      <c r="E346" s="56"/>
      <c r="F346" s="56"/>
      <c r="G346" s="56"/>
    </row>
    <row r="347" spans="1:7" s="68" customFormat="1" x14ac:dyDescent="0.3">
      <c r="A347" s="147" t="s">
        <v>1001</v>
      </c>
      <c r="B347" s="71" t="s">
        <v>213</v>
      </c>
      <c r="C347" s="70" t="s">
        <v>54</v>
      </c>
      <c r="D347" s="70"/>
      <c r="E347" s="70"/>
      <c r="F347" s="70"/>
      <c r="G347" s="70"/>
    </row>
    <row r="348" spans="1:7" x14ac:dyDescent="0.3">
      <c r="A348" s="147" t="s">
        <v>1002</v>
      </c>
      <c r="B348" s="57" t="s">
        <v>32</v>
      </c>
      <c r="C348" s="70" t="s">
        <v>54</v>
      </c>
      <c r="G348" s="5"/>
    </row>
    <row r="349" spans="1:7" x14ac:dyDescent="0.3">
      <c r="A349" s="147" t="s">
        <v>1003</v>
      </c>
      <c r="B349" s="71" t="s">
        <v>214</v>
      </c>
      <c r="C349" s="70" t="s">
        <v>54</v>
      </c>
      <c r="G349" s="5"/>
    </row>
    <row r="350" spans="1:7" x14ac:dyDescent="0.3">
      <c r="A350" s="147" t="s">
        <v>1004</v>
      </c>
      <c r="B350" s="57" t="s">
        <v>2</v>
      </c>
      <c r="C350" s="70">
        <f>SUM(C351:C357)</f>
        <v>100.01</v>
      </c>
      <c r="G350" s="5"/>
    </row>
    <row r="351" spans="1:7" s="68" customFormat="1" outlineLevel="1" x14ac:dyDescent="0.3">
      <c r="A351" s="147" t="s">
        <v>1005</v>
      </c>
      <c r="B351" s="94" t="s">
        <v>163</v>
      </c>
      <c r="C351" s="70">
        <v>1.49</v>
      </c>
      <c r="D351" s="70"/>
      <c r="E351" s="70"/>
      <c r="F351" s="70"/>
      <c r="G351" s="70"/>
    </row>
    <row r="352" spans="1:7" s="68" customFormat="1" outlineLevel="1" x14ac:dyDescent="0.3">
      <c r="A352" s="147" t="s">
        <v>1006</v>
      </c>
      <c r="B352" s="94" t="s">
        <v>1465</v>
      </c>
      <c r="C352" s="70">
        <v>0</v>
      </c>
      <c r="D352" s="70"/>
      <c r="E352" s="70"/>
      <c r="F352" s="70"/>
      <c r="G352" s="70"/>
    </row>
    <row r="353" spans="1:7" s="68" customFormat="1" outlineLevel="1" x14ac:dyDescent="0.3">
      <c r="A353" s="147" t="s">
        <v>1007</v>
      </c>
      <c r="B353" s="94" t="s">
        <v>162</v>
      </c>
      <c r="C353" s="70">
        <v>0</v>
      </c>
      <c r="D353" s="70"/>
      <c r="E353" s="70"/>
      <c r="F353" s="70"/>
      <c r="G353" s="70"/>
    </row>
    <row r="354" spans="1:7" s="68" customFormat="1" outlineLevel="1" x14ac:dyDescent="0.3">
      <c r="A354" s="147" t="s">
        <v>1008</v>
      </c>
      <c r="B354" s="94" t="s">
        <v>1466</v>
      </c>
      <c r="C354" s="70">
        <v>5.72</v>
      </c>
      <c r="D354" s="70"/>
      <c r="E354" s="70"/>
      <c r="F354" s="70"/>
      <c r="G354" s="70"/>
    </row>
    <row r="355" spans="1:7" s="68" customFormat="1" outlineLevel="1" x14ac:dyDescent="0.3">
      <c r="A355" s="147" t="s">
        <v>1009</v>
      </c>
      <c r="B355" s="94" t="s">
        <v>1467</v>
      </c>
      <c r="C355" s="70">
        <v>7.07</v>
      </c>
      <c r="D355" s="70"/>
      <c r="E355" s="70"/>
      <c r="F355" s="70"/>
      <c r="G355" s="70"/>
    </row>
    <row r="356" spans="1:7" s="68" customFormat="1" outlineLevel="1" x14ac:dyDescent="0.3">
      <c r="A356" s="147" t="s">
        <v>1010</v>
      </c>
      <c r="B356" s="94" t="s">
        <v>1468</v>
      </c>
      <c r="C356" s="70">
        <v>85.53</v>
      </c>
      <c r="D356" s="70"/>
      <c r="E356" s="70"/>
      <c r="F356" s="70"/>
      <c r="G356" s="70"/>
    </row>
    <row r="357" spans="1:7" s="68" customFormat="1" outlineLevel="1" x14ac:dyDescent="0.3">
      <c r="A357" s="147" t="s">
        <v>1011</v>
      </c>
      <c r="B357" s="94" t="s">
        <v>1491</v>
      </c>
      <c r="C357" s="70">
        <v>0.2</v>
      </c>
      <c r="D357" s="70"/>
      <c r="E357" s="70"/>
      <c r="F357" s="70"/>
      <c r="G357" s="70"/>
    </row>
    <row r="358" spans="1:7" s="68" customFormat="1" outlineLevel="1" x14ac:dyDescent="0.3">
      <c r="A358" s="147" t="s">
        <v>1012</v>
      </c>
      <c r="B358" s="94"/>
      <c r="C358" s="70"/>
      <c r="D358" s="70"/>
      <c r="E358" s="70"/>
      <c r="F358" s="70"/>
      <c r="G358" s="70"/>
    </row>
    <row r="359" spans="1:7" s="68" customFormat="1" outlineLevel="1" x14ac:dyDescent="0.3">
      <c r="A359" s="147" t="s">
        <v>1013</v>
      </c>
      <c r="B359" s="94"/>
      <c r="C359" s="70"/>
      <c r="D359" s="70"/>
      <c r="E359" s="70"/>
      <c r="F359" s="70"/>
      <c r="G359" s="70"/>
    </row>
    <row r="360" spans="1:7" s="68" customFormat="1" outlineLevel="1" x14ac:dyDescent="0.3">
      <c r="A360" s="147" t="s">
        <v>1014</v>
      </c>
      <c r="B360" s="94"/>
      <c r="C360" s="70"/>
      <c r="D360" s="70"/>
      <c r="E360" s="70"/>
      <c r="F360" s="70"/>
      <c r="G360" s="70"/>
    </row>
    <row r="361" spans="1:7" s="68" customFormat="1" outlineLevel="1" x14ac:dyDescent="0.3">
      <c r="A361" s="147" t="s">
        <v>1015</v>
      </c>
      <c r="B361" s="94"/>
      <c r="C361" s="70"/>
      <c r="D361" s="70"/>
      <c r="E361" s="70"/>
      <c r="F361" s="70"/>
      <c r="G361" s="70"/>
    </row>
    <row r="362" spans="1:7" outlineLevel="1" x14ac:dyDescent="0.3">
      <c r="A362" s="147" t="s">
        <v>1016</v>
      </c>
      <c r="B362" s="94"/>
      <c r="C362" s="70"/>
    </row>
    <row r="363" spans="1:7" outlineLevel="1" x14ac:dyDescent="0.3">
      <c r="A363" s="147" t="s">
        <v>1017</v>
      </c>
      <c r="B363" s="94"/>
    </row>
    <row r="364" spans="1:7" outlineLevel="1" x14ac:dyDescent="0.3">
      <c r="A364" s="147" t="s">
        <v>1018</v>
      </c>
      <c r="B364" s="94"/>
    </row>
    <row r="365" spans="1:7" outlineLevel="1" x14ac:dyDescent="0.3">
      <c r="A365" s="147" t="s">
        <v>1019</v>
      </c>
      <c r="B365" s="94"/>
    </row>
    <row r="366" spans="1:7" outlineLevel="1" x14ac:dyDescent="0.3">
      <c r="A366" s="147" t="s">
        <v>1020</v>
      </c>
      <c r="B366" s="94"/>
    </row>
    <row r="367" spans="1:7" outlineLevel="1" x14ac:dyDescent="0.3">
      <c r="A367" s="147" t="s">
        <v>1021</v>
      </c>
      <c r="B367" s="94"/>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topLeftCell="A80" zoomScale="70" zoomScaleNormal="70" zoomScalePageLayoutView="70" workbookViewId="0"/>
  </sheetViews>
  <sheetFormatPr defaultColWidth="8.88671875" defaultRowHeight="14.4" outlineLevelRow="1" x14ac:dyDescent="0.3"/>
  <cols>
    <col min="1" max="1" width="12.109375" style="70" customWidth="1"/>
    <col min="2" max="2" width="60.6640625" style="70" customWidth="1"/>
    <col min="3" max="4" width="40.6640625" style="70" customWidth="1"/>
    <col min="5" max="5" width="7.33203125" style="70" customWidth="1"/>
    <col min="6" max="6" width="40.6640625" style="70" customWidth="1"/>
    <col min="7" max="7" width="40.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4" ht="31.2" x14ac:dyDescent="0.3">
      <c r="A1" s="22" t="s">
        <v>337</v>
      </c>
      <c r="B1" s="22"/>
      <c r="C1" s="69"/>
      <c r="D1" s="69"/>
      <c r="E1" s="69"/>
      <c r="F1" s="69"/>
      <c r="H1" s="69"/>
      <c r="I1" s="22"/>
      <c r="J1" s="69"/>
      <c r="K1" s="69"/>
      <c r="L1" s="69"/>
      <c r="M1" s="69"/>
    </row>
    <row r="2" spans="1:14" ht="15" thickBot="1" x14ac:dyDescent="0.35">
      <c r="A2" s="69"/>
      <c r="B2" s="69"/>
      <c r="C2" s="69"/>
      <c r="D2" s="69"/>
      <c r="E2" s="69"/>
      <c r="F2" s="69"/>
      <c r="H2" s="67"/>
      <c r="L2" s="69"/>
      <c r="M2" s="69"/>
    </row>
    <row r="3" spans="1:14" ht="18.600000000000001" thickBot="1" x14ac:dyDescent="0.35">
      <c r="A3" s="54"/>
      <c r="B3" s="53" t="s">
        <v>129</v>
      </c>
      <c r="C3" s="150" t="s">
        <v>301</v>
      </c>
      <c r="D3" s="54"/>
      <c r="E3" s="54"/>
      <c r="F3" s="54"/>
      <c r="G3" s="54"/>
      <c r="H3" s="67"/>
      <c r="L3" s="69"/>
      <c r="M3" s="69"/>
    </row>
    <row r="4" spans="1:14" ht="15" thickBot="1" x14ac:dyDescent="0.35">
      <c r="H4" s="67"/>
      <c r="L4" s="69"/>
      <c r="M4" s="69"/>
    </row>
    <row r="5" spans="1:14" ht="18" x14ac:dyDescent="0.3">
      <c r="B5" s="110" t="s">
        <v>339</v>
      </c>
      <c r="C5" s="84"/>
      <c r="E5" s="4"/>
      <c r="F5" s="4"/>
      <c r="H5" s="67"/>
      <c r="L5" s="69"/>
      <c r="M5" s="69"/>
    </row>
    <row r="6" spans="1:14" ht="15" thickBot="1" x14ac:dyDescent="0.35">
      <c r="B6" s="108" t="s">
        <v>237</v>
      </c>
      <c r="H6" s="67"/>
      <c r="L6" s="69"/>
      <c r="M6" s="69"/>
    </row>
    <row r="7" spans="1:14" s="83" customFormat="1" x14ac:dyDescent="0.3">
      <c r="A7" s="70"/>
      <c r="B7" s="82"/>
      <c r="C7" s="70"/>
      <c r="D7" s="70"/>
      <c r="E7" s="70"/>
      <c r="F7" s="70"/>
      <c r="G7" s="69"/>
      <c r="H7" s="67"/>
      <c r="I7" s="70"/>
      <c r="J7" s="70"/>
      <c r="K7" s="70"/>
      <c r="L7" s="69"/>
      <c r="M7" s="69"/>
      <c r="N7" s="69"/>
    </row>
    <row r="8" spans="1:14" ht="36" x14ac:dyDescent="0.3">
      <c r="A8" s="21" t="s">
        <v>231</v>
      </c>
      <c r="B8" s="21" t="s">
        <v>237</v>
      </c>
      <c r="C8" s="18"/>
      <c r="D8" s="18"/>
      <c r="E8" s="18"/>
      <c r="F8" s="18"/>
      <c r="G8" s="19"/>
      <c r="H8" s="67"/>
      <c r="I8" s="71"/>
      <c r="J8" s="4"/>
      <c r="K8" s="4"/>
      <c r="L8" s="4"/>
      <c r="M8" s="4"/>
    </row>
    <row r="9" spans="1:14" ht="15" customHeight="1" x14ac:dyDescent="0.3">
      <c r="A9" s="76"/>
      <c r="B9" s="78" t="s">
        <v>1199</v>
      </c>
      <c r="C9" s="76"/>
      <c r="D9" s="76"/>
      <c r="E9" s="76"/>
      <c r="F9" s="77"/>
      <c r="G9" s="77"/>
      <c r="H9" s="67"/>
      <c r="I9" s="71"/>
      <c r="J9" s="59"/>
      <c r="K9" s="59"/>
      <c r="L9" s="59"/>
      <c r="M9" s="50"/>
      <c r="N9" s="50"/>
    </row>
    <row r="10" spans="1:14" x14ac:dyDescent="0.3">
      <c r="A10" s="70" t="s">
        <v>1041</v>
      </c>
      <c r="B10" s="147" t="s">
        <v>307</v>
      </c>
      <c r="C10" s="70" t="s">
        <v>54</v>
      </c>
      <c r="E10" s="71"/>
      <c r="F10" s="71"/>
      <c r="H10" s="67"/>
      <c r="I10" s="71"/>
      <c r="L10" s="71"/>
      <c r="M10" s="71"/>
    </row>
    <row r="11" spans="1:14" outlineLevel="1" x14ac:dyDescent="0.3">
      <c r="A11" s="147" t="s">
        <v>1042</v>
      </c>
      <c r="B11" s="94" t="s">
        <v>194</v>
      </c>
      <c r="D11" s="147"/>
      <c r="E11" s="71"/>
      <c r="F11" s="71"/>
      <c r="H11" s="67"/>
      <c r="I11" s="71"/>
      <c r="L11" s="71"/>
      <c r="M11" s="71"/>
    </row>
    <row r="12" spans="1:14" outlineLevel="1" x14ac:dyDescent="0.3">
      <c r="A12" s="147" t="s">
        <v>1043</v>
      </c>
      <c r="B12" s="94" t="s">
        <v>195</v>
      </c>
      <c r="E12" s="71"/>
      <c r="F12" s="71"/>
      <c r="H12" s="67"/>
      <c r="I12" s="71"/>
      <c r="L12" s="71"/>
      <c r="M12" s="71"/>
    </row>
    <row r="13" spans="1:14" outlineLevel="1" x14ac:dyDescent="0.3">
      <c r="A13" s="147" t="s">
        <v>1044</v>
      </c>
      <c r="B13" s="147"/>
      <c r="E13" s="71"/>
      <c r="F13" s="71"/>
      <c r="H13" s="67"/>
      <c r="I13" s="71"/>
      <c r="L13" s="71"/>
      <c r="M13" s="71"/>
    </row>
    <row r="14" spans="1:14" outlineLevel="1" x14ac:dyDescent="0.3">
      <c r="A14" s="147" t="s">
        <v>1045</v>
      </c>
      <c r="B14" s="147"/>
      <c r="E14" s="71"/>
      <c r="F14" s="71"/>
      <c r="H14" s="67"/>
      <c r="I14" s="71"/>
      <c r="L14" s="71"/>
      <c r="M14" s="71"/>
    </row>
    <row r="15" spans="1:14" outlineLevel="1" x14ac:dyDescent="0.3">
      <c r="A15" s="147" t="s">
        <v>1046</v>
      </c>
      <c r="B15" s="147"/>
      <c r="E15" s="71"/>
      <c r="F15" s="71"/>
      <c r="H15" s="67"/>
      <c r="I15" s="71"/>
      <c r="L15" s="71"/>
      <c r="M15" s="71"/>
    </row>
    <row r="16" spans="1:14" outlineLevel="1" x14ac:dyDescent="0.3">
      <c r="A16" s="147" t="s">
        <v>1047</v>
      </c>
      <c r="B16" s="147"/>
      <c r="E16" s="71"/>
      <c r="F16" s="71"/>
      <c r="H16" s="67"/>
      <c r="I16" s="71"/>
      <c r="L16" s="71"/>
      <c r="M16" s="71"/>
    </row>
    <row r="17" spans="1:14" outlineLevel="1" x14ac:dyDescent="0.3">
      <c r="A17" s="147" t="s">
        <v>1048</v>
      </c>
      <c r="B17" s="147"/>
      <c r="E17" s="71"/>
      <c r="F17" s="71"/>
      <c r="H17" s="67"/>
      <c r="I17" s="71"/>
      <c r="L17" s="71"/>
      <c r="M17" s="71"/>
    </row>
    <row r="18" spans="1:14" x14ac:dyDescent="0.3">
      <c r="A18" s="76"/>
      <c r="B18" s="76" t="s">
        <v>1200</v>
      </c>
      <c r="C18" s="76" t="s">
        <v>152</v>
      </c>
      <c r="D18" s="76" t="s">
        <v>311</v>
      </c>
      <c r="E18" s="76"/>
      <c r="F18" s="76" t="s">
        <v>309</v>
      </c>
      <c r="G18" s="76" t="s">
        <v>310</v>
      </c>
      <c r="H18" s="67"/>
      <c r="I18" s="51"/>
      <c r="J18" s="59"/>
      <c r="K18" s="59"/>
      <c r="L18" s="4"/>
      <c r="M18" s="59"/>
      <c r="N18" s="59"/>
    </row>
    <row r="19" spans="1:14" x14ac:dyDescent="0.3">
      <c r="A19" s="147" t="s">
        <v>1040</v>
      </c>
      <c r="B19" s="147" t="s">
        <v>308</v>
      </c>
      <c r="C19" s="70" t="s">
        <v>54</v>
      </c>
      <c r="D19" s="59"/>
      <c r="E19" s="59"/>
      <c r="F19" s="50"/>
      <c r="G19" s="50"/>
      <c r="H19" s="67"/>
      <c r="I19" s="71"/>
      <c r="L19" s="59"/>
      <c r="M19" s="50"/>
      <c r="N19" s="50"/>
    </row>
    <row r="20" spans="1:14" x14ac:dyDescent="0.3">
      <c r="A20" s="59"/>
      <c r="B20" s="51"/>
      <c r="C20" s="59"/>
      <c r="D20" s="59"/>
      <c r="E20" s="59"/>
      <c r="F20" s="50"/>
      <c r="G20" s="50"/>
      <c r="H20" s="67"/>
      <c r="I20" s="51"/>
      <c r="J20" s="59"/>
      <c r="K20" s="59"/>
      <c r="L20" s="59"/>
      <c r="M20" s="50"/>
      <c r="N20" s="50"/>
    </row>
    <row r="21" spans="1:14" x14ac:dyDescent="0.3">
      <c r="B21" s="147" t="s">
        <v>153</v>
      </c>
      <c r="C21" s="59"/>
      <c r="D21" s="59"/>
      <c r="E21" s="59"/>
      <c r="F21" s="50"/>
      <c r="G21" s="50"/>
      <c r="H21" s="67"/>
      <c r="I21" s="71"/>
      <c r="J21" s="59"/>
      <c r="K21" s="59"/>
      <c r="L21" s="59"/>
      <c r="M21" s="50"/>
      <c r="N21" s="50"/>
    </row>
    <row r="22" spans="1:14" x14ac:dyDescent="0.3">
      <c r="A22" s="147" t="s">
        <v>1049</v>
      </c>
      <c r="B22" s="71" t="s">
        <v>87</v>
      </c>
      <c r="C22" s="70" t="s">
        <v>54</v>
      </c>
      <c r="D22" s="70" t="s">
        <v>54</v>
      </c>
      <c r="E22" s="71"/>
      <c r="F22" s="63" t="str">
        <f>IF($C$37=0,"",IF(C22="[for completion]","",C22/$C$37))</f>
        <v/>
      </c>
      <c r="G22" s="63" t="str">
        <f>IF($D$37=0,"",IF(D22="[for completion]","",D22/$D$37))</f>
        <v/>
      </c>
      <c r="H22" s="67"/>
      <c r="I22" s="71"/>
      <c r="L22" s="71"/>
      <c r="M22" s="63"/>
      <c r="N22" s="63"/>
    </row>
    <row r="23" spans="1:14" x14ac:dyDescent="0.3">
      <c r="A23" s="147" t="s">
        <v>1050</v>
      </c>
      <c r="B23" s="71" t="s">
        <v>87</v>
      </c>
      <c r="C23" s="70" t="s">
        <v>54</v>
      </c>
      <c r="D23" s="70" t="s">
        <v>54</v>
      </c>
      <c r="E23" s="71"/>
      <c r="F23" s="63" t="str">
        <f t="shared" ref="F23:F36" si="0">IF($C$37=0,"",IF(C23="[for completion]","",C23/$C$37))</f>
        <v/>
      </c>
      <c r="G23" s="63" t="str">
        <f t="shared" ref="G23:G36" si="1">IF($D$37=0,"",IF(D23="[for completion]","",D23/$D$37))</f>
        <v/>
      </c>
      <c r="H23" s="67"/>
      <c r="I23" s="71"/>
      <c r="L23" s="71"/>
      <c r="M23" s="63"/>
      <c r="N23" s="63"/>
    </row>
    <row r="24" spans="1:14" x14ac:dyDescent="0.3">
      <c r="A24" s="147" t="s">
        <v>1051</v>
      </c>
      <c r="B24" s="71" t="s">
        <v>87</v>
      </c>
      <c r="C24" s="70" t="s">
        <v>54</v>
      </c>
      <c r="D24" s="70" t="s">
        <v>54</v>
      </c>
      <c r="F24" s="63" t="str">
        <f t="shared" si="0"/>
        <v/>
      </c>
      <c r="G24" s="63" t="str">
        <f t="shared" si="1"/>
        <v/>
      </c>
      <c r="H24" s="67"/>
      <c r="I24" s="71"/>
      <c r="M24" s="63"/>
      <c r="N24" s="63"/>
    </row>
    <row r="25" spans="1:14" x14ac:dyDescent="0.3">
      <c r="A25" s="147" t="s">
        <v>1052</v>
      </c>
      <c r="B25" s="71" t="s">
        <v>87</v>
      </c>
      <c r="C25" s="70" t="s">
        <v>54</v>
      </c>
      <c r="D25" s="70" t="s">
        <v>54</v>
      </c>
      <c r="E25" s="75"/>
      <c r="F25" s="63" t="str">
        <f t="shared" si="0"/>
        <v/>
      </c>
      <c r="G25" s="63" t="str">
        <f t="shared" si="1"/>
        <v/>
      </c>
      <c r="H25" s="67"/>
      <c r="I25" s="71"/>
      <c r="L25" s="75"/>
      <c r="M25" s="63"/>
      <c r="N25" s="63"/>
    </row>
    <row r="26" spans="1:14" x14ac:dyDescent="0.3">
      <c r="A26" s="147" t="s">
        <v>1053</v>
      </c>
      <c r="B26" s="71" t="s">
        <v>87</v>
      </c>
      <c r="C26" s="70" t="s">
        <v>54</v>
      </c>
      <c r="D26" s="70" t="s">
        <v>54</v>
      </c>
      <c r="E26" s="75"/>
      <c r="F26" s="63" t="str">
        <f t="shared" si="0"/>
        <v/>
      </c>
      <c r="G26" s="63" t="str">
        <f t="shared" si="1"/>
        <v/>
      </c>
      <c r="H26" s="67"/>
      <c r="I26" s="71"/>
      <c r="L26" s="75"/>
      <c r="M26" s="63"/>
      <c r="N26" s="63"/>
    </row>
    <row r="27" spans="1:14" x14ac:dyDescent="0.3">
      <c r="A27" s="147" t="s">
        <v>1054</v>
      </c>
      <c r="B27" s="71" t="s">
        <v>87</v>
      </c>
      <c r="C27" s="70" t="s">
        <v>54</v>
      </c>
      <c r="D27" s="70" t="s">
        <v>54</v>
      </c>
      <c r="E27" s="75"/>
      <c r="F27" s="63" t="str">
        <f t="shared" si="0"/>
        <v/>
      </c>
      <c r="G27" s="63" t="str">
        <f t="shared" si="1"/>
        <v/>
      </c>
      <c r="H27" s="67"/>
      <c r="I27" s="71"/>
      <c r="L27" s="75"/>
      <c r="M27" s="63"/>
      <c r="N27" s="63"/>
    </row>
    <row r="28" spans="1:14" x14ac:dyDescent="0.3">
      <c r="A28" s="147" t="s">
        <v>1055</v>
      </c>
      <c r="B28" s="71" t="s">
        <v>87</v>
      </c>
      <c r="C28" s="70" t="s">
        <v>54</v>
      </c>
      <c r="D28" s="70" t="s">
        <v>54</v>
      </c>
      <c r="E28" s="75"/>
      <c r="F28" s="63" t="str">
        <f t="shared" si="0"/>
        <v/>
      </c>
      <c r="G28" s="63" t="str">
        <f t="shared" si="1"/>
        <v/>
      </c>
      <c r="H28" s="67"/>
      <c r="I28" s="71"/>
      <c r="L28" s="75"/>
      <c r="M28" s="63"/>
      <c r="N28" s="63"/>
    </row>
    <row r="29" spans="1:14" x14ac:dyDescent="0.3">
      <c r="A29" s="147" t="s">
        <v>1056</v>
      </c>
      <c r="B29" s="71" t="s">
        <v>87</v>
      </c>
      <c r="C29" s="70" t="s">
        <v>54</v>
      </c>
      <c r="D29" s="70" t="s">
        <v>54</v>
      </c>
      <c r="E29" s="75"/>
      <c r="F29" s="63" t="str">
        <f t="shared" si="0"/>
        <v/>
      </c>
      <c r="G29" s="63" t="str">
        <f t="shared" si="1"/>
        <v/>
      </c>
      <c r="H29" s="67"/>
      <c r="I29" s="71"/>
      <c r="L29" s="75"/>
      <c r="M29" s="63"/>
      <c r="N29" s="63"/>
    </row>
    <row r="30" spans="1:14" x14ac:dyDescent="0.3">
      <c r="A30" s="147" t="s">
        <v>1057</v>
      </c>
      <c r="B30" s="71" t="s">
        <v>87</v>
      </c>
      <c r="C30" s="70" t="s">
        <v>54</v>
      </c>
      <c r="D30" s="70" t="s">
        <v>54</v>
      </c>
      <c r="E30" s="75"/>
      <c r="F30" s="63" t="str">
        <f t="shared" si="0"/>
        <v/>
      </c>
      <c r="G30" s="63" t="str">
        <f t="shared" si="1"/>
        <v/>
      </c>
      <c r="H30" s="67"/>
      <c r="I30" s="71"/>
      <c r="L30" s="75"/>
      <c r="M30" s="63"/>
      <c r="N30" s="63"/>
    </row>
    <row r="31" spans="1:14" x14ac:dyDescent="0.3">
      <c r="A31" s="147" t="s">
        <v>1058</v>
      </c>
      <c r="B31" s="71" t="s">
        <v>87</v>
      </c>
      <c r="C31" s="70" t="s">
        <v>54</v>
      </c>
      <c r="D31" s="70" t="s">
        <v>54</v>
      </c>
      <c r="E31" s="75"/>
      <c r="F31" s="63" t="str">
        <f t="shared" si="0"/>
        <v/>
      </c>
      <c r="G31" s="63" t="str">
        <f t="shared" si="1"/>
        <v/>
      </c>
      <c r="H31" s="67"/>
      <c r="I31" s="71"/>
      <c r="L31" s="75"/>
      <c r="M31" s="63"/>
      <c r="N31" s="63"/>
    </row>
    <row r="32" spans="1:14" x14ac:dyDescent="0.3">
      <c r="A32" s="147" t="s">
        <v>1059</v>
      </c>
      <c r="B32" s="71" t="s">
        <v>87</v>
      </c>
      <c r="C32" s="70" t="s">
        <v>54</v>
      </c>
      <c r="D32" s="70" t="s">
        <v>54</v>
      </c>
      <c r="E32" s="75"/>
      <c r="F32" s="63" t="str">
        <f t="shared" si="0"/>
        <v/>
      </c>
      <c r="G32" s="63" t="str">
        <f t="shared" si="1"/>
        <v/>
      </c>
      <c r="H32" s="67"/>
      <c r="I32" s="71"/>
      <c r="L32" s="75"/>
      <c r="M32" s="63"/>
      <c r="N32" s="63"/>
    </row>
    <row r="33" spans="1:14" x14ac:dyDescent="0.3">
      <c r="A33" s="147" t="s">
        <v>1060</v>
      </c>
      <c r="B33" s="71" t="s">
        <v>87</v>
      </c>
      <c r="C33" s="70" t="s">
        <v>54</v>
      </c>
      <c r="D33" s="70" t="s">
        <v>54</v>
      </c>
      <c r="E33" s="75"/>
      <c r="F33" s="63" t="str">
        <f t="shared" si="0"/>
        <v/>
      </c>
      <c r="G33" s="63" t="str">
        <f t="shared" si="1"/>
        <v/>
      </c>
      <c r="H33" s="67"/>
      <c r="I33" s="71"/>
      <c r="L33" s="75"/>
      <c r="M33" s="63"/>
      <c r="N33" s="63"/>
    </row>
    <row r="34" spans="1:14" x14ac:dyDescent="0.3">
      <c r="A34" s="147" t="s">
        <v>1061</v>
      </c>
      <c r="B34" s="71" t="s">
        <v>87</v>
      </c>
      <c r="C34" s="70" t="s">
        <v>54</v>
      </c>
      <c r="D34" s="70" t="s">
        <v>54</v>
      </c>
      <c r="E34" s="75"/>
      <c r="F34" s="63" t="str">
        <f t="shared" si="0"/>
        <v/>
      </c>
      <c r="G34" s="63" t="str">
        <f t="shared" si="1"/>
        <v/>
      </c>
      <c r="H34" s="67"/>
      <c r="I34" s="71"/>
      <c r="L34" s="75"/>
      <c r="M34" s="63"/>
      <c r="N34" s="63"/>
    </row>
    <row r="35" spans="1:14" x14ac:dyDescent="0.3">
      <c r="A35" s="147" t="s">
        <v>1062</v>
      </c>
      <c r="B35" s="71" t="s">
        <v>87</v>
      </c>
      <c r="C35" s="70" t="s">
        <v>54</v>
      </c>
      <c r="D35" s="70" t="s">
        <v>54</v>
      </c>
      <c r="E35" s="75"/>
      <c r="F35" s="63" t="str">
        <f t="shared" si="0"/>
        <v/>
      </c>
      <c r="G35" s="63" t="str">
        <f t="shared" si="1"/>
        <v/>
      </c>
      <c r="H35" s="67"/>
      <c r="I35" s="71"/>
      <c r="L35" s="75"/>
      <c r="M35" s="63"/>
      <c r="N35" s="63"/>
    </row>
    <row r="36" spans="1:14" x14ac:dyDescent="0.3">
      <c r="A36" s="147" t="s">
        <v>1063</v>
      </c>
      <c r="B36" s="71" t="s">
        <v>87</v>
      </c>
      <c r="C36" s="70" t="s">
        <v>54</v>
      </c>
      <c r="D36" s="70" t="s">
        <v>54</v>
      </c>
      <c r="E36" s="75"/>
      <c r="F36" s="63" t="str">
        <f t="shared" si="0"/>
        <v/>
      </c>
      <c r="G36" s="63" t="str">
        <f t="shared" si="1"/>
        <v/>
      </c>
      <c r="H36" s="67"/>
      <c r="I36" s="71"/>
      <c r="L36" s="75"/>
      <c r="M36" s="63"/>
      <c r="N36" s="63"/>
    </row>
    <row r="37" spans="1:14" x14ac:dyDescent="0.3">
      <c r="A37" s="147" t="s">
        <v>1064</v>
      </c>
      <c r="B37" s="73" t="s">
        <v>1</v>
      </c>
      <c r="C37" s="71">
        <f>SUM(C22:C36)</f>
        <v>0</v>
      </c>
      <c r="D37" s="71">
        <f>SUM(D22:D36)</f>
        <v>0</v>
      </c>
      <c r="E37" s="75"/>
      <c r="F37" s="65">
        <f>SUM(F22:F36)</f>
        <v>0</v>
      </c>
      <c r="G37" s="65">
        <f>SUM(G22:G36)</f>
        <v>0</v>
      </c>
      <c r="H37" s="67"/>
      <c r="I37" s="73"/>
      <c r="J37" s="71"/>
      <c r="K37" s="71"/>
      <c r="L37" s="75"/>
      <c r="M37" s="65"/>
      <c r="N37" s="65"/>
    </row>
    <row r="38" spans="1:14" x14ac:dyDescent="0.3">
      <c r="A38" s="76"/>
      <c r="B38" s="78" t="s">
        <v>1201</v>
      </c>
      <c r="C38" s="76" t="s">
        <v>82</v>
      </c>
      <c r="D38" s="76"/>
      <c r="E38" s="61"/>
      <c r="F38" s="76" t="s">
        <v>309</v>
      </c>
      <c r="G38" s="76"/>
      <c r="H38" s="67"/>
      <c r="I38" s="51"/>
      <c r="J38" s="59"/>
      <c r="K38" s="59"/>
      <c r="L38" s="4"/>
      <c r="M38" s="59"/>
      <c r="N38" s="59"/>
    </row>
    <row r="39" spans="1:14" x14ac:dyDescent="0.3">
      <c r="A39" s="147" t="s">
        <v>1065</v>
      </c>
      <c r="B39" s="71" t="s">
        <v>40</v>
      </c>
      <c r="C39" s="70" t="s">
        <v>54</v>
      </c>
      <c r="E39" s="74"/>
      <c r="F39" s="63" t="str">
        <f>IF($C$42=0,"",IF(C39="[for completion]","",C39/$C$42))</f>
        <v/>
      </c>
      <c r="G39" s="72"/>
      <c r="H39" s="67"/>
      <c r="I39" s="71"/>
      <c r="L39" s="74"/>
      <c r="M39" s="63"/>
      <c r="N39" s="72"/>
    </row>
    <row r="40" spans="1:14" x14ac:dyDescent="0.3">
      <c r="A40" s="147" t="s">
        <v>1066</v>
      </c>
      <c r="B40" s="71" t="s">
        <v>41</v>
      </c>
      <c r="C40" s="70" t="s">
        <v>54</v>
      </c>
      <c r="E40" s="74"/>
      <c r="F40" s="63" t="str">
        <f t="shared" ref="F40:F41" si="2">IF($C$42=0,"",IF(C40="[for completion]","",C40/$C$42))</f>
        <v/>
      </c>
      <c r="G40" s="72"/>
      <c r="H40" s="67"/>
      <c r="I40" s="71"/>
      <c r="L40" s="74"/>
      <c r="M40" s="63"/>
      <c r="N40" s="72"/>
    </row>
    <row r="41" spans="1:14" x14ac:dyDescent="0.3">
      <c r="A41" s="147" t="s">
        <v>1067</v>
      </c>
      <c r="B41" s="71" t="s">
        <v>2</v>
      </c>
      <c r="C41" s="70" t="s">
        <v>54</v>
      </c>
      <c r="E41" s="75"/>
      <c r="F41" s="63" t="str">
        <f t="shared" si="2"/>
        <v/>
      </c>
      <c r="G41" s="72"/>
      <c r="H41" s="67"/>
      <c r="I41" s="71"/>
      <c r="L41" s="75"/>
      <c r="M41" s="63"/>
      <c r="N41" s="72"/>
    </row>
    <row r="42" spans="1:14" x14ac:dyDescent="0.3">
      <c r="A42" s="147" t="s">
        <v>1068</v>
      </c>
      <c r="B42" s="73" t="s">
        <v>1</v>
      </c>
      <c r="C42" s="71">
        <f>SUM(C39:C41)</f>
        <v>0</v>
      </c>
      <c r="D42" s="71"/>
      <c r="E42" s="75"/>
      <c r="F42" s="65">
        <f>SUM(F39:F41)</f>
        <v>0</v>
      </c>
      <c r="G42" s="72"/>
      <c r="H42" s="67"/>
      <c r="I42" s="71"/>
      <c r="L42" s="75"/>
      <c r="M42" s="63"/>
      <c r="N42" s="72"/>
    </row>
    <row r="43" spans="1:14" outlineLevel="1" x14ac:dyDescent="0.3">
      <c r="A43" s="147" t="s">
        <v>1069</v>
      </c>
      <c r="B43" s="73"/>
      <c r="C43" s="71"/>
      <c r="D43" s="71"/>
      <c r="E43" s="75"/>
      <c r="F43" s="65"/>
      <c r="G43" s="72"/>
      <c r="H43" s="67"/>
      <c r="I43" s="71"/>
      <c r="L43" s="75"/>
      <c r="M43" s="63"/>
      <c r="N43" s="72"/>
    </row>
    <row r="44" spans="1:14" outlineLevel="1" x14ac:dyDescent="0.3">
      <c r="A44" s="147" t="s">
        <v>1070</v>
      </c>
      <c r="B44" s="73"/>
      <c r="C44" s="71"/>
      <c r="D44" s="71"/>
      <c r="E44" s="75"/>
      <c r="F44" s="65"/>
      <c r="G44" s="72"/>
      <c r="H44" s="67"/>
      <c r="I44" s="71"/>
      <c r="L44" s="75"/>
      <c r="M44" s="63"/>
      <c r="N44" s="72"/>
    </row>
    <row r="45" spans="1:14" outlineLevel="1" x14ac:dyDescent="0.3">
      <c r="A45" s="147" t="s">
        <v>1071</v>
      </c>
      <c r="B45" s="71"/>
      <c r="E45" s="75"/>
      <c r="F45" s="63"/>
      <c r="G45" s="72"/>
      <c r="H45" s="67"/>
      <c r="I45" s="71"/>
      <c r="L45" s="75"/>
      <c r="M45" s="63"/>
      <c r="N45" s="72"/>
    </row>
    <row r="46" spans="1:14" outlineLevel="1" x14ac:dyDescent="0.3">
      <c r="A46" s="147" t="s">
        <v>1072</v>
      </c>
      <c r="B46" s="71"/>
      <c r="E46" s="75"/>
      <c r="F46" s="63"/>
      <c r="G46" s="72"/>
      <c r="H46" s="67"/>
      <c r="I46" s="71"/>
      <c r="L46" s="75"/>
      <c r="M46" s="63"/>
      <c r="N46" s="72"/>
    </row>
    <row r="47" spans="1:14" outlineLevel="1" x14ac:dyDescent="0.3">
      <c r="A47" s="147" t="s">
        <v>1073</v>
      </c>
      <c r="B47" s="71"/>
      <c r="E47" s="75"/>
      <c r="F47" s="63"/>
      <c r="G47" s="72"/>
      <c r="H47" s="67"/>
      <c r="I47" s="71"/>
      <c r="L47" s="75"/>
      <c r="M47" s="63"/>
      <c r="N47" s="72"/>
    </row>
    <row r="48" spans="1:14" ht="15" customHeight="1" x14ac:dyDescent="0.3">
      <c r="A48" s="76"/>
      <c r="B48" s="78" t="s">
        <v>1025</v>
      </c>
      <c r="C48" s="76" t="s">
        <v>309</v>
      </c>
      <c r="D48" s="76"/>
      <c r="E48" s="61"/>
      <c r="F48" s="77"/>
      <c r="G48" s="77"/>
      <c r="H48" s="67"/>
      <c r="I48" s="51"/>
      <c r="J48" s="59"/>
      <c r="K48" s="59"/>
      <c r="L48" s="4"/>
      <c r="M48" s="50"/>
      <c r="N48" s="50"/>
    </row>
    <row r="49" spans="1:14" x14ac:dyDescent="0.3">
      <c r="A49" s="147" t="s">
        <v>1074</v>
      </c>
      <c r="B49" s="97" t="s">
        <v>91</v>
      </c>
      <c r="C49" s="147">
        <f>SUM(C50:C77)</f>
        <v>0</v>
      </c>
      <c r="G49" s="70"/>
      <c r="H49" s="67"/>
      <c r="I49" s="4"/>
      <c r="N49" s="70"/>
    </row>
    <row r="50" spans="1:14" x14ac:dyDescent="0.3">
      <c r="A50" s="147" t="s">
        <v>1075</v>
      </c>
      <c r="B50" s="70" t="s">
        <v>104</v>
      </c>
      <c r="C50" s="70" t="s">
        <v>54</v>
      </c>
      <c r="G50" s="70"/>
      <c r="H50" s="67"/>
      <c r="N50" s="70"/>
    </row>
    <row r="51" spans="1:14" x14ac:dyDescent="0.3">
      <c r="A51" s="147" t="s">
        <v>1076</v>
      </c>
      <c r="B51" s="70" t="s">
        <v>92</v>
      </c>
      <c r="C51" s="70" t="s">
        <v>54</v>
      </c>
      <c r="G51" s="70"/>
      <c r="H51" s="67"/>
      <c r="N51" s="70"/>
    </row>
    <row r="52" spans="1:14" x14ac:dyDescent="0.3">
      <c r="A52" s="147" t="s">
        <v>1077</v>
      </c>
      <c r="B52" s="70" t="s">
        <v>93</v>
      </c>
      <c r="C52" s="70" t="s">
        <v>54</v>
      </c>
      <c r="G52" s="70"/>
      <c r="H52" s="67"/>
      <c r="N52" s="70"/>
    </row>
    <row r="53" spans="1:14" x14ac:dyDescent="0.3">
      <c r="A53" s="147" t="s">
        <v>1078</v>
      </c>
      <c r="B53" s="147" t="s">
        <v>352</v>
      </c>
      <c r="C53" s="147" t="s">
        <v>54</v>
      </c>
      <c r="D53" s="147"/>
      <c r="E53" s="147"/>
      <c r="F53" s="147"/>
      <c r="G53" s="147"/>
      <c r="H53" s="141"/>
      <c r="I53" s="147"/>
      <c r="J53" s="147"/>
      <c r="K53" s="147"/>
      <c r="L53" s="147"/>
      <c r="M53" s="147"/>
      <c r="N53" s="147"/>
    </row>
    <row r="54" spans="1:14" x14ac:dyDescent="0.3">
      <c r="A54" s="147" t="s">
        <v>1079</v>
      </c>
      <c r="B54" s="70" t="s">
        <v>114</v>
      </c>
      <c r="C54" s="70" t="s">
        <v>54</v>
      </c>
      <c r="G54" s="70"/>
      <c r="H54" s="67"/>
      <c r="N54" s="70"/>
    </row>
    <row r="55" spans="1:14" x14ac:dyDescent="0.3">
      <c r="A55" s="147" t="s">
        <v>1080</v>
      </c>
      <c r="B55" s="70" t="s">
        <v>111</v>
      </c>
      <c r="C55" s="70" t="s">
        <v>54</v>
      </c>
      <c r="G55" s="70"/>
      <c r="H55" s="67"/>
      <c r="N55" s="70"/>
    </row>
    <row r="56" spans="1:14" x14ac:dyDescent="0.3">
      <c r="A56" s="147" t="s">
        <v>1081</v>
      </c>
      <c r="B56" s="70" t="s">
        <v>94</v>
      </c>
      <c r="C56" s="70" t="s">
        <v>54</v>
      </c>
      <c r="G56" s="70"/>
      <c r="H56" s="67"/>
      <c r="N56" s="70"/>
    </row>
    <row r="57" spans="1:14" x14ac:dyDescent="0.3">
      <c r="A57" s="147" t="s">
        <v>1082</v>
      </c>
      <c r="B57" s="70" t="s">
        <v>95</v>
      </c>
      <c r="C57" s="70" t="s">
        <v>54</v>
      </c>
      <c r="G57" s="70"/>
      <c r="H57" s="67"/>
      <c r="N57" s="70"/>
    </row>
    <row r="58" spans="1:14" x14ac:dyDescent="0.3">
      <c r="A58" s="147" t="s">
        <v>1083</v>
      </c>
      <c r="B58" s="70" t="s">
        <v>96</v>
      </c>
      <c r="C58" s="70" t="s">
        <v>54</v>
      </c>
      <c r="G58" s="70"/>
      <c r="H58" s="67"/>
      <c r="N58" s="70"/>
    </row>
    <row r="59" spans="1:14" x14ac:dyDescent="0.3">
      <c r="A59" s="147" t="s">
        <v>1084</v>
      </c>
      <c r="B59" s="70" t="s">
        <v>0</v>
      </c>
      <c r="C59" s="70" t="s">
        <v>54</v>
      </c>
      <c r="G59" s="70"/>
      <c r="H59" s="67"/>
      <c r="N59" s="70"/>
    </row>
    <row r="60" spans="1:14" x14ac:dyDescent="0.3">
      <c r="A60" s="147" t="s">
        <v>1085</v>
      </c>
      <c r="B60" s="70" t="s">
        <v>14</v>
      </c>
      <c r="C60" s="70" t="s">
        <v>54</v>
      </c>
      <c r="G60" s="70"/>
      <c r="H60" s="67"/>
      <c r="N60" s="70"/>
    </row>
    <row r="61" spans="1:14" x14ac:dyDescent="0.3">
      <c r="A61" s="147" t="s">
        <v>1086</v>
      </c>
      <c r="B61" s="70" t="s">
        <v>97</v>
      </c>
      <c r="C61" s="70" t="s">
        <v>54</v>
      </c>
      <c r="G61" s="70"/>
      <c r="H61" s="67"/>
      <c r="N61" s="70"/>
    </row>
    <row r="62" spans="1:14" x14ac:dyDescent="0.3">
      <c r="A62" s="147" t="s">
        <v>1087</v>
      </c>
      <c r="B62" s="70" t="s">
        <v>355</v>
      </c>
      <c r="C62" s="70" t="s">
        <v>54</v>
      </c>
      <c r="G62" s="70"/>
      <c r="H62" s="67"/>
      <c r="N62" s="70"/>
    </row>
    <row r="63" spans="1:14" x14ac:dyDescent="0.3">
      <c r="A63" s="147" t="s">
        <v>1088</v>
      </c>
      <c r="B63" s="70" t="s">
        <v>112</v>
      </c>
      <c r="C63" s="70" t="s">
        <v>54</v>
      </c>
      <c r="G63" s="70"/>
      <c r="H63" s="67"/>
      <c r="N63" s="70"/>
    </row>
    <row r="64" spans="1:14" x14ac:dyDescent="0.3">
      <c r="A64" s="147" t="s">
        <v>1089</v>
      </c>
      <c r="B64" s="70" t="s">
        <v>98</v>
      </c>
      <c r="C64" s="70" t="s">
        <v>54</v>
      </c>
      <c r="G64" s="70"/>
      <c r="H64" s="67"/>
      <c r="N64" s="70"/>
    </row>
    <row r="65" spans="1:14" x14ac:dyDescent="0.3">
      <c r="A65" s="147" t="s">
        <v>1090</v>
      </c>
      <c r="B65" s="70" t="s">
        <v>99</v>
      </c>
      <c r="C65" s="70" t="s">
        <v>54</v>
      </c>
      <c r="G65" s="70"/>
      <c r="H65" s="67"/>
      <c r="N65" s="70"/>
    </row>
    <row r="66" spans="1:14" x14ac:dyDescent="0.3">
      <c r="A66" s="147" t="s">
        <v>1091</v>
      </c>
      <c r="B66" s="70" t="s">
        <v>100</v>
      </c>
      <c r="C66" s="70" t="s">
        <v>54</v>
      </c>
      <c r="G66" s="70"/>
      <c r="H66" s="67"/>
      <c r="N66" s="70"/>
    </row>
    <row r="67" spans="1:14" x14ac:dyDescent="0.3">
      <c r="A67" s="147" t="s">
        <v>1092</v>
      </c>
      <c r="B67" s="70" t="s">
        <v>101</v>
      </c>
      <c r="C67" s="70" t="s">
        <v>54</v>
      </c>
      <c r="G67" s="70"/>
      <c r="H67" s="67"/>
      <c r="N67" s="70"/>
    </row>
    <row r="68" spans="1:14" x14ac:dyDescent="0.3">
      <c r="A68" s="147" t="s">
        <v>1093</v>
      </c>
      <c r="B68" s="70" t="s">
        <v>102</v>
      </c>
      <c r="C68" s="70" t="s">
        <v>54</v>
      </c>
      <c r="G68" s="70"/>
      <c r="H68" s="67"/>
      <c r="N68" s="70"/>
    </row>
    <row r="69" spans="1:14" x14ac:dyDescent="0.3">
      <c r="A69" s="147" t="s">
        <v>1094</v>
      </c>
      <c r="B69" s="70" t="s">
        <v>103</v>
      </c>
      <c r="C69" s="70" t="s">
        <v>54</v>
      </c>
      <c r="G69" s="70"/>
      <c r="H69" s="67"/>
      <c r="N69" s="70"/>
    </row>
    <row r="70" spans="1:14" x14ac:dyDescent="0.3">
      <c r="A70" s="147" t="s">
        <v>1095</v>
      </c>
      <c r="B70" s="70" t="s">
        <v>105</v>
      </c>
      <c r="C70" s="70" t="s">
        <v>54</v>
      </c>
      <c r="G70" s="70"/>
      <c r="H70" s="67"/>
      <c r="N70" s="70"/>
    </row>
    <row r="71" spans="1:14" x14ac:dyDescent="0.3">
      <c r="A71" s="147" t="s">
        <v>1096</v>
      </c>
      <c r="B71" s="70" t="s">
        <v>106</v>
      </c>
      <c r="C71" s="70" t="s">
        <v>54</v>
      </c>
      <c r="G71" s="70"/>
      <c r="H71" s="67"/>
      <c r="N71" s="70"/>
    </row>
    <row r="72" spans="1:14" x14ac:dyDescent="0.3">
      <c r="A72" s="147" t="s">
        <v>1097</v>
      </c>
      <c r="B72" s="70" t="s">
        <v>107</v>
      </c>
      <c r="C72" s="70" t="s">
        <v>54</v>
      </c>
      <c r="G72" s="70"/>
      <c r="H72" s="67"/>
      <c r="N72" s="70"/>
    </row>
    <row r="73" spans="1:14" x14ac:dyDescent="0.3">
      <c r="A73" s="147" t="s">
        <v>1098</v>
      </c>
      <c r="B73" s="70" t="s">
        <v>109</v>
      </c>
      <c r="C73" s="70" t="s">
        <v>54</v>
      </c>
      <c r="G73" s="70"/>
      <c r="H73" s="67"/>
      <c r="N73" s="70"/>
    </row>
    <row r="74" spans="1:14" x14ac:dyDescent="0.3">
      <c r="A74" s="147" t="s">
        <v>1099</v>
      </c>
      <c r="B74" s="70" t="s">
        <v>110</v>
      </c>
      <c r="C74" s="70" t="s">
        <v>54</v>
      </c>
      <c r="G74" s="70"/>
      <c r="H74" s="67"/>
      <c r="N74" s="70"/>
    </row>
    <row r="75" spans="1:14" x14ac:dyDescent="0.3">
      <c r="A75" s="147" t="s">
        <v>1100</v>
      </c>
      <c r="B75" s="70" t="s">
        <v>15</v>
      </c>
      <c r="C75" s="70" t="s">
        <v>54</v>
      </c>
      <c r="G75" s="70"/>
      <c r="H75" s="67"/>
      <c r="N75" s="70"/>
    </row>
    <row r="76" spans="1:14" x14ac:dyDescent="0.3">
      <c r="A76" s="147" t="s">
        <v>1101</v>
      </c>
      <c r="B76" s="70" t="s">
        <v>108</v>
      </c>
      <c r="C76" s="70" t="s">
        <v>54</v>
      </c>
      <c r="G76" s="70"/>
      <c r="H76" s="67"/>
      <c r="N76" s="70"/>
    </row>
    <row r="77" spans="1:14" x14ac:dyDescent="0.3">
      <c r="A77" s="147" t="s">
        <v>1102</v>
      </c>
      <c r="B77" s="70" t="s">
        <v>113</v>
      </c>
      <c r="C77" s="70" t="s">
        <v>54</v>
      </c>
      <c r="G77" s="70"/>
      <c r="H77" s="67"/>
      <c r="N77" s="70"/>
    </row>
    <row r="78" spans="1:14" x14ac:dyDescent="0.3">
      <c r="A78" s="147" t="s">
        <v>1103</v>
      </c>
      <c r="B78" s="97" t="s">
        <v>115</v>
      </c>
      <c r="C78" s="147">
        <f>SUM(C79:C81)</f>
        <v>0</v>
      </c>
      <c r="G78" s="70"/>
      <c r="H78" s="67"/>
      <c r="I78" s="4"/>
      <c r="N78" s="70"/>
    </row>
    <row r="79" spans="1:14" x14ac:dyDescent="0.3">
      <c r="A79" s="147" t="s">
        <v>1104</v>
      </c>
      <c r="B79" s="70" t="s">
        <v>116</v>
      </c>
      <c r="C79" s="70" t="s">
        <v>54</v>
      </c>
      <c r="G79" s="70"/>
      <c r="H79" s="67"/>
      <c r="N79" s="70"/>
    </row>
    <row r="80" spans="1:14" x14ac:dyDescent="0.3">
      <c r="A80" s="147" t="s">
        <v>1105</v>
      </c>
      <c r="B80" s="70" t="s">
        <v>117</v>
      </c>
      <c r="C80" s="70" t="s">
        <v>54</v>
      </c>
      <c r="G80" s="70"/>
      <c r="H80" s="67"/>
      <c r="N80" s="70"/>
    </row>
    <row r="81" spans="1:14" x14ac:dyDescent="0.3">
      <c r="A81" s="147" t="s">
        <v>1106</v>
      </c>
      <c r="B81" s="70" t="s">
        <v>118</v>
      </c>
      <c r="C81" s="70" t="s">
        <v>54</v>
      </c>
      <c r="G81" s="70"/>
      <c r="H81" s="67"/>
      <c r="N81" s="70"/>
    </row>
    <row r="82" spans="1:14" x14ac:dyDescent="0.3">
      <c r="A82" s="147" t="s">
        <v>1107</v>
      </c>
      <c r="B82" s="97" t="s">
        <v>2</v>
      </c>
      <c r="C82" s="147">
        <f>SUM(C83:C92)</f>
        <v>0</v>
      </c>
      <c r="G82" s="70"/>
      <c r="H82" s="67"/>
      <c r="I82" s="4"/>
      <c r="N82" s="70"/>
    </row>
    <row r="83" spans="1:14" x14ac:dyDescent="0.3">
      <c r="A83" s="147" t="s">
        <v>1108</v>
      </c>
      <c r="B83" s="71" t="s">
        <v>119</v>
      </c>
      <c r="C83" s="70" t="s">
        <v>54</v>
      </c>
      <c r="G83" s="70"/>
      <c r="H83" s="67"/>
      <c r="I83" s="71"/>
      <c r="N83" s="70"/>
    </row>
    <row r="84" spans="1:14" x14ac:dyDescent="0.3">
      <c r="A84" s="147" t="s">
        <v>1109</v>
      </c>
      <c r="B84" s="71" t="s">
        <v>120</v>
      </c>
      <c r="C84" s="70" t="s">
        <v>54</v>
      </c>
      <c r="G84" s="70"/>
      <c r="H84" s="67"/>
      <c r="I84" s="71"/>
      <c r="N84" s="70"/>
    </row>
    <row r="85" spans="1:14" x14ac:dyDescent="0.3">
      <c r="A85" s="147" t="s">
        <v>1110</v>
      </c>
      <c r="B85" s="71" t="s">
        <v>141</v>
      </c>
      <c r="C85" s="70" t="s">
        <v>54</v>
      </c>
      <c r="G85" s="70"/>
      <c r="H85" s="67"/>
      <c r="I85" s="71"/>
      <c r="N85" s="70"/>
    </row>
    <row r="86" spans="1:14" x14ac:dyDescent="0.3">
      <c r="A86" s="147" t="s">
        <v>1111</v>
      </c>
      <c r="B86" s="71" t="s">
        <v>121</v>
      </c>
      <c r="C86" s="70" t="s">
        <v>54</v>
      </c>
      <c r="G86" s="70"/>
      <c r="H86" s="67"/>
      <c r="I86" s="71"/>
      <c r="N86" s="70"/>
    </row>
    <row r="87" spans="1:14" x14ac:dyDescent="0.3">
      <c r="A87" s="147" t="s">
        <v>1112</v>
      </c>
      <c r="B87" s="71" t="s">
        <v>122</v>
      </c>
      <c r="C87" s="70" t="s">
        <v>54</v>
      </c>
      <c r="G87" s="70"/>
      <c r="H87" s="67"/>
      <c r="I87" s="71"/>
      <c r="N87" s="70"/>
    </row>
    <row r="88" spans="1:14" x14ac:dyDescent="0.3">
      <c r="A88" s="147" t="s">
        <v>1113</v>
      </c>
      <c r="B88" s="71" t="s">
        <v>123</v>
      </c>
      <c r="C88" s="70" t="s">
        <v>54</v>
      </c>
      <c r="G88" s="70"/>
      <c r="H88" s="67"/>
      <c r="I88" s="71"/>
      <c r="N88" s="70"/>
    </row>
    <row r="89" spans="1:14" x14ac:dyDescent="0.3">
      <c r="A89" s="147" t="s">
        <v>1114</v>
      </c>
      <c r="B89" s="71" t="s">
        <v>124</v>
      </c>
      <c r="C89" s="70" t="s">
        <v>54</v>
      </c>
      <c r="G89" s="70"/>
      <c r="H89" s="67"/>
      <c r="I89" s="71"/>
      <c r="N89" s="70"/>
    </row>
    <row r="90" spans="1:14" x14ac:dyDescent="0.3">
      <c r="A90" s="147" t="s">
        <v>1115</v>
      </c>
      <c r="B90" s="71" t="s">
        <v>127</v>
      </c>
      <c r="C90" s="70" t="s">
        <v>54</v>
      </c>
      <c r="G90" s="70"/>
      <c r="H90" s="67"/>
      <c r="I90" s="71"/>
      <c r="N90" s="70"/>
    </row>
    <row r="91" spans="1:14" x14ac:dyDescent="0.3">
      <c r="A91" s="147" t="s">
        <v>1116</v>
      </c>
      <c r="B91" s="71" t="s">
        <v>125</v>
      </c>
      <c r="C91" s="70" t="s">
        <v>54</v>
      </c>
      <c r="G91" s="70"/>
      <c r="H91" s="67"/>
      <c r="I91" s="71"/>
      <c r="N91" s="70"/>
    </row>
    <row r="92" spans="1:14" x14ac:dyDescent="0.3">
      <c r="A92" s="147" t="s">
        <v>1117</v>
      </c>
      <c r="B92" s="71" t="s">
        <v>2</v>
      </c>
      <c r="C92" s="70" t="s">
        <v>54</v>
      </c>
      <c r="G92" s="70"/>
      <c r="H92" s="67"/>
      <c r="I92" s="71"/>
      <c r="N92" s="70"/>
    </row>
    <row r="93" spans="1:14" outlineLevel="1" x14ac:dyDescent="0.3">
      <c r="A93" s="147" t="s">
        <v>1118</v>
      </c>
      <c r="B93" s="94" t="s">
        <v>159</v>
      </c>
      <c r="G93" s="70"/>
      <c r="H93" s="67"/>
      <c r="I93" s="71"/>
      <c r="N93" s="70"/>
    </row>
    <row r="94" spans="1:14" outlineLevel="1" x14ac:dyDescent="0.3">
      <c r="A94" s="147" t="s">
        <v>1119</v>
      </c>
      <c r="B94" s="94" t="s">
        <v>159</v>
      </c>
      <c r="G94" s="70"/>
      <c r="H94" s="67"/>
      <c r="I94" s="71"/>
      <c r="N94" s="70"/>
    </row>
    <row r="95" spans="1:14" outlineLevel="1" x14ac:dyDescent="0.3">
      <c r="A95" s="147" t="s">
        <v>1120</v>
      </c>
      <c r="B95" s="94" t="s">
        <v>159</v>
      </c>
      <c r="G95" s="70"/>
      <c r="H95" s="67"/>
      <c r="I95" s="71"/>
      <c r="N95" s="70"/>
    </row>
    <row r="96" spans="1:14" outlineLevel="1" x14ac:dyDescent="0.3">
      <c r="A96" s="147" t="s">
        <v>1121</v>
      </c>
      <c r="B96" s="94" t="s">
        <v>159</v>
      </c>
      <c r="G96" s="70"/>
      <c r="H96" s="67"/>
      <c r="I96" s="71"/>
      <c r="N96" s="70"/>
    </row>
    <row r="97" spans="1:14" outlineLevel="1" x14ac:dyDescent="0.3">
      <c r="A97" s="147" t="s">
        <v>1122</v>
      </c>
      <c r="B97" s="94" t="s">
        <v>159</v>
      </c>
      <c r="G97" s="70"/>
      <c r="H97" s="67"/>
      <c r="I97" s="71"/>
      <c r="N97" s="70"/>
    </row>
    <row r="98" spans="1:14" outlineLevel="1" x14ac:dyDescent="0.3">
      <c r="A98" s="147" t="s">
        <v>1123</v>
      </c>
      <c r="B98" s="94" t="s">
        <v>159</v>
      </c>
      <c r="G98" s="70"/>
      <c r="H98" s="67"/>
      <c r="I98" s="71"/>
      <c r="N98" s="70"/>
    </row>
    <row r="99" spans="1:14" outlineLevel="1" x14ac:dyDescent="0.3">
      <c r="A99" s="147" t="s">
        <v>1124</v>
      </c>
      <c r="B99" s="94" t="s">
        <v>159</v>
      </c>
      <c r="G99" s="70"/>
      <c r="H99" s="67"/>
      <c r="I99" s="71"/>
      <c r="N99" s="70"/>
    </row>
    <row r="100" spans="1:14" outlineLevel="1" x14ac:dyDescent="0.3">
      <c r="A100" s="147" t="s">
        <v>1125</v>
      </c>
      <c r="B100" s="94" t="s">
        <v>159</v>
      </c>
      <c r="G100" s="70"/>
      <c r="H100" s="67"/>
      <c r="I100" s="71"/>
      <c r="N100" s="70"/>
    </row>
    <row r="101" spans="1:14" outlineLevel="1" x14ac:dyDescent="0.3">
      <c r="A101" s="147" t="s">
        <v>1126</v>
      </c>
      <c r="B101" s="94" t="s">
        <v>159</v>
      </c>
      <c r="G101" s="70"/>
      <c r="H101" s="67"/>
      <c r="I101" s="71"/>
      <c r="N101" s="70"/>
    </row>
    <row r="102" spans="1:14" outlineLevel="1" x14ac:dyDescent="0.3">
      <c r="A102" s="147" t="s">
        <v>1127</v>
      </c>
      <c r="B102" s="94" t="s">
        <v>159</v>
      </c>
      <c r="G102" s="70"/>
      <c r="H102" s="67"/>
      <c r="I102" s="71"/>
      <c r="N102" s="70"/>
    </row>
    <row r="103" spans="1:14" ht="15" customHeight="1" x14ac:dyDescent="0.3">
      <c r="A103" s="76"/>
      <c r="B103" s="78" t="s">
        <v>1026</v>
      </c>
      <c r="C103" s="76" t="s">
        <v>309</v>
      </c>
      <c r="D103" s="76"/>
      <c r="E103" s="61"/>
      <c r="F103" s="76"/>
      <c r="G103" s="77"/>
      <c r="H103" s="67"/>
      <c r="I103" s="51"/>
      <c r="J103" s="59"/>
      <c r="K103" s="59"/>
      <c r="L103" s="4"/>
      <c r="M103" s="59"/>
      <c r="N103" s="50"/>
    </row>
    <row r="104" spans="1:14" x14ac:dyDescent="0.3">
      <c r="A104" s="147" t="s">
        <v>1128</v>
      </c>
      <c r="B104" s="71" t="s">
        <v>87</v>
      </c>
      <c r="C104" s="70" t="s">
        <v>54</v>
      </c>
      <c r="G104" s="70"/>
      <c r="H104" s="67"/>
      <c r="I104" s="71"/>
      <c r="N104" s="70"/>
    </row>
    <row r="105" spans="1:14" x14ac:dyDescent="0.3">
      <c r="A105" s="147" t="s">
        <v>1129</v>
      </c>
      <c r="B105" s="71" t="s">
        <v>87</v>
      </c>
      <c r="C105" s="70" t="s">
        <v>54</v>
      </c>
      <c r="G105" s="70"/>
      <c r="H105" s="67"/>
      <c r="I105" s="71"/>
      <c r="N105" s="70"/>
    </row>
    <row r="106" spans="1:14" x14ac:dyDescent="0.3">
      <c r="A106" s="147" t="s">
        <v>1130</v>
      </c>
      <c r="B106" s="71" t="s">
        <v>87</v>
      </c>
      <c r="C106" s="70" t="s">
        <v>54</v>
      </c>
      <c r="G106" s="70"/>
      <c r="H106" s="67"/>
      <c r="I106" s="71"/>
      <c r="N106" s="70"/>
    </row>
    <row r="107" spans="1:14" x14ac:dyDescent="0.3">
      <c r="A107" s="147" t="s">
        <v>1131</v>
      </c>
      <c r="B107" s="71" t="s">
        <v>87</v>
      </c>
      <c r="C107" s="70" t="s">
        <v>54</v>
      </c>
      <c r="G107" s="70"/>
      <c r="H107" s="67"/>
      <c r="I107" s="71"/>
      <c r="N107" s="70"/>
    </row>
    <row r="108" spans="1:14" x14ac:dyDescent="0.3">
      <c r="A108" s="147" t="s">
        <v>1132</v>
      </c>
      <c r="B108" s="71" t="s">
        <v>87</v>
      </c>
      <c r="C108" s="70" t="s">
        <v>54</v>
      </c>
      <c r="G108" s="70"/>
      <c r="H108" s="67"/>
      <c r="I108" s="71"/>
      <c r="N108" s="70"/>
    </row>
    <row r="109" spans="1:14" x14ac:dyDescent="0.3">
      <c r="A109" s="147" t="s">
        <v>1133</v>
      </c>
      <c r="B109" s="71" t="s">
        <v>87</v>
      </c>
      <c r="C109" s="70" t="s">
        <v>54</v>
      </c>
      <c r="G109" s="70"/>
      <c r="H109" s="67"/>
      <c r="I109" s="71"/>
      <c r="N109" s="70"/>
    </row>
    <row r="110" spans="1:14" x14ac:dyDescent="0.3">
      <c r="A110" s="147" t="s">
        <v>1134</v>
      </c>
      <c r="B110" s="71" t="s">
        <v>87</v>
      </c>
      <c r="C110" s="70" t="s">
        <v>54</v>
      </c>
      <c r="G110" s="70"/>
      <c r="H110" s="67"/>
      <c r="I110" s="71"/>
      <c r="N110" s="70"/>
    </row>
    <row r="111" spans="1:14" x14ac:dyDescent="0.3">
      <c r="A111" s="147" t="s">
        <v>1135</v>
      </c>
      <c r="B111" s="71" t="s">
        <v>87</v>
      </c>
      <c r="C111" s="70" t="s">
        <v>54</v>
      </c>
      <c r="G111" s="70"/>
      <c r="H111" s="67"/>
      <c r="I111" s="71"/>
      <c r="N111" s="70"/>
    </row>
    <row r="112" spans="1:14" x14ac:dyDescent="0.3">
      <c r="A112" s="147" t="s">
        <v>1136</v>
      </c>
      <c r="B112" s="71" t="s">
        <v>87</v>
      </c>
      <c r="C112" s="70" t="s">
        <v>54</v>
      </c>
      <c r="G112" s="70"/>
      <c r="H112" s="67"/>
      <c r="I112" s="71"/>
      <c r="N112" s="70"/>
    </row>
    <row r="113" spans="1:14" x14ac:dyDescent="0.3">
      <c r="A113" s="147" t="s">
        <v>1137</v>
      </c>
      <c r="B113" s="71" t="s">
        <v>87</v>
      </c>
      <c r="C113" s="70" t="s">
        <v>54</v>
      </c>
      <c r="G113" s="70"/>
      <c r="H113" s="67"/>
      <c r="I113" s="71"/>
      <c r="N113" s="70"/>
    </row>
    <row r="114" spans="1:14" x14ac:dyDescent="0.3">
      <c r="A114" s="147" t="s">
        <v>1138</v>
      </c>
      <c r="B114" s="71" t="s">
        <v>87</v>
      </c>
      <c r="C114" s="70" t="s">
        <v>54</v>
      </c>
      <c r="G114" s="70"/>
      <c r="H114" s="67"/>
      <c r="I114" s="71"/>
      <c r="N114" s="70"/>
    </row>
    <row r="115" spans="1:14" x14ac:dyDescent="0.3">
      <c r="A115" s="147" t="s">
        <v>1139</v>
      </c>
      <c r="B115" s="71" t="s">
        <v>87</v>
      </c>
      <c r="C115" s="70" t="s">
        <v>54</v>
      </c>
      <c r="G115" s="70"/>
      <c r="H115" s="67"/>
      <c r="I115" s="71"/>
      <c r="N115" s="70"/>
    </row>
    <row r="116" spans="1:14" x14ac:dyDescent="0.3">
      <c r="A116" s="147" t="s">
        <v>1140</v>
      </c>
      <c r="B116" s="71" t="s">
        <v>87</v>
      </c>
      <c r="C116" s="70" t="s">
        <v>54</v>
      </c>
      <c r="G116" s="70"/>
      <c r="H116" s="67"/>
      <c r="I116" s="71"/>
      <c r="N116" s="70"/>
    </row>
    <row r="117" spans="1:14" x14ac:dyDescent="0.3">
      <c r="A117" s="147" t="s">
        <v>1141</v>
      </c>
      <c r="B117" s="71" t="s">
        <v>87</v>
      </c>
      <c r="C117" s="70" t="s">
        <v>54</v>
      </c>
      <c r="G117" s="70"/>
      <c r="H117" s="67"/>
      <c r="I117" s="71"/>
      <c r="N117" s="70"/>
    </row>
    <row r="118" spans="1:14" x14ac:dyDescent="0.3">
      <c r="A118" s="147" t="s">
        <v>1142</v>
      </c>
      <c r="B118" s="71" t="s">
        <v>87</v>
      </c>
      <c r="C118" s="70" t="s">
        <v>54</v>
      </c>
      <c r="G118" s="70"/>
      <c r="H118" s="67"/>
      <c r="I118" s="71"/>
      <c r="N118" s="70"/>
    </row>
    <row r="119" spans="1:14" x14ac:dyDescent="0.3">
      <c r="A119" s="147" t="s">
        <v>1143</v>
      </c>
      <c r="B119" s="71" t="s">
        <v>87</v>
      </c>
      <c r="C119" s="70" t="s">
        <v>54</v>
      </c>
      <c r="G119" s="70"/>
      <c r="H119" s="67"/>
      <c r="I119" s="71"/>
      <c r="N119" s="70"/>
    </row>
    <row r="120" spans="1:14" x14ac:dyDescent="0.3">
      <c r="A120" s="147" t="s">
        <v>1144</v>
      </c>
      <c r="B120" s="71" t="s">
        <v>87</v>
      </c>
      <c r="C120" s="70" t="s">
        <v>54</v>
      </c>
      <c r="G120" s="70"/>
      <c r="H120" s="67"/>
      <c r="I120" s="71"/>
      <c r="N120" s="70"/>
    </row>
    <row r="121" spans="1:14" x14ac:dyDescent="0.3">
      <c r="A121" s="147" t="s">
        <v>1145</v>
      </c>
      <c r="B121" s="71" t="s">
        <v>87</v>
      </c>
      <c r="C121" s="70" t="s">
        <v>54</v>
      </c>
      <c r="G121" s="70"/>
      <c r="H121" s="67"/>
      <c r="I121" s="71"/>
      <c r="N121" s="70"/>
    </row>
    <row r="122" spans="1:14" x14ac:dyDescent="0.3">
      <c r="A122" s="147" t="s">
        <v>1146</v>
      </c>
      <c r="B122" s="71" t="s">
        <v>87</v>
      </c>
      <c r="C122" s="70" t="s">
        <v>54</v>
      </c>
      <c r="G122" s="70"/>
      <c r="H122" s="67"/>
      <c r="I122" s="71"/>
      <c r="N122" s="70"/>
    </row>
    <row r="123" spans="1:14" x14ac:dyDescent="0.3">
      <c r="A123" s="147" t="s">
        <v>1147</v>
      </c>
      <c r="B123" s="71" t="s">
        <v>87</v>
      </c>
      <c r="C123" s="70" t="s">
        <v>54</v>
      </c>
      <c r="G123" s="70"/>
      <c r="H123" s="67"/>
      <c r="I123" s="71"/>
      <c r="N123" s="70"/>
    </row>
    <row r="124" spans="1:14" x14ac:dyDescent="0.3">
      <c r="A124" s="147" t="s">
        <v>1148</v>
      </c>
      <c r="B124" s="71" t="s">
        <v>87</v>
      </c>
      <c r="C124" s="70" t="s">
        <v>54</v>
      </c>
      <c r="G124" s="70"/>
      <c r="H124" s="67"/>
      <c r="I124" s="71"/>
      <c r="N124" s="70"/>
    </row>
    <row r="125" spans="1:14" x14ac:dyDescent="0.3">
      <c r="A125" s="147" t="s">
        <v>1149</v>
      </c>
      <c r="B125" s="71" t="s">
        <v>87</v>
      </c>
      <c r="C125" s="70" t="s">
        <v>54</v>
      </c>
      <c r="G125" s="70"/>
      <c r="H125" s="67"/>
      <c r="I125" s="71"/>
      <c r="N125" s="70"/>
    </row>
    <row r="126" spans="1:14" x14ac:dyDescent="0.3">
      <c r="A126" s="147" t="s">
        <v>1150</v>
      </c>
      <c r="B126" s="71" t="s">
        <v>87</v>
      </c>
      <c r="C126" s="70" t="s">
        <v>54</v>
      </c>
      <c r="G126" s="70"/>
      <c r="H126" s="67"/>
      <c r="I126" s="71"/>
      <c r="N126" s="70"/>
    </row>
    <row r="127" spans="1:14" x14ac:dyDescent="0.3">
      <c r="A127" s="147" t="s">
        <v>1151</v>
      </c>
      <c r="B127" s="71" t="s">
        <v>87</v>
      </c>
      <c r="C127" s="70" t="s">
        <v>54</v>
      </c>
      <c r="G127" s="70"/>
      <c r="H127" s="67"/>
      <c r="I127" s="71"/>
      <c r="N127" s="70"/>
    </row>
    <row r="128" spans="1:14" x14ac:dyDescent="0.3">
      <c r="A128" s="147" t="s">
        <v>1152</v>
      </c>
      <c r="B128" s="71" t="s">
        <v>87</v>
      </c>
      <c r="C128" s="70" t="s">
        <v>54</v>
      </c>
      <c r="G128" s="70"/>
      <c r="H128" s="67"/>
      <c r="I128" s="71"/>
      <c r="N128" s="70"/>
    </row>
    <row r="129" spans="1:14" x14ac:dyDescent="0.3">
      <c r="A129" s="76"/>
      <c r="B129" s="78" t="s">
        <v>1027</v>
      </c>
      <c r="C129" s="76" t="s">
        <v>309</v>
      </c>
      <c r="D129" s="76"/>
      <c r="E129" s="76"/>
      <c r="F129" s="77"/>
      <c r="G129" s="77"/>
      <c r="H129" s="67"/>
      <c r="I129" s="51"/>
      <c r="J129" s="59"/>
      <c r="K129" s="59"/>
      <c r="L129" s="59"/>
      <c r="M129" s="50"/>
      <c r="N129" s="50"/>
    </row>
    <row r="130" spans="1:14" x14ac:dyDescent="0.3">
      <c r="A130" s="147" t="s">
        <v>1153</v>
      </c>
      <c r="B130" s="70" t="s">
        <v>34</v>
      </c>
      <c r="C130" s="70" t="s">
        <v>54</v>
      </c>
      <c r="D130" s="67"/>
      <c r="E130" s="67"/>
      <c r="F130" s="67"/>
      <c r="G130" s="67"/>
      <c r="H130" s="67"/>
      <c r="K130" s="90"/>
      <c r="L130" s="90"/>
      <c r="M130" s="90"/>
      <c r="N130" s="90"/>
    </row>
    <row r="131" spans="1:14" x14ac:dyDescent="0.3">
      <c r="A131" s="147" t="s">
        <v>1154</v>
      </c>
      <c r="B131" s="70" t="s">
        <v>35</v>
      </c>
      <c r="C131" s="70" t="s">
        <v>54</v>
      </c>
      <c r="D131" s="67"/>
      <c r="E131" s="67"/>
      <c r="F131" s="67"/>
      <c r="G131" s="67"/>
      <c r="H131" s="67"/>
      <c r="K131" s="90"/>
      <c r="L131" s="90"/>
      <c r="M131" s="90"/>
      <c r="N131" s="90"/>
    </row>
    <row r="132" spans="1:14" x14ac:dyDescent="0.3">
      <c r="A132" s="147" t="s">
        <v>1155</v>
      </c>
      <c r="B132" s="70" t="s">
        <v>2</v>
      </c>
      <c r="C132" s="70" t="s">
        <v>54</v>
      </c>
      <c r="D132" s="67"/>
      <c r="E132" s="67"/>
      <c r="F132" s="67"/>
      <c r="G132" s="67"/>
      <c r="H132" s="67"/>
      <c r="K132" s="90"/>
      <c r="L132" s="90"/>
      <c r="M132" s="90"/>
      <c r="N132" s="90"/>
    </row>
    <row r="133" spans="1:14" outlineLevel="1" x14ac:dyDescent="0.3">
      <c r="A133" s="147" t="s">
        <v>1156</v>
      </c>
      <c r="D133" s="67"/>
      <c r="E133" s="67"/>
      <c r="F133" s="67"/>
      <c r="G133" s="67"/>
      <c r="H133" s="67"/>
      <c r="K133" s="90"/>
      <c r="L133" s="90"/>
      <c r="M133" s="90"/>
      <c r="N133" s="90"/>
    </row>
    <row r="134" spans="1:14" outlineLevel="1" x14ac:dyDescent="0.3">
      <c r="A134" s="147" t="s">
        <v>1157</v>
      </c>
      <c r="D134" s="67"/>
      <c r="E134" s="67"/>
      <c r="F134" s="67"/>
      <c r="G134" s="67"/>
      <c r="H134" s="67"/>
      <c r="K134" s="90"/>
      <c r="L134" s="90"/>
      <c r="M134" s="90"/>
      <c r="N134" s="90"/>
    </row>
    <row r="135" spans="1:14" outlineLevel="1" x14ac:dyDescent="0.3">
      <c r="A135" s="147" t="s">
        <v>1158</v>
      </c>
      <c r="D135" s="67"/>
      <c r="E135" s="67"/>
      <c r="F135" s="67"/>
      <c r="G135" s="67"/>
      <c r="H135" s="67"/>
      <c r="K135" s="90"/>
      <c r="L135" s="90"/>
      <c r="M135" s="90"/>
      <c r="N135" s="90"/>
    </row>
    <row r="136" spans="1:14" outlineLevel="1" x14ac:dyDescent="0.3">
      <c r="A136" s="147" t="s">
        <v>1159</v>
      </c>
      <c r="D136" s="67"/>
      <c r="E136" s="67"/>
      <c r="F136" s="67"/>
      <c r="G136" s="67"/>
      <c r="H136" s="67"/>
      <c r="K136" s="90"/>
      <c r="L136" s="90"/>
      <c r="M136" s="90"/>
      <c r="N136" s="90"/>
    </row>
    <row r="137" spans="1:14" x14ac:dyDescent="0.3">
      <c r="A137" s="76"/>
      <c r="B137" s="78" t="s">
        <v>1028</v>
      </c>
      <c r="C137" s="76" t="s">
        <v>309</v>
      </c>
      <c r="D137" s="76"/>
      <c r="E137" s="76"/>
      <c r="F137" s="77"/>
      <c r="G137" s="77"/>
      <c r="H137" s="67"/>
      <c r="I137" s="51"/>
      <c r="J137" s="59"/>
      <c r="K137" s="59"/>
      <c r="L137" s="59"/>
      <c r="M137" s="50"/>
      <c r="N137" s="50"/>
    </row>
    <row r="138" spans="1:14" x14ac:dyDescent="0.3">
      <c r="A138" s="147" t="s">
        <v>1160</v>
      </c>
      <c r="B138" s="70" t="s">
        <v>38</v>
      </c>
      <c r="C138" s="70" t="s">
        <v>54</v>
      </c>
      <c r="D138" s="74"/>
      <c r="E138" s="74"/>
      <c r="F138" s="75"/>
      <c r="G138" s="72"/>
      <c r="H138" s="67"/>
      <c r="K138" s="74"/>
      <c r="L138" s="74"/>
      <c r="M138" s="75"/>
      <c r="N138" s="72"/>
    </row>
    <row r="139" spans="1:14" x14ac:dyDescent="0.3">
      <c r="A139" s="147" t="s">
        <v>1161</v>
      </c>
      <c r="B139" s="70" t="s">
        <v>13</v>
      </c>
      <c r="C139" s="70" t="s">
        <v>54</v>
      </c>
      <c r="D139" s="74"/>
      <c r="E139" s="74"/>
      <c r="F139" s="75"/>
      <c r="G139" s="72"/>
      <c r="H139" s="67"/>
      <c r="K139" s="74"/>
      <c r="L139" s="74"/>
      <c r="M139" s="75"/>
      <c r="N139" s="72"/>
    </row>
    <row r="140" spans="1:14" x14ac:dyDescent="0.3">
      <c r="A140" s="147" t="s">
        <v>1162</v>
      </c>
      <c r="B140" s="70" t="s">
        <v>2</v>
      </c>
      <c r="C140" s="70" t="s">
        <v>54</v>
      </c>
      <c r="D140" s="74"/>
      <c r="E140" s="74"/>
      <c r="F140" s="75"/>
      <c r="G140" s="72"/>
      <c r="H140" s="67"/>
      <c r="K140" s="74"/>
      <c r="L140" s="74"/>
      <c r="M140" s="75"/>
      <c r="N140" s="72"/>
    </row>
    <row r="141" spans="1:14" outlineLevel="1" x14ac:dyDescent="0.3">
      <c r="A141" s="147" t="s">
        <v>1163</v>
      </c>
      <c r="D141" s="74"/>
      <c r="E141" s="74"/>
      <c r="F141" s="75"/>
      <c r="G141" s="72"/>
      <c r="H141" s="67"/>
      <c r="K141" s="74"/>
      <c r="L141" s="74"/>
      <c r="M141" s="75"/>
      <c r="N141" s="72"/>
    </row>
    <row r="142" spans="1:14" outlineLevel="1" x14ac:dyDescent="0.3">
      <c r="A142" s="147" t="s">
        <v>1164</v>
      </c>
      <c r="D142" s="74"/>
      <c r="E142" s="74"/>
      <c r="F142" s="75"/>
      <c r="G142" s="72"/>
      <c r="H142" s="67"/>
      <c r="K142" s="74"/>
      <c r="L142" s="74"/>
      <c r="M142" s="75"/>
      <c r="N142" s="72"/>
    </row>
    <row r="143" spans="1:14" outlineLevel="1" x14ac:dyDescent="0.3">
      <c r="A143" s="147" t="s">
        <v>1165</v>
      </c>
      <c r="D143" s="74"/>
      <c r="E143" s="74"/>
      <c r="F143" s="75"/>
      <c r="G143" s="72"/>
      <c r="H143" s="67"/>
      <c r="K143" s="74"/>
      <c r="L143" s="74"/>
      <c r="M143" s="75"/>
      <c r="N143" s="72"/>
    </row>
    <row r="144" spans="1:14" outlineLevel="1" x14ac:dyDescent="0.3">
      <c r="A144" s="147" t="s">
        <v>1166</v>
      </c>
      <c r="D144" s="74"/>
      <c r="E144" s="74"/>
      <c r="F144" s="75"/>
      <c r="G144" s="72"/>
      <c r="H144" s="67"/>
      <c r="K144" s="74"/>
      <c r="L144" s="74"/>
      <c r="M144" s="75"/>
      <c r="N144" s="72"/>
    </row>
    <row r="145" spans="1:14" outlineLevel="1" x14ac:dyDescent="0.3">
      <c r="A145" s="147" t="s">
        <v>1167</v>
      </c>
      <c r="D145" s="74"/>
      <c r="E145" s="74"/>
      <c r="F145" s="75"/>
      <c r="G145" s="72"/>
      <c r="H145" s="67"/>
      <c r="K145" s="74"/>
      <c r="L145" s="74"/>
      <c r="M145" s="75"/>
      <c r="N145" s="72"/>
    </row>
    <row r="146" spans="1:14" outlineLevel="1" x14ac:dyDescent="0.3">
      <c r="A146" s="147" t="s">
        <v>1168</v>
      </c>
      <c r="D146" s="74"/>
      <c r="E146" s="74"/>
      <c r="F146" s="75"/>
      <c r="G146" s="72"/>
      <c r="H146" s="67"/>
      <c r="K146" s="74"/>
      <c r="L146" s="74"/>
      <c r="M146" s="75"/>
      <c r="N146" s="72"/>
    </row>
    <row r="147" spans="1:14" x14ac:dyDescent="0.3">
      <c r="A147" s="76"/>
      <c r="B147" s="78" t="s">
        <v>1202</v>
      </c>
      <c r="C147" s="76" t="s">
        <v>82</v>
      </c>
      <c r="D147" s="76"/>
      <c r="E147" s="76"/>
      <c r="F147" s="76" t="s">
        <v>309</v>
      </c>
      <c r="G147" s="77"/>
      <c r="H147" s="67"/>
      <c r="I147" s="51"/>
      <c r="J147" s="59"/>
      <c r="K147" s="59"/>
      <c r="L147" s="59"/>
      <c r="M147" s="59"/>
      <c r="N147" s="50"/>
    </row>
    <row r="148" spans="1:14" x14ac:dyDescent="0.3">
      <c r="A148" s="147" t="s">
        <v>1169</v>
      </c>
      <c r="B148" s="71" t="s">
        <v>312</v>
      </c>
      <c r="C148" s="70" t="s">
        <v>54</v>
      </c>
      <c r="D148" s="74"/>
      <c r="E148" s="74"/>
      <c r="F148" s="63" t="str">
        <f>IF($C$152=0,"",IF(C148="[for completion]","",C148/$C$152))</f>
        <v/>
      </c>
      <c r="G148" s="72"/>
      <c r="H148" s="67"/>
      <c r="I148" s="71"/>
      <c r="K148" s="74"/>
      <c r="L148" s="74"/>
      <c r="M148" s="63"/>
      <c r="N148" s="72"/>
    </row>
    <row r="149" spans="1:14" x14ac:dyDescent="0.3">
      <c r="A149" s="147" t="s">
        <v>1170</v>
      </c>
      <c r="B149" s="71" t="s">
        <v>313</v>
      </c>
      <c r="C149" s="70" t="s">
        <v>54</v>
      </c>
      <c r="D149" s="74"/>
      <c r="E149" s="74"/>
      <c r="F149" s="63" t="str">
        <f>IF($C$152=0,"",IF(C149="[for completion]","",C149/$C$152))</f>
        <v/>
      </c>
      <c r="G149" s="72"/>
      <c r="H149" s="67"/>
      <c r="I149" s="71"/>
      <c r="K149" s="74"/>
      <c r="L149" s="74"/>
      <c r="M149" s="63"/>
      <c r="N149" s="72"/>
    </row>
    <row r="150" spans="1:14" x14ac:dyDescent="0.3">
      <c r="A150" s="147" t="s">
        <v>1171</v>
      </c>
      <c r="B150" s="71" t="s">
        <v>314</v>
      </c>
      <c r="C150" s="70" t="s">
        <v>54</v>
      </c>
      <c r="D150" s="74"/>
      <c r="E150" s="74"/>
      <c r="F150" s="63" t="str">
        <f>IF($C$152=0,"",IF(C150="[for completion]","",C150/$C$152))</f>
        <v/>
      </c>
      <c r="G150" s="72"/>
      <c r="H150" s="67"/>
      <c r="I150" s="71"/>
      <c r="K150" s="74"/>
      <c r="L150" s="74"/>
      <c r="M150" s="63"/>
      <c r="N150" s="72"/>
    </row>
    <row r="151" spans="1:14" ht="15" customHeight="1" x14ac:dyDescent="0.3">
      <c r="A151" s="147" t="s">
        <v>1172</v>
      </c>
      <c r="B151" s="71" t="s">
        <v>42</v>
      </c>
      <c r="C151" s="70" t="s">
        <v>54</v>
      </c>
      <c r="D151" s="74"/>
      <c r="E151" s="74"/>
      <c r="F151" s="63" t="str">
        <f>IF($C$152=0,"",IF(C151="[for completion]","",C151/$C$152))</f>
        <v/>
      </c>
      <c r="G151" s="72"/>
      <c r="H151" s="67"/>
      <c r="I151" s="71"/>
      <c r="K151" s="74"/>
      <c r="L151" s="74"/>
      <c r="M151" s="63"/>
      <c r="N151" s="72"/>
    </row>
    <row r="152" spans="1:14" ht="15" customHeight="1" x14ac:dyDescent="0.3">
      <c r="A152" s="147" t="s">
        <v>1173</v>
      </c>
      <c r="B152" s="73" t="s">
        <v>1</v>
      </c>
      <c r="C152" s="71">
        <f>SUM(C148:C151)</f>
        <v>0</v>
      </c>
      <c r="D152" s="74"/>
      <c r="E152" s="74"/>
      <c r="F152" s="75">
        <f>SUM(F148:F151)</f>
        <v>0</v>
      </c>
      <c r="G152" s="72"/>
      <c r="H152" s="67"/>
      <c r="I152" s="71"/>
      <c r="K152" s="74"/>
      <c r="L152" s="74"/>
      <c r="M152" s="63"/>
      <c r="N152" s="72"/>
    </row>
    <row r="153" spans="1:14" ht="15" customHeight="1" outlineLevel="1" x14ac:dyDescent="0.3">
      <c r="A153" s="147" t="s">
        <v>1174</v>
      </c>
      <c r="B153" s="94" t="s">
        <v>216</v>
      </c>
      <c r="D153" s="74"/>
      <c r="E153" s="74"/>
      <c r="F153" s="63" t="str">
        <f>IF($C$152=0,"",IF(C153="[for completion]","",C153/$C$152))</f>
        <v/>
      </c>
      <c r="G153" s="72"/>
      <c r="H153" s="67"/>
      <c r="I153" s="71"/>
      <c r="K153" s="74"/>
      <c r="L153" s="74"/>
      <c r="M153" s="63"/>
      <c r="N153" s="72"/>
    </row>
    <row r="154" spans="1:14" ht="15" customHeight="1" outlineLevel="1" x14ac:dyDescent="0.3">
      <c r="A154" s="147" t="s">
        <v>1175</v>
      </c>
      <c r="B154" s="94" t="s">
        <v>315</v>
      </c>
      <c r="D154" s="74"/>
      <c r="E154" s="74"/>
      <c r="F154" s="63" t="str">
        <f t="shared" ref="F154:F159" si="3">IF($C$152=0,"",IF(C154="[for completion]","",C154/$C$152))</f>
        <v/>
      </c>
      <c r="G154" s="72"/>
      <c r="H154" s="67"/>
      <c r="I154" s="71"/>
      <c r="K154" s="74"/>
      <c r="L154" s="74"/>
      <c r="M154" s="63"/>
      <c r="N154" s="72"/>
    </row>
    <row r="155" spans="1:14" ht="15" customHeight="1" outlineLevel="1" x14ac:dyDescent="0.3">
      <c r="A155" s="147" t="s">
        <v>1176</v>
      </c>
      <c r="B155" s="94" t="s">
        <v>316</v>
      </c>
      <c r="C155" s="147"/>
      <c r="D155" s="74"/>
      <c r="E155" s="74"/>
      <c r="F155" s="63" t="str">
        <f t="shared" si="3"/>
        <v/>
      </c>
      <c r="G155" s="72"/>
      <c r="H155" s="141"/>
      <c r="I155" s="143"/>
      <c r="J155" s="147"/>
      <c r="K155" s="74"/>
      <c r="L155" s="74"/>
      <c r="M155" s="63"/>
      <c r="N155" s="72"/>
    </row>
    <row r="156" spans="1:14" ht="15" customHeight="1" outlineLevel="1" x14ac:dyDescent="0.3">
      <c r="A156" s="147" t="s">
        <v>1177</v>
      </c>
      <c r="B156" s="94" t="s">
        <v>318</v>
      </c>
      <c r="C156" s="147"/>
      <c r="D156" s="74"/>
      <c r="E156" s="74"/>
      <c r="F156" s="63" t="str">
        <f t="shared" si="3"/>
        <v/>
      </c>
      <c r="G156" s="72"/>
      <c r="H156" s="141"/>
      <c r="I156" s="143"/>
      <c r="J156" s="147"/>
      <c r="K156" s="74"/>
      <c r="L156" s="74"/>
      <c r="M156" s="63"/>
      <c r="N156" s="72"/>
    </row>
    <row r="157" spans="1:14" ht="15" customHeight="1" outlineLevel="1" x14ac:dyDescent="0.3">
      <c r="A157" s="147" t="s">
        <v>1178</v>
      </c>
      <c r="B157" s="94" t="s">
        <v>319</v>
      </c>
      <c r="C157" s="147"/>
      <c r="D157" s="74"/>
      <c r="E157" s="74"/>
      <c r="F157" s="63" t="str">
        <f t="shared" si="3"/>
        <v/>
      </c>
      <c r="G157" s="72"/>
      <c r="H157" s="141"/>
      <c r="I157" s="143"/>
      <c r="J157" s="147"/>
      <c r="K157" s="74"/>
      <c r="L157" s="74"/>
      <c r="M157" s="63"/>
      <c r="N157" s="72"/>
    </row>
    <row r="158" spans="1:14" ht="15" customHeight="1" outlineLevel="1" x14ac:dyDescent="0.3">
      <c r="A158" s="147" t="s">
        <v>1179</v>
      </c>
      <c r="B158" s="94" t="s">
        <v>317</v>
      </c>
      <c r="D158" s="74"/>
      <c r="E158" s="74"/>
      <c r="F158" s="63" t="str">
        <f t="shared" si="3"/>
        <v/>
      </c>
      <c r="G158" s="72"/>
      <c r="H158" s="67"/>
      <c r="I158" s="71"/>
      <c r="K158" s="74"/>
      <c r="L158" s="74"/>
      <c r="M158" s="63"/>
      <c r="N158" s="72"/>
    </row>
    <row r="159" spans="1:14" ht="15" customHeight="1" outlineLevel="1" x14ac:dyDescent="0.3">
      <c r="A159" s="147" t="s">
        <v>1180</v>
      </c>
      <c r="B159" s="94" t="s">
        <v>320</v>
      </c>
      <c r="D159" s="74"/>
      <c r="E159" s="74"/>
      <c r="F159" s="63" t="str">
        <f t="shared" si="3"/>
        <v/>
      </c>
      <c r="G159" s="72"/>
      <c r="H159" s="67"/>
      <c r="I159" s="71"/>
      <c r="K159" s="74"/>
      <c r="L159" s="74"/>
      <c r="M159" s="63"/>
      <c r="N159" s="72"/>
    </row>
    <row r="160" spans="1:14" ht="15" customHeight="1" outlineLevel="1" x14ac:dyDescent="0.3">
      <c r="A160" s="147" t="s">
        <v>1181</v>
      </c>
      <c r="B160" s="94"/>
      <c r="C160" s="147"/>
      <c r="D160" s="74"/>
      <c r="E160" s="74"/>
      <c r="F160" s="63"/>
      <c r="G160" s="72"/>
      <c r="H160" s="141"/>
      <c r="I160" s="143"/>
      <c r="J160" s="147"/>
      <c r="K160" s="74"/>
      <c r="L160" s="74"/>
      <c r="M160" s="63"/>
      <c r="N160" s="72"/>
    </row>
    <row r="161" spans="1:14" ht="15" customHeight="1" outlineLevel="1" x14ac:dyDescent="0.3">
      <c r="A161" s="147" t="s">
        <v>1182</v>
      </c>
      <c r="B161" s="94"/>
      <c r="C161" s="147"/>
      <c r="D161" s="74"/>
      <c r="E161" s="74"/>
      <c r="F161" s="63"/>
      <c r="G161" s="72"/>
      <c r="H161" s="141"/>
      <c r="I161" s="143"/>
      <c r="J161" s="147"/>
      <c r="K161" s="74"/>
      <c r="L161" s="74"/>
      <c r="M161" s="63"/>
      <c r="N161" s="72"/>
    </row>
    <row r="162" spans="1:14" ht="15" customHeight="1" outlineLevel="1" x14ac:dyDescent="0.3">
      <c r="A162" s="147" t="s">
        <v>1183</v>
      </c>
      <c r="B162" s="94"/>
      <c r="C162" s="147"/>
      <c r="D162" s="74"/>
      <c r="E162" s="74"/>
      <c r="F162" s="63"/>
      <c r="G162" s="72"/>
      <c r="H162" s="141"/>
      <c r="I162" s="143"/>
      <c r="J162" s="147"/>
      <c r="K162" s="74"/>
      <c r="L162" s="74"/>
      <c r="M162" s="63"/>
      <c r="N162" s="72"/>
    </row>
    <row r="163" spans="1:14" ht="15" customHeight="1" outlineLevel="1" x14ac:dyDescent="0.3">
      <c r="A163" s="147" t="s">
        <v>1184</v>
      </c>
      <c r="B163" s="94"/>
      <c r="C163" s="147"/>
      <c r="D163" s="74"/>
      <c r="E163" s="74"/>
      <c r="F163" s="63"/>
      <c r="G163" s="72"/>
      <c r="H163" s="141"/>
      <c r="I163" s="143"/>
      <c r="J163" s="147"/>
      <c r="K163" s="74"/>
      <c r="L163" s="74"/>
      <c r="M163" s="63"/>
      <c r="N163" s="72"/>
    </row>
    <row r="164" spans="1:14" ht="15" customHeight="1" outlineLevel="1" x14ac:dyDescent="0.3">
      <c r="A164" s="147" t="s">
        <v>1185</v>
      </c>
      <c r="B164" s="71"/>
      <c r="D164" s="74"/>
      <c r="E164" s="74"/>
      <c r="F164" s="63" t="str">
        <f t="shared" ref="F164:F165" si="4">IF($C$152=0,"",IF(C164="[for completion]","",C164/$C$152))</f>
        <v/>
      </c>
      <c r="G164" s="72"/>
      <c r="H164" s="67"/>
      <c r="I164" s="71"/>
      <c r="K164" s="74"/>
      <c r="L164" s="74"/>
      <c r="M164" s="63"/>
      <c r="N164" s="72"/>
    </row>
    <row r="165" spans="1:14" outlineLevel="1" x14ac:dyDescent="0.3">
      <c r="A165" s="147" t="s">
        <v>1186</v>
      </c>
      <c r="B165" s="68"/>
      <c r="C165" s="68"/>
      <c r="D165" s="68"/>
      <c r="E165" s="68"/>
      <c r="F165" s="63" t="str">
        <f t="shared" si="4"/>
        <v/>
      </c>
      <c r="G165" s="72"/>
      <c r="H165" s="67"/>
      <c r="I165" s="73"/>
      <c r="J165" s="71"/>
      <c r="K165" s="74"/>
      <c r="L165" s="74"/>
      <c r="M165" s="75"/>
      <c r="N165" s="72"/>
    </row>
    <row r="166" spans="1:14" ht="15" customHeight="1" x14ac:dyDescent="0.3">
      <c r="A166" s="76"/>
      <c r="B166" s="78" t="s">
        <v>1203</v>
      </c>
      <c r="C166" s="76"/>
      <c r="D166" s="76"/>
      <c r="E166" s="76"/>
      <c r="F166" s="77"/>
      <c r="G166" s="77"/>
      <c r="H166" s="67"/>
      <c r="I166" s="51"/>
      <c r="J166" s="59"/>
      <c r="K166" s="59"/>
      <c r="L166" s="59"/>
      <c r="M166" s="50"/>
      <c r="N166" s="50"/>
    </row>
    <row r="167" spans="1:14" x14ac:dyDescent="0.3">
      <c r="A167" s="147" t="s">
        <v>1187</v>
      </c>
      <c r="B167" s="70" t="s">
        <v>88</v>
      </c>
      <c r="C167" s="70" t="s">
        <v>54</v>
      </c>
      <c r="D167" s="67"/>
      <c r="E167" s="69"/>
      <c r="F167" s="69"/>
      <c r="G167" s="67"/>
      <c r="H167" s="67"/>
      <c r="K167" s="90"/>
      <c r="L167" s="69"/>
      <c r="M167" s="69"/>
      <c r="N167" s="90"/>
    </row>
    <row r="168" spans="1:14" outlineLevel="1" x14ac:dyDescent="0.3">
      <c r="A168" s="147" t="s">
        <v>1188</v>
      </c>
      <c r="D168" s="67"/>
      <c r="E168" s="69"/>
      <c r="F168" s="69"/>
      <c r="G168" s="67"/>
      <c r="H168" s="67"/>
      <c r="K168" s="90"/>
      <c r="L168" s="69"/>
      <c r="M168" s="69"/>
      <c r="N168" s="90"/>
    </row>
    <row r="169" spans="1:14" outlineLevel="1" x14ac:dyDescent="0.3">
      <c r="A169" s="147" t="s">
        <v>1189</v>
      </c>
      <c r="D169" s="67"/>
      <c r="E169" s="69"/>
      <c r="F169" s="69"/>
      <c r="G169" s="67"/>
      <c r="H169" s="67"/>
      <c r="K169" s="90"/>
      <c r="L169" s="69"/>
      <c r="M169" s="69"/>
      <c r="N169" s="90"/>
    </row>
    <row r="170" spans="1:14" outlineLevel="1" x14ac:dyDescent="0.3">
      <c r="A170" s="147" t="s">
        <v>1190</v>
      </c>
      <c r="D170" s="67"/>
      <c r="E170" s="69"/>
      <c r="F170" s="69"/>
      <c r="G170" s="67"/>
      <c r="H170" s="67"/>
      <c r="K170" s="90"/>
      <c r="L170" s="69"/>
      <c r="M170" s="69"/>
      <c r="N170" s="90"/>
    </row>
    <row r="171" spans="1:14" outlineLevel="1" x14ac:dyDescent="0.3">
      <c r="A171" s="147" t="s">
        <v>1191</v>
      </c>
      <c r="D171" s="67"/>
      <c r="E171" s="69"/>
      <c r="F171" s="69"/>
      <c r="G171" s="67"/>
      <c r="H171" s="67"/>
      <c r="K171" s="90"/>
      <c r="L171" s="69"/>
      <c r="M171" s="69"/>
      <c r="N171" s="90"/>
    </row>
    <row r="172" spans="1:14" x14ac:dyDescent="0.3">
      <c r="A172" s="76"/>
      <c r="B172" s="78" t="s">
        <v>1204</v>
      </c>
      <c r="C172" s="76" t="s">
        <v>309</v>
      </c>
      <c r="D172" s="76"/>
      <c r="E172" s="76"/>
      <c r="F172" s="77"/>
      <c r="G172" s="77"/>
      <c r="H172" s="67"/>
      <c r="I172" s="51"/>
      <c r="J172" s="59"/>
      <c r="K172" s="59"/>
      <c r="L172" s="59"/>
      <c r="M172" s="50"/>
      <c r="N172" s="50"/>
    </row>
    <row r="173" spans="1:14" ht="15" customHeight="1" x14ac:dyDescent="0.3">
      <c r="A173" s="147" t="s">
        <v>1192</v>
      </c>
      <c r="B173" s="70" t="s">
        <v>39</v>
      </c>
      <c r="C173" s="70" t="s">
        <v>54</v>
      </c>
      <c r="D173" s="67"/>
      <c r="E173" s="67"/>
      <c r="F173" s="67"/>
      <c r="G173" s="67"/>
      <c r="H173" s="67"/>
      <c r="K173" s="90"/>
      <c r="L173" s="90"/>
      <c r="M173" s="90"/>
      <c r="N173" s="90"/>
    </row>
    <row r="174" spans="1:14" outlineLevel="1" x14ac:dyDescent="0.3">
      <c r="A174" s="147" t="s">
        <v>1193</v>
      </c>
      <c r="D174" s="67"/>
      <c r="E174" s="67"/>
      <c r="F174" s="67"/>
      <c r="G174" s="67"/>
      <c r="H174" s="67"/>
      <c r="K174" s="90"/>
      <c r="L174" s="90"/>
      <c r="M174" s="90"/>
      <c r="N174" s="90"/>
    </row>
    <row r="175" spans="1:14" outlineLevel="1" x14ac:dyDescent="0.3">
      <c r="A175" s="147" t="s">
        <v>1194</v>
      </c>
      <c r="D175" s="67"/>
      <c r="E175" s="67"/>
      <c r="F175" s="67"/>
      <c r="G175" s="67"/>
      <c r="H175" s="67"/>
      <c r="K175" s="90"/>
      <c r="L175" s="90"/>
      <c r="M175" s="90"/>
      <c r="N175" s="90"/>
    </row>
    <row r="176" spans="1:14" outlineLevel="1" x14ac:dyDescent="0.3">
      <c r="A176" s="147" t="s">
        <v>1195</v>
      </c>
      <c r="D176" s="67"/>
      <c r="E176" s="67"/>
      <c r="F176" s="67"/>
      <c r="G176" s="67"/>
      <c r="H176" s="67"/>
      <c r="K176" s="90"/>
      <c r="L176" s="90"/>
      <c r="M176" s="90"/>
      <c r="N176" s="90"/>
    </row>
    <row r="177" spans="1:14" outlineLevel="1" x14ac:dyDescent="0.3">
      <c r="A177" s="147" t="s">
        <v>1196</v>
      </c>
      <c r="D177" s="67"/>
      <c r="E177" s="67"/>
      <c r="F177" s="67"/>
      <c r="G177" s="67"/>
      <c r="H177" s="67"/>
      <c r="K177" s="90"/>
      <c r="L177" s="90"/>
      <c r="M177" s="90"/>
      <c r="N177" s="90"/>
    </row>
    <row r="178" spans="1:14" outlineLevel="1" x14ac:dyDescent="0.3">
      <c r="A178" s="147" t="s">
        <v>1197</v>
      </c>
    </row>
    <row r="179" spans="1:14" outlineLevel="1" x14ac:dyDescent="0.3">
      <c r="A179" s="147" t="s">
        <v>1198</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70" zoomScaleNormal="70" zoomScalePageLayoutView="80" workbookViewId="0">
      <selection activeCell="F71" sqref="F71"/>
    </sheetView>
  </sheetViews>
  <sheetFormatPr defaultColWidth="8.88671875" defaultRowHeight="14.4" outlineLevelRow="1" x14ac:dyDescent="0.3"/>
  <cols>
    <col min="1" max="1" width="10.6640625" style="147" customWidth="1"/>
    <col min="2" max="2" width="60.6640625" style="147" customWidth="1"/>
    <col min="3" max="4" width="40.6640625" style="147" customWidth="1"/>
    <col min="5" max="5" width="6.6640625" style="147" customWidth="1"/>
    <col min="6" max="6" width="40.6640625" style="147" customWidth="1"/>
    <col min="7" max="7" width="40.6640625" style="69" customWidth="1"/>
    <col min="8" max="16384" width="8.88671875" style="68"/>
  </cols>
  <sheetData>
    <row r="1" spans="1:7" ht="31.2" x14ac:dyDescent="0.3">
      <c r="A1" s="22" t="s">
        <v>349</v>
      </c>
      <c r="B1" s="22"/>
      <c r="C1" s="69"/>
      <c r="D1" s="69"/>
      <c r="E1" s="69"/>
      <c r="F1" s="69"/>
    </row>
    <row r="2" spans="1:7" ht="15" thickBot="1" x14ac:dyDescent="0.35">
      <c r="A2" s="69"/>
      <c r="B2" s="69"/>
      <c r="C2" s="69"/>
      <c r="D2" s="69"/>
      <c r="E2" s="69"/>
      <c r="F2" s="69"/>
    </row>
    <row r="3" spans="1:7" ht="18.600000000000001" thickBot="1" x14ac:dyDescent="0.35">
      <c r="A3" s="54"/>
      <c r="B3" s="53" t="s">
        <v>129</v>
      </c>
      <c r="C3" s="150" t="s">
        <v>301</v>
      </c>
      <c r="D3" s="54"/>
      <c r="E3" s="54"/>
      <c r="F3" s="54"/>
      <c r="G3" s="54"/>
    </row>
    <row r="4" spans="1:7" ht="15" thickBot="1" x14ac:dyDescent="0.35"/>
    <row r="5" spans="1:7" ht="18.600000000000001" thickBot="1" x14ac:dyDescent="0.35">
      <c r="A5" s="84"/>
      <c r="B5" s="85" t="s">
        <v>340</v>
      </c>
      <c r="C5" s="84"/>
      <c r="E5" s="4"/>
      <c r="F5" s="4"/>
    </row>
    <row r="6" spans="1:7" ht="15" thickBot="1" x14ac:dyDescent="0.35">
      <c r="B6" s="157" t="s">
        <v>341</v>
      </c>
    </row>
    <row r="7" spans="1:7" x14ac:dyDescent="0.3">
      <c r="B7" s="93"/>
    </row>
    <row r="8" spans="1:7" ht="36" x14ac:dyDescent="0.3">
      <c r="A8" s="21" t="s">
        <v>231</v>
      </c>
      <c r="B8" s="21" t="s">
        <v>341</v>
      </c>
      <c r="C8" s="18"/>
      <c r="D8" s="18"/>
      <c r="E8" s="18"/>
      <c r="F8" s="18"/>
      <c r="G8" s="19"/>
    </row>
    <row r="9" spans="1:7" ht="15" customHeight="1" x14ac:dyDescent="0.3">
      <c r="A9" s="76"/>
      <c r="B9" s="78" t="s">
        <v>1199</v>
      </c>
      <c r="C9" s="76" t="s">
        <v>342</v>
      </c>
      <c r="D9" s="76"/>
      <c r="E9" s="61"/>
      <c r="F9" s="76"/>
      <c r="G9" s="77"/>
    </row>
    <row r="10" spans="1:7" x14ac:dyDescent="0.3">
      <c r="A10" s="147" t="s">
        <v>1205</v>
      </c>
      <c r="B10" s="147" t="s">
        <v>343</v>
      </c>
      <c r="C10" s="147" t="s">
        <v>54</v>
      </c>
    </row>
    <row r="11" spans="1:7" outlineLevel="1" x14ac:dyDescent="0.3">
      <c r="A11" s="147" t="s">
        <v>1206</v>
      </c>
      <c r="B11" s="148" t="s">
        <v>194</v>
      </c>
    </row>
    <row r="12" spans="1:7" outlineLevel="1" x14ac:dyDescent="0.3">
      <c r="A12" s="147" t="s">
        <v>1207</v>
      </c>
      <c r="B12" s="148" t="s">
        <v>195</v>
      </c>
    </row>
    <row r="13" spans="1:7" outlineLevel="1" x14ac:dyDescent="0.3">
      <c r="A13" s="147" t="s">
        <v>1208</v>
      </c>
      <c r="B13" s="148"/>
    </row>
    <row r="14" spans="1:7" outlineLevel="1" x14ac:dyDescent="0.3">
      <c r="A14" s="147" t="s">
        <v>1209</v>
      </c>
      <c r="B14" s="148"/>
    </row>
    <row r="15" spans="1:7" outlineLevel="1" x14ac:dyDescent="0.3">
      <c r="A15" s="147" t="s">
        <v>1210</v>
      </c>
      <c r="B15" s="148"/>
    </row>
    <row r="16" spans="1:7" outlineLevel="1" x14ac:dyDescent="0.3">
      <c r="A16" s="147" t="s">
        <v>1211</v>
      </c>
      <c r="B16" s="148"/>
    </row>
    <row r="17" spans="1:7" ht="15" customHeight="1" x14ac:dyDescent="0.3">
      <c r="A17" s="76"/>
      <c r="B17" s="78" t="s">
        <v>1391</v>
      </c>
      <c r="C17" s="76" t="s">
        <v>344</v>
      </c>
      <c r="D17" s="76"/>
      <c r="E17" s="61"/>
      <c r="F17" s="77"/>
      <c r="G17" s="77"/>
    </row>
    <row r="18" spans="1:7" x14ac:dyDescent="0.3">
      <c r="A18" s="147" t="s">
        <v>1212</v>
      </c>
      <c r="B18" s="147" t="s">
        <v>209</v>
      </c>
      <c r="C18" s="147" t="s">
        <v>54</v>
      </c>
    </row>
    <row r="19" spans="1:7" outlineLevel="1" x14ac:dyDescent="0.3">
      <c r="A19" s="147" t="s">
        <v>1213</v>
      </c>
    </row>
    <row r="20" spans="1:7" outlineLevel="1" x14ac:dyDescent="0.3">
      <c r="A20" s="147" t="s">
        <v>1214</v>
      </c>
    </row>
    <row r="21" spans="1:7" outlineLevel="1" x14ac:dyDescent="0.3">
      <c r="A21" s="147" t="s">
        <v>1215</v>
      </c>
    </row>
    <row r="22" spans="1:7" outlineLevel="1" x14ac:dyDescent="0.3">
      <c r="A22" s="147" t="s">
        <v>1216</v>
      </c>
    </row>
    <row r="23" spans="1:7" outlineLevel="1" x14ac:dyDescent="0.3">
      <c r="A23" s="147" t="s">
        <v>1217</v>
      </c>
    </row>
    <row r="24" spans="1:7" outlineLevel="1" x14ac:dyDescent="0.3">
      <c r="A24" s="147" t="s">
        <v>1218</v>
      </c>
    </row>
    <row r="25" spans="1:7" ht="15" customHeight="1" x14ac:dyDescent="0.3">
      <c r="A25" s="76"/>
      <c r="B25" s="78" t="s">
        <v>1392</v>
      </c>
      <c r="C25" s="76" t="s">
        <v>344</v>
      </c>
      <c r="D25" s="76"/>
      <c r="E25" s="61"/>
      <c r="F25" s="77"/>
      <c r="G25" s="77"/>
    </row>
    <row r="26" spans="1:7" x14ac:dyDescent="0.3">
      <c r="A26" s="147" t="s">
        <v>1219</v>
      </c>
      <c r="B26" s="97" t="s">
        <v>91</v>
      </c>
      <c r="C26" s="147">
        <f>SUM(C27:C54)</f>
        <v>0</v>
      </c>
      <c r="D26" s="97"/>
      <c r="F26" s="97"/>
      <c r="G26" s="147"/>
    </row>
    <row r="27" spans="1:7" x14ac:dyDescent="0.3">
      <c r="A27" s="147" t="s">
        <v>1220</v>
      </c>
      <c r="B27" s="147" t="s">
        <v>104</v>
      </c>
      <c r="C27" s="147" t="s">
        <v>54</v>
      </c>
      <c r="D27" s="97"/>
      <c r="F27" s="97"/>
      <c r="G27" s="147"/>
    </row>
    <row r="28" spans="1:7" x14ac:dyDescent="0.3">
      <c r="A28" s="147" t="s">
        <v>1221</v>
      </c>
      <c r="B28" s="147" t="s">
        <v>92</v>
      </c>
      <c r="C28" s="147" t="s">
        <v>54</v>
      </c>
      <c r="D28" s="97"/>
      <c r="F28" s="97"/>
      <c r="G28" s="147"/>
    </row>
    <row r="29" spans="1:7" x14ac:dyDescent="0.3">
      <c r="A29" s="147" t="s">
        <v>1222</v>
      </c>
      <c r="B29" s="147" t="s">
        <v>93</v>
      </c>
      <c r="C29" s="147" t="s">
        <v>54</v>
      </c>
      <c r="D29" s="97"/>
      <c r="F29" s="97"/>
      <c r="G29" s="147"/>
    </row>
    <row r="30" spans="1:7" x14ac:dyDescent="0.3">
      <c r="A30" s="147" t="s">
        <v>1223</v>
      </c>
      <c r="B30" s="147" t="s">
        <v>352</v>
      </c>
      <c r="C30" s="147" t="s">
        <v>54</v>
      </c>
      <c r="D30" s="97"/>
      <c r="F30" s="97"/>
      <c r="G30" s="147"/>
    </row>
    <row r="31" spans="1:7" x14ac:dyDescent="0.3">
      <c r="A31" s="147" t="s">
        <v>1224</v>
      </c>
      <c r="B31" s="147" t="s">
        <v>114</v>
      </c>
      <c r="C31" s="147" t="s">
        <v>54</v>
      </c>
      <c r="D31" s="97"/>
      <c r="F31" s="97"/>
      <c r="G31" s="147"/>
    </row>
    <row r="32" spans="1:7" x14ac:dyDescent="0.3">
      <c r="A32" s="147" t="s">
        <v>1225</v>
      </c>
      <c r="B32" s="147" t="s">
        <v>111</v>
      </c>
      <c r="C32" s="147" t="s">
        <v>54</v>
      </c>
      <c r="D32" s="97"/>
      <c r="F32" s="97"/>
      <c r="G32" s="147"/>
    </row>
    <row r="33" spans="1:7" x14ac:dyDescent="0.3">
      <c r="A33" s="147" t="s">
        <v>1226</v>
      </c>
      <c r="B33" s="147" t="s">
        <v>94</v>
      </c>
      <c r="C33" s="147" t="s">
        <v>54</v>
      </c>
      <c r="D33" s="97"/>
      <c r="F33" s="97"/>
      <c r="G33" s="147"/>
    </row>
    <row r="34" spans="1:7" x14ac:dyDescent="0.3">
      <c r="A34" s="147" t="s">
        <v>1227</v>
      </c>
      <c r="B34" s="147" t="s">
        <v>95</v>
      </c>
      <c r="C34" s="147" t="s">
        <v>54</v>
      </c>
      <c r="D34" s="97"/>
      <c r="F34" s="97"/>
      <c r="G34" s="147"/>
    </row>
    <row r="35" spans="1:7" x14ac:dyDescent="0.3">
      <c r="A35" s="147" t="s">
        <v>1228</v>
      </c>
      <c r="B35" s="147" t="s">
        <v>96</v>
      </c>
      <c r="C35" s="147" t="s">
        <v>54</v>
      </c>
      <c r="D35" s="97"/>
      <c r="F35" s="97"/>
      <c r="G35" s="147"/>
    </row>
    <row r="36" spans="1:7" x14ac:dyDescent="0.3">
      <c r="A36" s="147" t="s">
        <v>1229</v>
      </c>
      <c r="B36" s="147" t="s">
        <v>0</v>
      </c>
      <c r="C36" s="147" t="s">
        <v>54</v>
      </c>
      <c r="D36" s="97"/>
      <c r="F36" s="97"/>
      <c r="G36" s="147"/>
    </row>
    <row r="37" spans="1:7" x14ac:dyDescent="0.3">
      <c r="A37" s="147" t="s">
        <v>1230</v>
      </c>
      <c r="B37" s="147" t="s">
        <v>14</v>
      </c>
      <c r="C37" s="147" t="s">
        <v>54</v>
      </c>
      <c r="D37" s="97"/>
      <c r="F37" s="97"/>
      <c r="G37" s="147"/>
    </row>
    <row r="38" spans="1:7" x14ac:dyDescent="0.3">
      <c r="A38" s="147" t="s">
        <v>1231</v>
      </c>
      <c r="B38" s="147" t="s">
        <v>97</v>
      </c>
      <c r="C38" s="147" t="s">
        <v>54</v>
      </c>
      <c r="D38" s="97"/>
      <c r="F38" s="97"/>
      <c r="G38" s="147"/>
    </row>
    <row r="39" spans="1:7" x14ac:dyDescent="0.3">
      <c r="A39" s="147" t="s">
        <v>1232</v>
      </c>
      <c r="B39" s="147" t="s">
        <v>355</v>
      </c>
      <c r="C39" s="147" t="s">
        <v>54</v>
      </c>
      <c r="D39" s="97"/>
      <c r="F39" s="97"/>
      <c r="G39" s="147"/>
    </row>
    <row r="40" spans="1:7" x14ac:dyDescent="0.3">
      <c r="A40" s="147" t="s">
        <v>1233</v>
      </c>
      <c r="B40" s="147" t="s">
        <v>112</v>
      </c>
      <c r="C40" s="147" t="s">
        <v>54</v>
      </c>
      <c r="D40" s="97"/>
      <c r="F40" s="97"/>
      <c r="G40" s="147"/>
    </row>
    <row r="41" spans="1:7" x14ac:dyDescent="0.3">
      <c r="A41" s="147" t="s">
        <v>1234</v>
      </c>
      <c r="B41" s="147" t="s">
        <v>98</v>
      </c>
      <c r="C41" s="147" t="s">
        <v>54</v>
      </c>
      <c r="D41" s="97"/>
      <c r="F41" s="97"/>
      <c r="G41" s="147"/>
    </row>
    <row r="42" spans="1:7" x14ac:dyDescent="0.3">
      <c r="A42" s="147" t="s">
        <v>1235</v>
      </c>
      <c r="B42" s="147" t="s">
        <v>99</v>
      </c>
      <c r="C42" s="147" t="s">
        <v>54</v>
      </c>
      <c r="D42" s="97"/>
      <c r="F42" s="97"/>
      <c r="G42" s="147"/>
    </row>
    <row r="43" spans="1:7" x14ac:dyDescent="0.3">
      <c r="A43" s="147" t="s">
        <v>1236</v>
      </c>
      <c r="B43" s="147" t="s">
        <v>100</v>
      </c>
      <c r="C43" s="147" t="s">
        <v>54</v>
      </c>
      <c r="D43" s="97"/>
      <c r="F43" s="97"/>
      <c r="G43" s="147"/>
    </row>
    <row r="44" spans="1:7" x14ac:dyDescent="0.3">
      <c r="A44" s="147" t="s">
        <v>1237</v>
      </c>
      <c r="B44" s="147" t="s">
        <v>101</v>
      </c>
      <c r="C44" s="147" t="s">
        <v>54</v>
      </c>
      <c r="D44" s="97"/>
      <c r="F44" s="97"/>
      <c r="G44" s="147"/>
    </row>
    <row r="45" spans="1:7" x14ac:dyDescent="0.3">
      <c r="A45" s="147" t="s">
        <v>1238</v>
      </c>
      <c r="B45" s="147" t="s">
        <v>102</v>
      </c>
      <c r="C45" s="147" t="s">
        <v>54</v>
      </c>
      <c r="D45" s="97"/>
      <c r="F45" s="97"/>
      <c r="G45" s="147"/>
    </row>
    <row r="46" spans="1:7" x14ac:dyDescent="0.3">
      <c r="A46" s="147" t="s">
        <v>1239</v>
      </c>
      <c r="B46" s="147" t="s">
        <v>103</v>
      </c>
      <c r="C46" s="147" t="s">
        <v>54</v>
      </c>
      <c r="D46" s="97"/>
      <c r="F46" s="97"/>
      <c r="G46" s="147"/>
    </row>
    <row r="47" spans="1:7" x14ac:dyDescent="0.3">
      <c r="A47" s="147" t="s">
        <v>1240</v>
      </c>
      <c r="B47" s="147" t="s">
        <v>105</v>
      </c>
      <c r="C47" s="147" t="s">
        <v>54</v>
      </c>
      <c r="D47" s="97"/>
      <c r="F47" s="97"/>
      <c r="G47" s="147"/>
    </row>
    <row r="48" spans="1:7" x14ac:dyDescent="0.3">
      <c r="A48" s="147" t="s">
        <v>1241</v>
      </c>
      <c r="B48" s="147" t="s">
        <v>106</v>
      </c>
      <c r="C48" s="147" t="s">
        <v>54</v>
      </c>
      <c r="D48" s="97"/>
      <c r="F48" s="97"/>
      <c r="G48" s="147"/>
    </row>
    <row r="49" spans="1:7" x14ac:dyDescent="0.3">
      <c r="A49" s="147" t="s">
        <v>1242</v>
      </c>
      <c r="B49" s="147" t="s">
        <v>107</v>
      </c>
      <c r="C49" s="147" t="s">
        <v>54</v>
      </c>
      <c r="D49" s="97"/>
      <c r="F49" s="97"/>
      <c r="G49" s="147"/>
    </row>
    <row r="50" spans="1:7" x14ac:dyDescent="0.3">
      <c r="A50" s="147" t="s">
        <v>1243</v>
      </c>
      <c r="B50" s="147" t="s">
        <v>109</v>
      </c>
      <c r="C50" s="147" t="s">
        <v>54</v>
      </c>
      <c r="D50" s="97"/>
      <c r="F50" s="97"/>
      <c r="G50" s="147"/>
    </row>
    <row r="51" spans="1:7" x14ac:dyDescent="0.3">
      <c r="A51" s="147" t="s">
        <v>1244</v>
      </c>
      <c r="B51" s="147" t="s">
        <v>110</v>
      </c>
      <c r="C51" s="147" t="s">
        <v>54</v>
      </c>
      <c r="D51" s="97"/>
      <c r="F51" s="97"/>
      <c r="G51" s="147"/>
    </row>
    <row r="52" spans="1:7" x14ac:dyDescent="0.3">
      <c r="A52" s="147" t="s">
        <v>1245</v>
      </c>
      <c r="B52" s="147" t="s">
        <v>15</v>
      </c>
      <c r="C52" s="147" t="s">
        <v>54</v>
      </c>
      <c r="D52" s="97"/>
      <c r="F52" s="97"/>
      <c r="G52" s="147"/>
    </row>
    <row r="53" spans="1:7" x14ac:dyDescent="0.3">
      <c r="A53" s="147" t="s">
        <v>1246</v>
      </c>
      <c r="B53" s="147" t="s">
        <v>108</v>
      </c>
      <c r="C53" s="147" t="s">
        <v>54</v>
      </c>
      <c r="D53" s="97"/>
      <c r="F53" s="97"/>
      <c r="G53" s="147"/>
    </row>
    <row r="54" spans="1:7" x14ac:dyDescent="0.3">
      <c r="A54" s="147" t="s">
        <v>1247</v>
      </c>
      <c r="B54" s="147" t="s">
        <v>113</v>
      </c>
      <c r="C54" s="147" t="s">
        <v>54</v>
      </c>
      <c r="D54" s="97"/>
      <c r="F54" s="97"/>
      <c r="G54" s="147"/>
    </row>
    <row r="55" spans="1:7" x14ac:dyDescent="0.3">
      <c r="A55" s="147" t="s">
        <v>1248</v>
      </c>
      <c r="B55" s="97" t="s">
        <v>115</v>
      </c>
      <c r="C55" s="97">
        <f>SUM(C56:C58)</f>
        <v>0</v>
      </c>
      <c r="D55" s="97"/>
      <c r="F55" s="97"/>
      <c r="G55" s="147"/>
    </row>
    <row r="56" spans="1:7" x14ac:dyDescent="0.3">
      <c r="A56" s="147" t="s">
        <v>1249</v>
      </c>
      <c r="B56" s="147" t="s">
        <v>116</v>
      </c>
      <c r="C56" s="147" t="s">
        <v>54</v>
      </c>
      <c r="D56" s="97"/>
      <c r="F56" s="97"/>
      <c r="G56" s="147"/>
    </row>
    <row r="57" spans="1:7" x14ac:dyDescent="0.3">
      <c r="A57" s="147" t="s">
        <v>1250</v>
      </c>
      <c r="B57" s="147" t="s">
        <v>117</v>
      </c>
      <c r="C57" s="147" t="s">
        <v>54</v>
      </c>
      <c r="D57" s="97"/>
      <c r="F57" s="97"/>
      <c r="G57" s="147"/>
    </row>
    <row r="58" spans="1:7" x14ac:dyDescent="0.3">
      <c r="A58" s="147" t="s">
        <v>1251</v>
      </c>
      <c r="B58" s="147" t="s">
        <v>118</v>
      </c>
      <c r="C58" s="147" t="s">
        <v>54</v>
      </c>
      <c r="D58" s="97"/>
      <c r="F58" s="97"/>
      <c r="G58" s="147"/>
    </row>
    <row r="59" spans="1:7" x14ac:dyDescent="0.3">
      <c r="A59" s="147" t="s">
        <v>1252</v>
      </c>
      <c r="B59" s="97" t="s">
        <v>2</v>
      </c>
      <c r="C59" s="97">
        <f>SUM(C60:C69)</f>
        <v>0</v>
      </c>
      <c r="D59" s="97"/>
      <c r="F59" s="97"/>
      <c r="G59" s="147"/>
    </row>
    <row r="60" spans="1:7" x14ac:dyDescent="0.3">
      <c r="A60" s="147" t="s">
        <v>1253</v>
      </c>
      <c r="B60" s="143" t="s">
        <v>119</v>
      </c>
      <c r="C60" s="147" t="s">
        <v>54</v>
      </c>
      <c r="D60" s="97"/>
      <c r="F60" s="97"/>
      <c r="G60" s="147"/>
    </row>
    <row r="61" spans="1:7" x14ac:dyDescent="0.3">
      <c r="A61" s="147" t="s">
        <v>1254</v>
      </c>
      <c r="B61" s="143" t="s">
        <v>120</v>
      </c>
      <c r="C61" s="147" t="s">
        <v>54</v>
      </c>
      <c r="D61" s="97"/>
      <c r="F61" s="97"/>
      <c r="G61" s="147"/>
    </row>
    <row r="62" spans="1:7" x14ac:dyDescent="0.3">
      <c r="A62" s="147" t="s">
        <v>1255</v>
      </c>
      <c r="B62" s="143" t="s">
        <v>141</v>
      </c>
      <c r="C62" s="147" t="s">
        <v>54</v>
      </c>
      <c r="D62" s="97"/>
      <c r="F62" s="97"/>
      <c r="G62" s="147"/>
    </row>
    <row r="63" spans="1:7" x14ac:dyDescent="0.3">
      <c r="A63" s="147" t="s">
        <v>1256</v>
      </c>
      <c r="B63" s="143" t="s">
        <v>121</v>
      </c>
      <c r="C63" s="147" t="s">
        <v>54</v>
      </c>
      <c r="D63" s="97"/>
      <c r="F63" s="97"/>
      <c r="G63" s="147"/>
    </row>
    <row r="64" spans="1:7" x14ac:dyDescent="0.3">
      <c r="A64" s="147" t="s">
        <v>1257</v>
      </c>
      <c r="B64" s="143" t="s">
        <v>122</v>
      </c>
      <c r="C64" s="147" t="s">
        <v>54</v>
      </c>
      <c r="D64" s="97"/>
      <c r="F64" s="97"/>
      <c r="G64" s="147"/>
    </row>
    <row r="65" spans="1:7" x14ac:dyDescent="0.3">
      <c r="A65" s="147" t="s">
        <v>1258</v>
      </c>
      <c r="B65" s="143" t="s">
        <v>123</v>
      </c>
      <c r="C65" s="147" t="s">
        <v>54</v>
      </c>
      <c r="D65" s="97"/>
      <c r="F65" s="97"/>
      <c r="G65" s="147"/>
    </row>
    <row r="66" spans="1:7" x14ac:dyDescent="0.3">
      <c r="A66" s="147" t="s">
        <v>1259</v>
      </c>
      <c r="B66" s="143" t="s">
        <v>124</v>
      </c>
      <c r="C66" s="147" t="s">
        <v>54</v>
      </c>
      <c r="D66" s="97"/>
      <c r="F66" s="97"/>
      <c r="G66" s="147"/>
    </row>
    <row r="67" spans="1:7" x14ac:dyDescent="0.3">
      <c r="A67" s="147" t="s">
        <v>1260</v>
      </c>
      <c r="B67" s="143" t="s">
        <v>127</v>
      </c>
      <c r="C67" s="147" t="s">
        <v>54</v>
      </c>
      <c r="D67" s="97"/>
      <c r="F67" s="97"/>
      <c r="G67" s="147"/>
    </row>
    <row r="68" spans="1:7" x14ac:dyDescent="0.3">
      <c r="A68" s="147" t="s">
        <v>1261</v>
      </c>
      <c r="B68" s="143" t="s">
        <v>125</v>
      </c>
      <c r="C68" s="147" t="s">
        <v>54</v>
      </c>
      <c r="D68" s="97"/>
      <c r="F68" s="97"/>
      <c r="G68" s="147"/>
    </row>
    <row r="69" spans="1:7" x14ac:dyDescent="0.3">
      <c r="A69" s="147" t="s">
        <v>1262</v>
      </c>
      <c r="B69" s="143" t="s">
        <v>2</v>
      </c>
      <c r="C69" s="147" t="s">
        <v>54</v>
      </c>
      <c r="D69" s="97"/>
      <c r="F69" s="97"/>
      <c r="G69" s="147"/>
    </row>
    <row r="70" spans="1:7" outlineLevel="1" x14ac:dyDescent="0.3">
      <c r="A70" s="147" t="s">
        <v>1263</v>
      </c>
      <c r="B70" s="94" t="s">
        <v>159</v>
      </c>
      <c r="G70" s="147"/>
    </row>
    <row r="71" spans="1:7" outlineLevel="1" x14ac:dyDescent="0.3">
      <c r="A71" s="147" t="s">
        <v>1264</v>
      </c>
      <c r="B71" s="94" t="s">
        <v>159</v>
      </c>
      <c r="G71" s="147"/>
    </row>
    <row r="72" spans="1:7" outlineLevel="1" x14ac:dyDescent="0.3">
      <c r="A72" s="147" t="s">
        <v>1265</v>
      </c>
      <c r="B72" s="94" t="s">
        <v>159</v>
      </c>
      <c r="G72" s="147"/>
    </row>
    <row r="73" spans="1:7" outlineLevel="1" x14ac:dyDescent="0.3">
      <c r="A73" s="147" t="s">
        <v>1266</v>
      </c>
      <c r="B73" s="94" t="s">
        <v>159</v>
      </c>
      <c r="G73" s="147"/>
    </row>
    <row r="74" spans="1:7" outlineLevel="1" x14ac:dyDescent="0.3">
      <c r="A74" s="147" t="s">
        <v>1267</v>
      </c>
      <c r="B74" s="94" t="s">
        <v>159</v>
      </c>
      <c r="G74" s="147"/>
    </row>
    <row r="75" spans="1:7" outlineLevel="1" x14ac:dyDescent="0.3">
      <c r="A75" s="147" t="s">
        <v>1268</v>
      </c>
      <c r="B75" s="94" t="s">
        <v>159</v>
      </c>
      <c r="G75" s="147"/>
    </row>
    <row r="76" spans="1:7" outlineLevel="1" x14ac:dyDescent="0.3">
      <c r="A76" s="147" t="s">
        <v>1269</v>
      </c>
      <c r="B76" s="94" t="s">
        <v>159</v>
      </c>
      <c r="G76" s="147"/>
    </row>
    <row r="77" spans="1:7" outlineLevel="1" x14ac:dyDescent="0.3">
      <c r="A77" s="147" t="s">
        <v>1270</v>
      </c>
      <c r="B77" s="94" t="s">
        <v>159</v>
      </c>
      <c r="G77" s="147"/>
    </row>
    <row r="78" spans="1:7" outlineLevel="1" x14ac:dyDescent="0.3">
      <c r="A78" s="147" t="s">
        <v>1271</v>
      </c>
      <c r="B78" s="94" t="s">
        <v>159</v>
      </c>
      <c r="G78" s="147"/>
    </row>
    <row r="79" spans="1:7" outlineLevel="1" x14ac:dyDescent="0.3">
      <c r="A79" s="147" t="s">
        <v>1272</v>
      </c>
      <c r="B79" s="94" t="s">
        <v>159</v>
      </c>
      <c r="G79" s="147"/>
    </row>
    <row r="80" spans="1:7" ht="15" customHeight="1" x14ac:dyDescent="0.3">
      <c r="A80" s="76"/>
      <c r="B80" s="78" t="s">
        <v>1393</v>
      </c>
      <c r="C80" s="76" t="s">
        <v>344</v>
      </c>
      <c r="D80" s="76"/>
      <c r="E80" s="61"/>
      <c r="F80" s="77"/>
      <c r="G80" s="77"/>
    </row>
    <row r="81" spans="1:7" x14ac:dyDescent="0.3">
      <c r="A81" s="147" t="s">
        <v>1273</v>
      </c>
      <c r="B81" s="147" t="s">
        <v>34</v>
      </c>
      <c r="C81" s="147" t="s">
        <v>54</v>
      </c>
      <c r="E81" s="69"/>
    </row>
    <row r="82" spans="1:7" x14ac:dyDescent="0.3">
      <c r="A82" s="147" t="s">
        <v>1274</v>
      </c>
      <c r="B82" s="147" t="s">
        <v>35</v>
      </c>
      <c r="C82" s="147" t="s">
        <v>54</v>
      </c>
      <c r="E82" s="69"/>
    </row>
    <row r="83" spans="1:7" x14ac:dyDescent="0.3">
      <c r="A83" s="147" t="s">
        <v>1275</v>
      </c>
      <c r="B83" s="147" t="s">
        <v>2</v>
      </c>
      <c r="C83" s="147" t="s">
        <v>54</v>
      </c>
      <c r="E83" s="69"/>
    </row>
    <row r="84" spans="1:7" outlineLevel="1" x14ac:dyDescent="0.3">
      <c r="A84" s="147" t="s">
        <v>1276</v>
      </c>
      <c r="E84" s="69"/>
    </row>
    <row r="85" spans="1:7" outlineLevel="1" x14ac:dyDescent="0.3">
      <c r="A85" s="147" t="s">
        <v>1277</v>
      </c>
      <c r="E85" s="69"/>
    </row>
    <row r="86" spans="1:7" outlineLevel="1" x14ac:dyDescent="0.3">
      <c r="A86" s="147" t="s">
        <v>1278</v>
      </c>
      <c r="E86" s="69"/>
    </row>
    <row r="87" spans="1:7" outlineLevel="1" x14ac:dyDescent="0.3">
      <c r="A87" s="147" t="s">
        <v>1279</v>
      </c>
      <c r="E87" s="69"/>
    </row>
    <row r="88" spans="1:7" outlineLevel="1" x14ac:dyDescent="0.3">
      <c r="A88" s="147" t="s">
        <v>1280</v>
      </c>
      <c r="E88" s="69"/>
    </row>
    <row r="89" spans="1:7" outlineLevel="1" x14ac:dyDescent="0.3">
      <c r="A89" s="147" t="s">
        <v>1281</v>
      </c>
      <c r="E89" s="69"/>
    </row>
    <row r="90" spans="1:7" ht="15" customHeight="1" x14ac:dyDescent="0.3">
      <c r="A90" s="76"/>
      <c r="B90" s="78" t="s">
        <v>1394</v>
      </c>
      <c r="C90" s="76" t="s">
        <v>344</v>
      </c>
      <c r="D90" s="76"/>
      <c r="E90" s="61"/>
      <c r="F90" s="77"/>
      <c r="G90" s="77"/>
    </row>
    <row r="91" spans="1:7" x14ac:dyDescent="0.3">
      <c r="A91" s="147" t="s">
        <v>1282</v>
      </c>
      <c r="B91" s="147" t="s">
        <v>38</v>
      </c>
      <c r="C91" s="147" t="s">
        <v>54</v>
      </c>
      <c r="E91" s="69"/>
    </row>
    <row r="92" spans="1:7" x14ac:dyDescent="0.3">
      <c r="A92" s="147" t="s">
        <v>1283</v>
      </c>
      <c r="B92" s="147" t="s">
        <v>13</v>
      </c>
      <c r="C92" s="147" t="s">
        <v>54</v>
      </c>
      <c r="E92" s="69"/>
    </row>
    <row r="93" spans="1:7" x14ac:dyDescent="0.3">
      <c r="A93" s="147" t="s">
        <v>1284</v>
      </c>
      <c r="B93" s="147" t="s">
        <v>2</v>
      </c>
      <c r="C93" s="147" t="s">
        <v>54</v>
      </c>
      <c r="E93" s="69"/>
    </row>
    <row r="94" spans="1:7" outlineLevel="1" x14ac:dyDescent="0.3">
      <c r="A94" s="147" t="s">
        <v>1285</v>
      </c>
      <c r="C94" s="147" t="s">
        <v>54</v>
      </c>
      <c r="E94" s="69"/>
    </row>
    <row r="95" spans="1:7" outlineLevel="1" x14ac:dyDescent="0.3">
      <c r="A95" s="147" t="s">
        <v>1286</v>
      </c>
      <c r="E95" s="69"/>
    </row>
    <row r="96" spans="1:7" outlineLevel="1" x14ac:dyDescent="0.3">
      <c r="A96" s="147" t="s">
        <v>1287</v>
      </c>
      <c r="E96" s="69"/>
    </row>
    <row r="97" spans="1:7" outlineLevel="1" x14ac:dyDescent="0.3">
      <c r="A97" s="147" t="s">
        <v>1288</v>
      </c>
      <c r="E97" s="69"/>
    </row>
    <row r="98" spans="1:7" outlineLevel="1" x14ac:dyDescent="0.3">
      <c r="A98" s="147" t="s">
        <v>1289</v>
      </c>
      <c r="E98" s="69"/>
    </row>
    <row r="99" spans="1:7" outlineLevel="1" x14ac:dyDescent="0.3">
      <c r="A99" s="147" t="s">
        <v>1290</v>
      </c>
      <c r="E99" s="69"/>
    </row>
    <row r="100" spans="1:7" ht="15" customHeight="1" x14ac:dyDescent="0.3">
      <c r="A100" s="76"/>
      <c r="B100" s="78" t="s">
        <v>1395</v>
      </c>
      <c r="C100" s="76" t="s">
        <v>344</v>
      </c>
      <c r="D100" s="76"/>
      <c r="E100" s="61"/>
      <c r="F100" s="77"/>
      <c r="G100" s="77"/>
    </row>
    <row r="101" spans="1:7" x14ac:dyDescent="0.3">
      <c r="A101" s="147" t="s">
        <v>1291</v>
      </c>
      <c r="B101" s="9" t="s">
        <v>61</v>
      </c>
      <c r="C101" s="147" t="s">
        <v>54</v>
      </c>
      <c r="E101" s="69"/>
    </row>
    <row r="102" spans="1:7" x14ac:dyDescent="0.3">
      <c r="A102" s="147" t="s">
        <v>1292</v>
      </c>
      <c r="B102" s="9" t="s">
        <v>18</v>
      </c>
      <c r="C102" s="147" t="s">
        <v>54</v>
      </c>
      <c r="E102" s="69"/>
    </row>
    <row r="103" spans="1:7" x14ac:dyDescent="0.3">
      <c r="A103" s="147" t="s">
        <v>1293</v>
      </c>
      <c r="B103" s="9" t="s">
        <v>19</v>
      </c>
      <c r="C103" s="147" t="s">
        <v>54</v>
      </c>
    </row>
    <row r="104" spans="1:7" x14ac:dyDescent="0.3">
      <c r="A104" s="147" t="s">
        <v>1294</v>
      </c>
      <c r="B104" s="9" t="s">
        <v>20</v>
      </c>
      <c r="C104" s="147" t="s">
        <v>54</v>
      </c>
    </row>
    <row r="105" spans="1:7" x14ac:dyDescent="0.3">
      <c r="A105" s="147" t="s">
        <v>1295</v>
      </c>
      <c r="B105" s="9" t="s">
        <v>21</v>
      </c>
      <c r="C105" s="147" t="s">
        <v>54</v>
      </c>
    </row>
    <row r="106" spans="1:7" outlineLevel="1" x14ac:dyDescent="0.3">
      <c r="A106" s="147" t="s">
        <v>1296</v>
      </c>
      <c r="B106" s="9"/>
    </row>
    <row r="107" spans="1:7" outlineLevel="1" x14ac:dyDescent="0.3">
      <c r="A107" s="147" t="s">
        <v>1297</v>
      </c>
      <c r="B107" s="9"/>
    </row>
    <row r="108" spans="1:7" outlineLevel="1" x14ac:dyDescent="0.3">
      <c r="A108" s="147" t="s">
        <v>1298</v>
      </c>
      <c r="B108" s="9"/>
    </row>
    <row r="109" spans="1:7" outlineLevel="1" x14ac:dyDescent="0.3">
      <c r="A109" s="147" t="s">
        <v>1299</v>
      </c>
      <c r="B109" s="9"/>
    </row>
    <row r="110" spans="1:7" ht="15" customHeight="1" x14ac:dyDescent="0.3">
      <c r="A110" s="76"/>
      <c r="B110" s="78" t="s">
        <v>1396</v>
      </c>
      <c r="C110" s="76" t="s">
        <v>344</v>
      </c>
      <c r="D110" s="76"/>
      <c r="E110" s="61"/>
      <c r="F110" s="77"/>
      <c r="G110" s="77"/>
    </row>
    <row r="111" spans="1:7" x14ac:dyDescent="0.3">
      <c r="A111" s="147" t="s">
        <v>1300</v>
      </c>
      <c r="B111" s="147" t="s">
        <v>88</v>
      </c>
      <c r="C111" s="147" t="s">
        <v>54</v>
      </c>
      <c r="E111" s="69"/>
    </row>
    <row r="112" spans="1:7" outlineLevel="1" x14ac:dyDescent="0.3">
      <c r="A112" s="147" t="s">
        <v>1301</v>
      </c>
      <c r="E112" s="69"/>
    </row>
    <row r="113" spans="1:7" outlineLevel="1" x14ac:dyDescent="0.3">
      <c r="A113" s="147" t="s">
        <v>1302</v>
      </c>
      <c r="E113" s="69"/>
    </row>
    <row r="114" spans="1:7" outlineLevel="1" x14ac:dyDescent="0.3">
      <c r="A114" s="147" t="s">
        <v>1303</v>
      </c>
      <c r="E114" s="69"/>
    </row>
    <row r="115" spans="1:7" outlineLevel="1" x14ac:dyDescent="0.3">
      <c r="A115" s="147" t="s">
        <v>1304</v>
      </c>
      <c r="E115" s="69"/>
    </row>
    <row r="116" spans="1:7" ht="15" customHeight="1" x14ac:dyDescent="0.3">
      <c r="A116" s="76"/>
      <c r="B116" s="78" t="s">
        <v>1397</v>
      </c>
      <c r="C116" s="76" t="s">
        <v>152</v>
      </c>
      <c r="D116" s="76" t="s">
        <v>57</v>
      </c>
      <c r="E116" s="61"/>
      <c r="F116" s="76" t="s">
        <v>344</v>
      </c>
      <c r="G116" s="76" t="s">
        <v>150</v>
      </c>
    </row>
    <row r="117" spans="1:7" x14ac:dyDescent="0.3">
      <c r="A117" s="147" t="s">
        <v>1305</v>
      </c>
      <c r="B117" s="143" t="s">
        <v>89</v>
      </c>
      <c r="C117" s="147" t="s">
        <v>54</v>
      </c>
      <c r="D117" s="59"/>
      <c r="E117" s="59"/>
      <c r="F117" s="50"/>
      <c r="G117" s="50"/>
    </row>
    <row r="118" spans="1:7" x14ac:dyDescent="0.3">
      <c r="A118" s="59"/>
      <c r="B118" s="145"/>
      <c r="C118" s="59"/>
      <c r="D118" s="59"/>
      <c r="E118" s="59"/>
      <c r="F118" s="50"/>
      <c r="G118" s="50"/>
    </row>
    <row r="119" spans="1:7" x14ac:dyDescent="0.3">
      <c r="B119" s="143" t="s">
        <v>153</v>
      </c>
      <c r="C119" s="59"/>
      <c r="D119" s="59"/>
      <c r="E119" s="59"/>
      <c r="F119" s="50"/>
      <c r="G119" s="50"/>
    </row>
    <row r="120" spans="1:7" x14ac:dyDescent="0.3">
      <c r="A120" s="147" t="s">
        <v>1306</v>
      </c>
      <c r="B120" s="143" t="s">
        <v>87</v>
      </c>
      <c r="C120" s="147" t="s">
        <v>54</v>
      </c>
      <c r="D120" s="147" t="s">
        <v>54</v>
      </c>
      <c r="E120" s="59"/>
      <c r="F120" s="63" t="str">
        <f t="shared" ref="F120:F143" si="0">IF($C$144=0,"",IF(C120="[for completion]","",C120/$C$144))</f>
        <v/>
      </c>
      <c r="G120" s="63" t="str">
        <f t="shared" ref="G120:G143" si="1">IF($D$144=0,"",IF(D120="[for completion]","",D120/$D$144))</f>
        <v/>
      </c>
    </row>
    <row r="121" spans="1:7" x14ac:dyDescent="0.3">
      <c r="A121" s="147" t="s">
        <v>1307</v>
      </c>
      <c r="B121" s="143" t="s">
        <v>87</v>
      </c>
      <c r="C121" s="147" t="s">
        <v>54</v>
      </c>
      <c r="D121" s="147" t="s">
        <v>54</v>
      </c>
      <c r="E121" s="59"/>
      <c r="F121" s="63" t="str">
        <f t="shared" si="0"/>
        <v/>
      </c>
      <c r="G121" s="63" t="str">
        <f t="shared" si="1"/>
        <v/>
      </c>
    </row>
    <row r="122" spans="1:7" x14ac:dyDescent="0.3">
      <c r="A122" s="147" t="s">
        <v>1308</v>
      </c>
      <c r="B122" s="143" t="s">
        <v>87</v>
      </c>
      <c r="C122" s="147" t="s">
        <v>54</v>
      </c>
      <c r="D122" s="147" t="s">
        <v>54</v>
      </c>
      <c r="E122" s="59"/>
      <c r="F122" s="63" t="str">
        <f t="shared" si="0"/>
        <v/>
      </c>
      <c r="G122" s="63" t="str">
        <f t="shared" si="1"/>
        <v/>
      </c>
    </row>
    <row r="123" spans="1:7" x14ac:dyDescent="0.3">
      <c r="A123" s="147" t="s">
        <v>1309</v>
      </c>
      <c r="B123" s="143" t="s">
        <v>87</v>
      </c>
      <c r="C123" s="147" t="s">
        <v>54</v>
      </c>
      <c r="D123" s="147" t="s">
        <v>54</v>
      </c>
      <c r="E123" s="59"/>
      <c r="F123" s="63" t="str">
        <f t="shared" si="0"/>
        <v/>
      </c>
      <c r="G123" s="63" t="str">
        <f t="shared" si="1"/>
        <v/>
      </c>
    </row>
    <row r="124" spans="1:7" x14ac:dyDescent="0.3">
      <c r="A124" s="147" t="s">
        <v>1310</v>
      </c>
      <c r="B124" s="143" t="s">
        <v>87</v>
      </c>
      <c r="C124" s="147" t="s">
        <v>54</v>
      </c>
      <c r="D124" s="147" t="s">
        <v>54</v>
      </c>
      <c r="E124" s="59"/>
      <c r="F124" s="63" t="str">
        <f t="shared" si="0"/>
        <v/>
      </c>
      <c r="G124" s="63" t="str">
        <f t="shared" si="1"/>
        <v/>
      </c>
    </row>
    <row r="125" spans="1:7" x14ac:dyDescent="0.3">
      <c r="A125" s="147" t="s">
        <v>1311</v>
      </c>
      <c r="B125" s="143" t="s">
        <v>87</v>
      </c>
      <c r="C125" s="147" t="s">
        <v>54</v>
      </c>
      <c r="D125" s="147" t="s">
        <v>54</v>
      </c>
      <c r="E125" s="59"/>
      <c r="F125" s="63" t="str">
        <f t="shared" si="0"/>
        <v/>
      </c>
      <c r="G125" s="63" t="str">
        <f t="shared" si="1"/>
        <v/>
      </c>
    </row>
    <row r="126" spans="1:7" x14ac:dyDescent="0.3">
      <c r="A126" s="147" t="s">
        <v>1312</v>
      </c>
      <c r="B126" s="143" t="s">
        <v>87</v>
      </c>
      <c r="C126" s="147" t="s">
        <v>54</v>
      </c>
      <c r="D126" s="147" t="s">
        <v>54</v>
      </c>
      <c r="E126" s="59"/>
      <c r="F126" s="63" t="str">
        <f t="shared" si="0"/>
        <v/>
      </c>
      <c r="G126" s="63" t="str">
        <f t="shared" si="1"/>
        <v/>
      </c>
    </row>
    <row r="127" spans="1:7" x14ac:dyDescent="0.3">
      <c r="A127" s="147" t="s">
        <v>1313</v>
      </c>
      <c r="B127" s="143" t="s">
        <v>87</v>
      </c>
      <c r="C127" s="147" t="s">
        <v>54</v>
      </c>
      <c r="D127" s="147" t="s">
        <v>54</v>
      </c>
      <c r="E127" s="59"/>
      <c r="F127" s="63" t="str">
        <f t="shared" si="0"/>
        <v/>
      </c>
      <c r="G127" s="63" t="str">
        <f t="shared" si="1"/>
        <v/>
      </c>
    </row>
    <row r="128" spans="1:7" x14ac:dyDescent="0.3">
      <c r="A128" s="147" t="s">
        <v>1314</v>
      </c>
      <c r="B128" s="143" t="s">
        <v>87</v>
      </c>
      <c r="C128" s="147" t="s">
        <v>54</v>
      </c>
      <c r="D128" s="147" t="s">
        <v>54</v>
      </c>
      <c r="E128" s="59"/>
      <c r="F128" s="63" t="str">
        <f t="shared" si="0"/>
        <v/>
      </c>
      <c r="G128" s="63" t="str">
        <f t="shared" si="1"/>
        <v/>
      </c>
    </row>
    <row r="129" spans="1:7" x14ac:dyDescent="0.3">
      <c r="A129" s="147" t="s">
        <v>1315</v>
      </c>
      <c r="B129" s="143" t="s">
        <v>87</v>
      </c>
      <c r="C129" s="147" t="s">
        <v>54</v>
      </c>
      <c r="D129" s="147" t="s">
        <v>54</v>
      </c>
      <c r="E129" s="143"/>
      <c r="F129" s="63" t="str">
        <f t="shared" si="0"/>
        <v/>
      </c>
      <c r="G129" s="63" t="str">
        <f t="shared" si="1"/>
        <v/>
      </c>
    </row>
    <row r="130" spans="1:7" x14ac:dyDescent="0.3">
      <c r="A130" s="147" t="s">
        <v>1316</v>
      </c>
      <c r="B130" s="143" t="s">
        <v>87</v>
      </c>
      <c r="C130" s="147" t="s">
        <v>54</v>
      </c>
      <c r="D130" s="147" t="s">
        <v>54</v>
      </c>
      <c r="E130" s="143"/>
      <c r="F130" s="63" t="str">
        <f t="shared" si="0"/>
        <v/>
      </c>
      <c r="G130" s="63" t="str">
        <f t="shared" si="1"/>
        <v/>
      </c>
    </row>
    <row r="131" spans="1:7" x14ac:dyDescent="0.3">
      <c r="A131" s="147" t="s">
        <v>1317</v>
      </c>
      <c r="B131" s="143" t="s">
        <v>87</v>
      </c>
      <c r="C131" s="147" t="s">
        <v>54</v>
      </c>
      <c r="D131" s="147" t="s">
        <v>54</v>
      </c>
      <c r="E131" s="143"/>
      <c r="F131" s="63" t="str">
        <f t="shared" si="0"/>
        <v/>
      </c>
      <c r="G131" s="63" t="str">
        <f t="shared" si="1"/>
        <v/>
      </c>
    </row>
    <row r="132" spans="1:7" x14ac:dyDescent="0.3">
      <c r="A132" s="147" t="s">
        <v>1318</v>
      </c>
      <c r="B132" s="143" t="s">
        <v>87</v>
      </c>
      <c r="C132" s="147" t="s">
        <v>54</v>
      </c>
      <c r="D132" s="147" t="s">
        <v>54</v>
      </c>
      <c r="E132" s="143"/>
      <c r="F132" s="63" t="str">
        <f t="shared" si="0"/>
        <v/>
      </c>
      <c r="G132" s="63" t="str">
        <f t="shared" si="1"/>
        <v/>
      </c>
    </row>
    <row r="133" spans="1:7" x14ac:dyDescent="0.3">
      <c r="A133" s="147" t="s">
        <v>1319</v>
      </c>
      <c r="B133" s="143" t="s">
        <v>87</v>
      </c>
      <c r="C133" s="147" t="s">
        <v>54</v>
      </c>
      <c r="D133" s="147" t="s">
        <v>54</v>
      </c>
      <c r="E133" s="143"/>
      <c r="F133" s="63" t="str">
        <f t="shared" si="0"/>
        <v/>
      </c>
      <c r="G133" s="63" t="str">
        <f t="shared" si="1"/>
        <v/>
      </c>
    </row>
    <row r="134" spans="1:7" x14ac:dyDescent="0.3">
      <c r="A134" s="147" t="s">
        <v>1320</v>
      </c>
      <c r="B134" s="143" t="s">
        <v>87</v>
      </c>
      <c r="C134" s="147" t="s">
        <v>54</v>
      </c>
      <c r="D134" s="147" t="s">
        <v>54</v>
      </c>
      <c r="E134" s="143"/>
      <c r="F134" s="63" t="str">
        <f t="shared" si="0"/>
        <v/>
      </c>
      <c r="G134" s="63" t="str">
        <f t="shared" si="1"/>
        <v/>
      </c>
    </row>
    <row r="135" spans="1:7" x14ac:dyDescent="0.3">
      <c r="A135" s="147" t="s">
        <v>1321</v>
      </c>
      <c r="B135" s="143" t="s">
        <v>87</v>
      </c>
      <c r="C135" s="147" t="s">
        <v>54</v>
      </c>
      <c r="D135" s="147" t="s">
        <v>54</v>
      </c>
      <c r="F135" s="63" t="str">
        <f t="shared" si="0"/>
        <v/>
      </c>
      <c r="G135" s="63" t="str">
        <f t="shared" si="1"/>
        <v/>
      </c>
    </row>
    <row r="136" spans="1:7" x14ac:dyDescent="0.3">
      <c r="A136" s="147" t="s">
        <v>1322</v>
      </c>
      <c r="B136" s="143" t="s">
        <v>87</v>
      </c>
      <c r="C136" s="147" t="s">
        <v>54</v>
      </c>
      <c r="D136" s="147" t="s">
        <v>54</v>
      </c>
      <c r="E136" s="75"/>
      <c r="F136" s="63" t="str">
        <f t="shared" si="0"/>
        <v/>
      </c>
      <c r="G136" s="63" t="str">
        <f t="shared" si="1"/>
        <v/>
      </c>
    </row>
    <row r="137" spans="1:7" x14ac:dyDescent="0.3">
      <c r="A137" s="147" t="s">
        <v>1323</v>
      </c>
      <c r="B137" s="143" t="s">
        <v>87</v>
      </c>
      <c r="C137" s="147" t="s">
        <v>54</v>
      </c>
      <c r="D137" s="147" t="s">
        <v>54</v>
      </c>
      <c r="E137" s="75"/>
      <c r="F137" s="63" t="str">
        <f t="shared" si="0"/>
        <v/>
      </c>
      <c r="G137" s="63" t="str">
        <f t="shared" si="1"/>
        <v/>
      </c>
    </row>
    <row r="138" spans="1:7" x14ac:dyDescent="0.3">
      <c r="A138" s="147" t="s">
        <v>1324</v>
      </c>
      <c r="B138" s="143" t="s">
        <v>87</v>
      </c>
      <c r="C138" s="147" t="s">
        <v>54</v>
      </c>
      <c r="D138" s="147" t="s">
        <v>54</v>
      </c>
      <c r="E138" s="75"/>
      <c r="F138" s="63" t="str">
        <f t="shared" si="0"/>
        <v/>
      </c>
      <c r="G138" s="63" t="str">
        <f t="shared" si="1"/>
        <v/>
      </c>
    </row>
    <row r="139" spans="1:7" x14ac:dyDescent="0.3">
      <c r="A139" s="147" t="s">
        <v>1325</v>
      </c>
      <c r="B139" s="143" t="s">
        <v>87</v>
      </c>
      <c r="C139" s="147" t="s">
        <v>54</v>
      </c>
      <c r="D139" s="147" t="s">
        <v>54</v>
      </c>
      <c r="E139" s="75"/>
      <c r="F139" s="63" t="str">
        <f t="shared" si="0"/>
        <v/>
      </c>
      <c r="G139" s="63" t="str">
        <f t="shared" si="1"/>
        <v/>
      </c>
    </row>
    <row r="140" spans="1:7" x14ac:dyDescent="0.3">
      <c r="A140" s="147" t="s">
        <v>1326</v>
      </c>
      <c r="B140" s="143" t="s">
        <v>87</v>
      </c>
      <c r="C140" s="147" t="s">
        <v>54</v>
      </c>
      <c r="D140" s="147" t="s">
        <v>54</v>
      </c>
      <c r="E140" s="75"/>
      <c r="F140" s="63" t="str">
        <f t="shared" si="0"/>
        <v/>
      </c>
      <c r="G140" s="63" t="str">
        <f t="shared" si="1"/>
        <v/>
      </c>
    </row>
    <row r="141" spans="1:7" x14ac:dyDescent="0.3">
      <c r="A141" s="147" t="s">
        <v>1327</v>
      </c>
      <c r="B141" s="143" t="s">
        <v>87</v>
      </c>
      <c r="C141" s="147" t="s">
        <v>54</v>
      </c>
      <c r="D141" s="147" t="s">
        <v>54</v>
      </c>
      <c r="E141" s="75"/>
      <c r="F141" s="63" t="str">
        <f t="shared" si="0"/>
        <v/>
      </c>
      <c r="G141" s="63" t="str">
        <f t="shared" si="1"/>
        <v/>
      </c>
    </row>
    <row r="142" spans="1:7" x14ac:dyDescent="0.3">
      <c r="A142" s="147" t="s">
        <v>1328</v>
      </c>
      <c r="B142" s="143" t="s">
        <v>87</v>
      </c>
      <c r="C142" s="147" t="s">
        <v>54</v>
      </c>
      <c r="D142" s="147" t="s">
        <v>54</v>
      </c>
      <c r="E142" s="75"/>
      <c r="F142" s="63" t="str">
        <f t="shared" si="0"/>
        <v/>
      </c>
      <c r="G142" s="63" t="str">
        <f t="shared" si="1"/>
        <v/>
      </c>
    </row>
    <row r="143" spans="1:7" x14ac:dyDescent="0.3">
      <c r="A143" s="147" t="s">
        <v>1329</v>
      </c>
      <c r="B143" s="143" t="s">
        <v>87</v>
      </c>
      <c r="C143" s="147" t="s">
        <v>54</v>
      </c>
      <c r="D143" s="147" t="s">
        <v>54</v>
      </c>
      <c r="E143" s="75"/>
      <c r="F143" s="63" t="str">
        <f t="shared" si="0"/>
        <v/>
      </c>
      <c r="G143" s="63" t="str">
        <f t="shared" si="1"/>
        <v/>
      </c>
    </row>
    <row r="144" spans="1:7" x14ac:dyDescent="0.3">
      <c r="A144" s="147" t="s">
        <v>1330</v>
      </c>
      <c r="B144" s="73" t="s">
        <v>1</v>
      </c>
      <c r="C144" s="143">
        <f>SUM(C120:C143)</f>
        <v>0</v>
      </c>
      <c r="D144" s="143">
        <f>SUM(D120:D143)</f>
        <v>0</v>
      </c>
      <c r="E144" s="75"/>
      <c r="F144" s="65">
        <f>SUM(F120:F143)</f>
        <v>0</v>
      </c>
      <c r="G144" s="65">
        <f>SUM(G120:G143)</f>
        <v>0</v>
      </c>
    </row>
    <row r="145" spans="1:7" ht="15" customHeight="1" x14ac:dyDescent="0.3">
      <c r="A145" s="76"/>
      <c r="B145" s="78" t="s">
        <v>1398</v>
      </c>
      <c r="C145" s="76" t="s">
        <v>152</v>
      </c>
      <c r="D145" s="76" t="s">
        <v>57</v>
      </c>
      <c r="E145" s="61"/>
      <c r="F145" s="76" t="s">
        <v>344</v>
      </c>
      <c r="G145" s="76" t="s">
        <v>150</v>
      </c>
    </row>
    <row r="146" spans="1:7" x14ac:dyDescent="0.3">
      <c r="A146" s="147" t="s">
        <v>1331</v>
      </c>
      <c r="B146" s="147" t="s">
        <v>137</v>
      </c>
      <c r="C146" s="151" t="s">
        <v>54</v>
      </c>
      <c r="G146" s="147"/>
    </row>
    <row r="147" spans="1:7" x14ac:dyDescent="0.3">
      <c r="G147" s="147"/>
    </row>
    <row r="148" spans="1:7" x14ac:dyDescent="0.3">
      <c r="B148" s="143" t="s">
        <v>321</v>
      </c>
      <c r="G148" s="147"/>
    </row>
    <row r="149" spans="1:7" x14ac:dyDescent="0.3">
      <c r="A149" s="147" t="s">
        <v>1332</v>
      </c>
      <c r="B149" s="147" t="s">
        <v>171</v>
      </c>
      <c r="C149" s="147" t="s">
        <v>54</v>
      </c>
      <c r="D149" s="147" t="s">
        <v>54</v>
      </c>
      <c r="F149" s="63" t="str">
        <f t="shared" ref="F149:F163" si="2">IF($C$157=0,"",IF(C149="[for completion]","",C149/$C$157))</f>
        <v/>
      </c>
      <c r="G149" s="63" t="str">
        <f t="shared" ref="G149:G163" si="3">IF($D$157=0,"",IF(D149="[for completion]","",D149/$D$157))</f>
        <v/>
      </c>
    </row>
    <row r="150" spans="1:7" x14ac:dyDescent="0.3">
      <c r="A150" s="147" t="s">
        <v>1333</v>
      </c>
      <c r="B150" s="147" t="s">
        <v>173</v>
      </c>
      <c r="C150" s="147" t="s">
        <v>54</v>
      </c>
      <c r="D150" s="147" t="s">
        <v>54</v>
      </c>
      <c r="F150" s="63" t="str">
        <f t="shared" si="2"/>
        <v/>
      </c>
      <c r="G150" s="63" t="str">
        <f t="shared" si="3"/>
        <v/>
      </c>
    </row>
    <row r="151" spans="1:7" x14ac:dyDescent="0.3">
      <c r="A151" s="147" t="s">
        <v>1334</v>
      </c>
      <c r="B151" s="147" t="s">
        <v>174</v>
      </c>
      <c r="C151" s="147" t="s">
        <v>54</v>
      </c>
      <c r="D151" s="147" t="s">
        <v>54</v>
      </c>
      <c r="F151" s="63" t="str">
        <f t="shared" si="2"/>
        <v/>
      </c>
      <c r="G151" s="63" t="str">
        <f t="shared" si="3"/>
        <v/>
      </c>
    </row>
    <row r="152" spans="1:7" x14ac:dyDescent="0.3">
      <c r="A152" s="147" t="s">
        <v>1335</v>
      </c>
      <c r="B152" s="147" t="s">
        <v>175</v>
      </c>
      <c r="C152" s="147" t="s">
        <v>54</v>
      </c>
      <c r="D152" s="147" t="s">
        <v>54</v>
      </c>
      <c r="F152" s="63" t="str">
        <f t="shared" si="2"/>
        <v/>
      </c>
      <c r="G152" s="63" t="str">
        <f t="shared" si="3"/>
        <v/>
      </c>
    </row>
    <row r="153" spans="1:7" x14ac:dyDescent="0.3">
      <c r="A153" s="147" t="s">
        <v>1336</v>
      </c>
      <c r="B153" s="147" t="s">
        <v>176</v>
      </c>
      <c r="C153" s="147" t="s">
        <v>54</v>
      </c>
      <c r="D153" s="147" t="s">
        <v>54</v>
      </c>
      <c r="F153" s="63" t="str">
        <f t="shared" si="2"/>
        <v/>
      </c>
      <c r="G153" s="63" t="str">
        <f t="shared" si="3"/>
        <v/>
      </c>
    </row>
    <row r="154" spans="1:7" x14ac:dyDescent="0.3">
      <c r="A154" s="147" t="s">
        <v>1337</v>
      </c>
      <c r="B154" s="147" t="s">
        <v>177</v>
      </c>
      <c r="C154" s="147" t="s">
        <v>54</v>
      </c>
      <c r="D154" s="147" t="s">
        <v>54</v>
      </c>
      <c r="F154" s="63" t="str">
        <f t="shared" si="2"/>
        <v/>
      </c>
      <c r="G154" s="63" t="str">
        <f t="shared" si="3"/>
        <v/>
      </c>
    </row>
    <row r="155" spans="1:7" x14ac:dyDescent="0.3">
      <c r="A155" s="147" t="s">
        <v>1338</v>
      </c>
      <c r="B155" s="147" t="s">
        <v>178</v>
      </c>
      <c r="C155" s="147" t="s">
        <v>54</v>
      </c>
      <c r="D155" s="147" t="s">
        <v>54</v>
      </c>
      <c r="F155" s="63" t="str">
        <f t="shared" si="2"/>
        <v/>
      </c>
      <c r="G155" s="63" t="str">
        <f t="shared" si="3"/>
        <v/>
      </c>
    </row>
    <row r="156" spans="1:7" x14ac:dyDescent="0.3">
      <c r="A156" s="147" t="s">
        <v>1339</v>
      </c>
      <c r="B156" s="147" t="s">
        <v>172</v>
      </c>
      <c r="C156" s="147" t="s">
        <v>54</v>
      </c>
      <c r="D156" s="147" t="s">
        <v>54</v>
      </c>
      <c r="F156" s="63" t="str">
        <f t="shared" si="2"/>
        <v/>
      </c>
      <c r="G156" s="63" t="str">
        <f t="shared" si="3"/>
        <v/>
      </c>
    </row>
    <row r="157" spans="1:7" x14ac:dyDescent="0.3">
      <c r="A157" s="147" t="s">
        <v>1340</v>
      </c>
      <c r="B157" s="73" t="s">
        <v>1</v>
      </c>
      <c r="C157" s="147">
        <f>SUM(C149:C156)</f>
        <v>0</v>
      </c>
      <c r="D157" s="147">
        <f>SUM(D149:D156)</f>
        <v>0</v>
      </c>
      <c r="F157" s="75">
        <f>SUM(F149:F156)</f>
        <v>0</v>
      </c>
      <c r="G157" s="75">
        <f>SUM(G149:G156)</f>
        <v>0</v>
      </c>
    </row>
    <row r="158" spans="1:7" outlineLevel="1" x14ac:dyDescent="0.3">
      <c r="A158" s="147" t="s">
        <v>1341</v>
      </c>
      <c r="B158" s="94" t="s">
        <v>179</v>
      </c>
      <c r="F158" s="63" t="str">
        <f t="shared" si="2"/>
        <v/>
      </c>
      <c r="G158" s="63" t="str">
        <f t="shared" si="3"/>
        <v/>
      </c>
    </row>
    <row r="159" spans="1:7" outlineLevel="1" x14ac:dyDescent="0.3">
      <c r="A159" s="147" t="s">
        <v>1342</v>
      </c>
      <c r="B159" s="94" t="s">
        <v>180</v>
      </c>
      <c r="F159" s="63" t="str">
        <f t="shared" si="2"/>
        <v/>
      </c>
      <c r="G159" s="63" t="str">
        <f t="shared" si="3"/>
        <v/>
      </c>
    </row>
    <row r="160" spans="1:7" outlineLevel="1" x14ac:dyDescent="0.3">
      <c r="A160" s="147" t="s">
        <v>1343</v>
      </c>
      <c r="B160" s="94" t="s">
        <v>181</v>
      </c>
      <c r="F160" s="63" t="str">
        <f t="shared" si="2"/>
        <v/>
      </c>
      <c r="G160" s="63" t="str">
        <f t="shared" si="3"/>
        <v/>
      </c>
    </row>
    <row r="161" spans="1:7" outlineLevel="1" x14ac:dyDescent="0.3">
      <c r="A161" s="147" t="s">
        <v>1344</v>
      </c>
      <c r="B161" s="94" t="s">
        <v>182</v>
      </c>
      <c r="F161" s="63" t="str">
        <f t="shared" si="2"/>
        <v/>
      </c>
      <c r="G161" s="63" t="str">
        <f t="shared" si="3"/>
        <v/>
      </c>
    </row>
    <row r="162" spans="1:7" outlineLevel="1" x14ac:dyDescent="0.3">
      <c r="A162" s="147" t="s">
        <v>1345</v>
      </c>
      <c r="B162" s="94" t="s">
        <v>183</v>
      </c>
      <c r="F162" s="63" t="str">
        <f t="shared" si="2"/>
        <v/>
      </c>
      <c r="G162" s="63" t="str">
        <f t="shared" si="3"/>
        <v/>
      </c>
    </row>
    <row r="163" spans="1:7" outlineLevel="1" x14ac:dyDescent="0.3">
      <c r="A163" s="147" t="s">
        <v>1346</v>
      </c>
      <c r="B163" s="94" t="s">
        <v>184</v>
      </c>
      <c r="F163" s="63" t="str">
        <f t="shared" si="2"/>
        <v/>
      </c>
      <c r="G163" s="63" t="str">
        <f t="shared" si="3"/>
        <v/>
      </c>
    </row>
    <row r="164" spans="1:7" outlineLevel="1" x14ac:dyDescent="0.3">
      <c r="A164" s="147" t="s">
        <v>1347</v>
      </c>
      <c r="B164" s="94"/>
      <c r="F164" s="63"/>
      <c r="G164" s="63"/>
    </row>
    <row r="165" spans="1:7" outlineLevel="1" x14ac:dyDescent="0.3">
      <c r="A165" s="147" t="s">
        <v>1348</v>
      </c>
      <c r="B165" s="94"/>
      <c r="F165" s="63"/>
      <c r="G165" s="63"/>
    </row>
    <row r="166" spans="1:7" outlineLevel="1" x14ac:dyDescent="0.3">
      <c r="A166" s="147" t="s">
        <v>1349</v>
      </c>
      <c r="B166" s="94"/>
      <c r="F166" s="63"/>
      <c r="G166" s="63"/>
    </row>
    <row r="167" spans="1:7" ht="15" customHeight="1" x14ac:dyDescent="0.3">
      <c r="A167" s="76"/>
      <c r="B167" s="78" t="s">
        <v>1399</v>
      </c>
      <c r="C167" s="76" t="s">
        <v>152</v>
      </c>
      <c r="D167" s="76" t="s">
        <v>57</v>
      </c>
      <c r="E167" s="61"/>
      <c r="F167" s="76" t="s">
        <v>344</v>
      </c>
      <c r="G167" s="76" t="s">
        <v>150</v>
      </c>
    </row>
    <row r="168" spans="1:7" x14ac:dyDescent="0.3">
      <c r="A168" s="147" t="s">
        <v>1350</v>
      </c>
      <c r="B168" s="147" t="s">
        <v>137</v>
      </c>
      <c r="C168" s="151" t="s">
        <v>290</v>
      </c>
      <c r="G168" s="147"/>
    </row>
    <row r="169" spans="1:7" x14ac:dyDescent="0.3">
      <c r="G169" s="147"/>
    </row>
    <row r="170" spans="1:7" x14ac:dyDescent="0.3">
      <c r="B170" s="143" t="s">
        <v>321</v>
      </c>
      <c r="G170" s="147"/>
    </row>
    <row r="171" spans="1:7" x14ac:dyDescent="0.3">
      <c r="A171" s="147" t="s">
        <v>1351</v>
      </c>
      <c r="B171" s="147" t="s">
        <v>171</v>
      </c>
      <c r="C171" s="147" t="s">
        <v>290</v>
      </c>
      <c r="D171" s="147" t="s">
        <v>290</v>
      </c>
      <c r="F171" s="63" t="str">
        <f>IF($C$179=0,"",IF(C171="[Mark as ND1 if not relevant]","",C171/$C$179))</f>
        <v/>
      </c>
      <c r="G171" s="63" t="str">
        <f>IF($D$179=0,"",IF(D171="[Mark as ND1 if not relevant]","",D171/$D$179))</f>
        <v/>
      </c>
    </row>
    <row r="172" spans="1:7" x14ac:dyDescent="0.3">
      <c r="A172" s="147" t="s">
        <v>1352</v>
      </c>
      <c r="B172" s="147" t="s">
        <v>173</v>
      </c>
      <c r="C172" s="147" t="s">
        <v>290</v>
      </c>
      <c r="D172" s="147" t="s">
        <v>290</v>
      </c>
      <c r="F172" s="63" t="str">
        <f t="shared" ref="F172:F178" si="4">IF($C$179=0,"",IF(C172="[Mark as ND1 if not relevant]","",C172/$C$179))</f>
        <v/>
      </c>
      <c r="G172" s="63" t="str">
        <f t="shared" ref="G172:G178" si="5">IF($D$179=0,"",IF(D172="[Mark as ND1 if not relevant]","",D172/$D$179))</f>
        <v/>
      </c>
    </row>
    <row r="173" spans="1:7" x14ac:dyDescent="0.3">
      <c r="A173" s="147" t="s">
        <v>1353</v>
      </c>
      <c r="B173" s="147" t="s">
        <v>174</v>
      </c>
      <c r="C173" s="147" t="s">
        <v>290</v>
      </c>
      <c r="D173" s="147" t="s">
        <v>290</v>
      </c>
      <c r="F173" s="63" t="str">
        <f t="shared" si="4"/>
        <v/>
      </c>
      <c r="G173" s="63" t="str">
        <f t="shared" si="5"/>
        <v/>
      </c>
    </row>
    <row r="174" spans="1:7" x14ac:dyDescent="0.3">
      <c r="A174" s="147" t="s">
        <v>1354</v>
      </c>
      <c r="B174" s="147" t="s">
        <v>175</v>
      </c>
      <c r="C174" s="147" t="s">
        <v>290</v>
      </c>
      <c r="D174" s="147" t="s">
        <v>290</v>
      </c>
      <c r="F174" s="63" t="str">
        <f t="shared" si="4"/>
        <v/>
      </c>
      <c r="G174" s="63" t="str">
        <f t="shared" si="5"/>
        <v/>
      </c>
    </row>
    <row r="175" spans="1:7" x14ac:dyDescent="0.3">
      <c r="A175" s="147" t="s">
        <v>1355</v>
      </c>
      <c r="B175" s="147" t="s">
        <v>176</v>
      </c>
      <c r="C175" s="147" t="s">
        <v>290</v>
      </c>
      <c r="D175" s="147" t="s">
        <v>290</v>
      </c>
      <c r="F175" s="63" t="str">
        <f t="shared" si="4"/>
        <v/>
      </c>
      <c r="G175" s="63" t="str">
        <f t="shared" si="5"/>
        <v/>
      </c>
    </row>
    <row r="176" spans="1:7" x14ac:dyDescent="0.3">
      <c r="A176" s="147" t="s">
        <v>1356</v>
      </c>
      <c r="B176" s="147" t="s">
        <v>177</v>
      </c>
      <c r="C176" s="147" t="s">
        <v>290</v>
      </c>
      <c r="D176" s="147" t="s">
        <v>290</v>
      </c>
      <c r="F176" s="63" t="str">
        <f t="shared" si="4"/>
        <v/>
      </c>
      <c r="G176" s="63" t="str">
        <f t="shared" si="5"/>
        <v/>
      </c>
    </row>
    <row r="177" spans="1:7" x14ac:dyDescent="0.3">
      <c r="A177" s="147" t="s">
        <v>1357</v>
      </c>
      <c r="B177" s="147" t="s">
        <v>178</v>
      </c>
      <c r="C177" s="147" t="s">
        <v>290</v>
      </c>
      <c r="D177" s="147" t="s">
        <v>290</v>
      </c>
      <c r="F177" s="63" t="str">
        <f t="shared" si="4"/>
        <v/>
      </c>
      <c r="G177" s="63" t="str">
        <f t="shared" si="5"/>
        <v/>
      </c>
    </row>
    <row r="178" spans="1:7" x14ac:dyDescent="0.3">
      <c r="A178" s="147" t="s">
        <v>1358</v>
      </c>
      <c r="B178" s="147" t="s">
        <v>172</v>
      </c>
      <c r="C178" s="147" t="s">
        <v>290</v>
      </c>
      <c r="D178" s="147" t="s">
        <v>290</v>
      </c>
      <c r="F178" s="63" t="str">
        <f t="shared" si="4"/>
        <v/>
      </c>
      <c r="G178" s="63" t="str">
        <f t="shared" si="5"/>
        <v/>
      </c>
    </row>
    <row r="179" spans="1:7" x14ac:dyDescent="0.3">
      <c r="A179" s="147" t="s">
        <v>1359</v>
      </c>
      <c r="B179" s="73" t="s">
        <v>1</v>
      </c>
      <c r="C179" s="147">
        <f>SUM(C171:C178)</f>
        <v>0</v>
      </c>
      <c r="D179" s="147">
        <f>SUM(D171:D178)</f>
        <v>0</v>
      </c>
      <c r="F179" s="75">
        <f>SUM(F171:F178)</f>
        <v>0</v>
      </c>
      <c r="G179" s="75">
        <f>SUM(G171:G178)</f>
        <v>0</v>
      </c>
    </row>
    <row r="180" spans="1:7" outlineLevel="1" x14ac:dyDescent="0.3">
      <c r="A180" s="147" t="s">
        <v>1360</v>
      </c>
      <c r="B180" s="94" t="s">
        <v>179</v>
      </c>
      <c r="F180" s="63" t="str">
        <f t="shared" ref="F180:F185" si="6">IF($C$179=0,"",IF(C180="[for completion]","",C180/$C$179))</f>
        <v/>
      </c>
      <c r="G180" s="63" t="str">
        <f t="shared" ref="G180:G185" si="7">IF($D$179=0,"",IF(D180="[for completion]","",D180/$D$179))</f>
        <v/>
      </c>
    </row>
    <row r="181" spans="1:7" outlineLevel="1" x14ac:dyDescent="0.3">
      <c r="A181" s="147" t="s">
        <v>1361</v>
      </c>
      <c r="B181" s="94" t="s">
        <v>180</v>
      </c>
      <c r="F181" s="63" t="str">
        <f t="shared" si="6"/>
        <v/>
      </c>
      <c r="G181" s="63" t="str">
        <f t="shared" si="7"/>
        <v/>
      </c>
    </row>
    <row r="182" spans="1:7" outlineLevel="1" x14ac:dyDescent="0.3">
      <c r="A182" s="147" t="s">
        <v>1362</v>
      </c>
      <c r="B182" s="94" t="s">
        <v>181</v>
      </c>
      <c r="F182" s="63" t="str">
        <f t="shared" si="6"/>
        <v/>
      </c>
      <c r="G182" s="63" t="str">
        <f t="shared" si="7"/>
        <v/>
      </c>
    </row>
    <row r="183" spans="1:7" outlineLevel="1" x14ac:dyDescent="0.3">
      <c r="A183" s="147" t="s">
        <v>1363</v>
      </c>
      <c r="B183" s="94" t="s">
        <v>182</v>
      </c>
      <c r="F183" s="63" t="str">
        <f t="shared" si="6"/>
        <v/>
      </c>
      <c r="G183" s="63" t="str">
        <f t="shared" si="7"/>
        <v/>
      </c>
    </row>
    <row r="184" spans="1:7" outlineLevel="1" x14ac:dyDescent="0.3">
      <c r="A184" s="147" t="s">
        <v>1364</v>
      </c>
      <c r="B184" s="94" t="s">
        <v>183</v>
      </c>
      <c r="F184" s="63" t="str">
        <f t="shared" si="6"/>
        <v/>
      </c>
      <c r="G184" s="63" t="str">
        <f t="shared" si="7"/>
        <v/>
      </c>
    </row>
    <row r="185" spans="1:7" outlineLevel="1" x14ac:dyDescent="0.3">
      <c r="A185" s="147" t="s">
        <v>1365</v>
      </c>
      <c r="B185" s="94" t="s">
        <v>184</v>
      </c>
      <c r="F185" s="63" t="str">
        <f t="shared" si="6"/>
        <v/>
      </c>
      <c r="G185" s="63" t="str">
        <f t="shared" si="7"/>
        <v/>
      </c>
    </row>
    <row r="186" spans="1:7" outlineLevel="1" x14ac:dyDescent="0.3">
      <c r="A186" s="147" t="s">
        <v>1366</v>
      </c>
      <c r="B186" s="94"/>
      <c r="F186" s="63"/>
      <c r="G186" s="63"/>
    </row>
    <row r="187" spans="1:7" outlineLevel="1" x14ac:dyDescent="0.3">
      <c r="A187" s="147" t="s">
        <v>1367</v>
      </c>
      <c r="B187" s="94"/>
      <c r="F187" s="63"/>
      <c r="G187" s="63"/>
    </row>
    <row r="188" spans="1:7" outlineLevel="1" x14ac:dyDescent="0.3">
      <c r="A188" s="147" t="s">
        <v>1368</v>
      </c>
      <c r="B188" s="94"/>
      <c r="F188" s="63"/>
      <c r="G188" s="63"/>
    </row>
    <row r="189" spans="1:7" ht="15" customHeight="1" x14ac:dyDescent="0.3">
      <c r="A189" s="76"/>
      <c r="B189" s="78" t="s">
        <v>1400</v>
      </c>
      <c r="C189" s="76" t="s">
        <v>344</v>
      </c>
      <c r="D189" s="76"/>
      <c r="E189" s="61"/>
      <c r="F189" s="76"/>
      <c r="G189" s="76"/>
    </row>
    <row r="190" spans="1:7" x14ac:dyDescent="0.3">
      <c r="A190" s="147" t="s">
        <v>1369</v>
      </c>
      <c r="B190" s="143" t="s">
        <v>87</v>
      </c>
      <c r="C190" s="147" t="s">
        <v>54</v>
      </c>
      <c r="E190" s="75"/>
      <c r="F190" s="75"/>
      <c r="G190" s="75"/>
    </row>
    <row r="191" spans="1:7" x14ac:dyDescent="0.3">
      <c r="A191" s="147" t="s">
        <v>1370</v>
      </c>
      <c r="B191" s="143" t="s">
        <v>87</v>
      </c>
      <c r="C191" s="147" t="s">
        <v>54</v>
      </c>
      <c r="E191" s="75"/>
      <c r="F191" s="75"/>
      <c r="G191" s="75"/>
    </row>
    <row r="192" spans="1:7" x14ac:dyDescent="0.3">
      <c r="A192" s="147" t="s">
        <v>1371</v>
      </c>
      <c r="B192" s="143" t="s">
        <v>87</v>
      </c>
      <c r="C192" s="147" t="s">
        <v>54</v>
      </c>
      <c r="E192" s="75"/>
      <c r="F192" s="75"/>
      <c r="G192" s="75"/>
    </row>
    <row r="193" spans="1:7" x14ac:dyDescent="0.3">
      <c r="A193" s="147" t="s">
        <v>1372</v>
      </c>
      <c r="B193" s="143" t="s">
        <v>87</v>
      </c>
      <c r="C193" s="147" t="s">
        <v>54</v>
      </c>
      <c r="E193" s="75"/>
      <c r="F193" s="75"/>
      <c r="G193" s="75"/>
    </row>
    <row r="194" spans="1:7" x14ac:dyDescent="0.3">
      <c r="A194" s="147" t="s">
        <v>1373</v>
      </c>
      <c r="B194" s="143" t="s">
        <v>87</v>
      </c>
      <c r="C194" s="147" t="s">
        <v>54</v>
      </c>
      <c r="E194" s="75"/>
      <c r="F194" s="75"/>
      <c r="G194" s="75"/>
    </row>
    <row r="195" spans="1:7" x14ac:dyDescent="0.3">
      <c r="A195" s="147" t="s">
        <v>1374</v>
      </c>
      <c r="B195" s="143" t="s">
        <v>87</v>
      </c>
      <c r="C195" s="147" t="s">
        <v>54</v>
      </c>
      <c r="E195" s="75"/>
      <c r="F195" s="75"/>
      <c r="G195" s="75"/>
    </row>
    <row r="196" spans="1:7" x14ac:dyDescent="0.3">
      <c r="A196" s="147" t="s">
        <v>1375</v>
      </c>
      <c r="B196" s="143" t="s">
        <v>87</v>
      </c>
      <c r="C196" s="147" t="s">
        <v>54</v>
      </c>
      <c r="E196" s="75"/>
      <c r="F196" s="75"/>
      <c r="G196" s="75"/>
    </row>
    <row r="197" spans="1:7" x14ac:dyDescent="0.3">
      <c r="A197" s="147" t="s">
        <v>1376</v>
      </c>
      <c r="B197" s="143" t="s">
        <v>87</v>
      </c>
      <c r="C197" s="147" t="s">
        <v>54</v>
      </c>
      <c r="E197" s="75"/>
      <c r="F197" s="75"/>
    </row>
    <row r="198" spans="1:7" x14ac:dyDescent="0.3">
      <c r="A198" s="147" t="s">
        <v>1377</v>
      </c>
      <c r="B198" s="143" t="s">
        <v>87</v>
      </c>
      <c r="C198" s="147" t="s">
        <v>54</v>
      </c>
      <c r="E198" s="75"/>
      <c r="F198" s="75"/>
    </row>
    <row r="199" spans="1:7" x14ac:dyDescent="0.3">
      <c r="A199" s="147" t="s">
        <v>1378</v>
      </c>
      <c r="B199" s="143" t="s">
        <v>87</v>
      </c>
      <c r="C199" s="147" t="s">
        <v>54</v>
      </c>
      <c r="E199" s="75"/>
      <c r="F199" s="75"/>
    </row>
    <row r="200" spans="1:7" x14ac:dyDescent="0.3">
      <c r="A200" s="147" t="s">
        <v>1379</v>
      </c>
      <c r="B200" s="143" t="s">
        <v>87</v>
      </c>
      <c r="C200" s="147" t="s">
        <v>54</v>
      </c>
      <c r="E200" s="75"/>
      <c r="F200" s="75"/>
    </row>
    <row r="201" spans="1:7" x14ac:dyDescent="0.3">
      <c r="A201" s="147" t="s">
        <v>1380</v>
      </c>
      <c r="B201" s="143" t="s">
        <v>87</v>
      </c>
      <c r="C201" s="147" t="s">
        <v>54</v>
      </c>
      <c r="E201" s="75"/>
      <c r="F201" s="75"/>
    </row>
    <row r="202" spans="1:7" x14ac:dyDescent="0.3">
      <c r="A202" s="147" t="s">
        <v>1381</v>
      </c>
      <c r="B202" s="143" t="s">
        <v>87</v>
      </c>
      <c r="C202" s="147" t="s">
        <v>54</v>
      </c>
    </row>
    <row r="203" spans="1:7" x14ac:dyDescent="0.3">
      <c r="A203" s="147" t="s">
        <v>1382</v>
      </c>
      <c r="B203" s="143" t="s">
        <v>87</v>
      </c>
      <c r="C203" s="147" t="s">
        <v>54</v>
      </c>
    </row>
    <row r="204" spans="1:7" x14ac:dyDescent="0.3">
      <c r="A204" s="147" t="s">
        <v>1383</v>
      </c>
      <c r="B204" s="143" t="s">
        <v>87</v>
      </c>
      <c r="C204" s="147" t="s">
        <v>54</v>
      </c>
    </row>
    <row r="205" spans="1:7" x14ac:dyDescent="0.3">
      <c r="A205" s="147" t="s">
        <v>1384</v>
      </c>
      <c r="B205" s="143" t="s">
        <v>87</v>
      </c>
      <c r="C205" s="147" t="s">
        <v>54</v>
      </c>
    </row>
    <row r="206" spans="1:7" x14ac:dyDescent="0.3">
      <c r="A206" s="147" t="s">
        <v>1385</v>
      </c>
      <c r="B206" s="143" t="s">
        <v>87</v>
      </c>
      <c r="C206" s="147" t="s">
        <v>54</v>
      </c>
    </row>
    <row r="207" spans="1:7" outlineLevel="1" x14ac:dyDescent="0.3">
      <c r="A207" s="147" t="s">
        <v>1386</v>
      </c>
    </row>
    <row r="208" spans="1:7" outlineLevel="1" x14ac:dyDescent="0.3">
      <c r="A208" s="147" t="s">
        <v>1387</v>
      </c>
    </row>
    <row r="209" spans="1:1" outlineLevel="1" x14ac:dyDescent="0.3">
      <c r="A209" s="147" t="s">
        <v>1388</v>
      </c>
    </row>
    <row r="210" spans="1:1" outlineLevel="1" x14ac:dyDescent="0.3">
      <c r="A210" s="147" t="s">
        <v>1389</v>
      </c>
    </row>
    <row r="211" spans="1:1" outlineLevel="1" x14ac:dyDescent="0.3">
      <c r="A211" s="147" t="s">
        <v>1390</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85" zoomScaleNormal="85" workbookViewId="0">
      <selection activeCell="C1" sqref="C1"/>
    </sheetView>
  </sheetViews>
  <sheetFormatPr defaultColWidth="11.44140625" defaultRowHeight="14.4" outlineLevelRow="1" x14ac:dyDescent="0.3"/>
  <cols>
    <col min="1" max="1" width="16.33203125" style="67" customWidth="1"/>
    <col min="2" max="2" width="89.88671875" style="5" bestFit="1" customWidth="1"/>
    <col min="3" max="3" width="134.6640625" style="16" customWidth="1"/>
    <col min="4" max="13" width="11.44140625" style="16"/>
  </cols>
  <sheetData>
    <row r="1" spans="1:13" ht="31.2" x14ac:dyDescent="0.3">
      <c r="A1" s="22" t="s">
        <v>330</v>
      </c>
      <c r="B1" s="22"/>
      <c r="C1" s="3"/>
    </row>
    <row r="2" spans="1:13" x14ac:dyDescent="0.3">
      <c r="B2" s="3"/>
      <c r="C2" s="3"/>
    </row>
    <row r="3" spans="1:13" x14ac:dyDescent="0.3">
      <c r="A3" s="109" t="s">
        <v>64</v>
      </c>
      <c r="B3" s="49"/>
      <c r="C3" s="3"/>
    </row>
    <row r="4" spans="1:13" x14ac:dyDescent="0.3">
      <c r="C4" s="3"/>
    </row>
    <row r="5" spans="1:13" ht="18" x14ac:dyDescent="0.3">
      <c r="A5" s="21" t="s">
        <v>231</v>
      </c>
      <c r="B5" s="21" t="s">
        <v>1430</v>
      </c>
      <c r="C5" s="20" t="s">
        <v>62</v>
      </c>
    </row>
    <row r="6" spans="1:13" x14ac:dyDescent="0.3">
      <c r="A6" s="99" t="s">
        <v>1401</v>
      </c>
      <c r="B6" s="13" t="s">
        <v>302</v>
      </c>
      <c r="C6" s="173" t="s">
        <v>1470</v>
      </c>
    </row>
    <row r="7" spans="1:13" s="141" customFormat="1" x14ac:dyDescent="0.3">
      <c r="A7" s="146" t="s">
        <v>1402</v>
      </c>
      <c r="B7" s="59" t="s">
        <v>303</v>
      </c>
      <c r="C7" s="174" t="s">
        <v>1471</v>
      </c>
      <c r="D7" s="144"/>
      <c r="E7" s="144"/>
      <c r="F7" s="144"/>
      <c r="G7" s="144"/>
      <c r="H7" s="144"/>
      <c r="I7" s="144"/>
      <c r="J7" s="144"/>
      <c r="K7" s="144"/>
      <c r="L7" s="144"/>
      <c r="M7" s="144"/>
    </row>
    <row r="8" spans="1:13" s="141" customFormat="1" x14ac:dyDescent="0.3">
      <c r="A8" s="146" t="s">
        <v>1403</v>
      </c>
      <c r="B8" s="59" t="s">
        <v>304</v>
      </c>
      <c r="C8" s="174" t="s">
        <v>189</v>
      </c>
      <c r="D8" s="144"/>
      <c r="E8" s="144"/>
      <c r="F8" s="144"/>
      <c r="G8" s="144"/>
      <c r="H8" s="144"/>
      <c r="I8" s="144"/>
      <c r="J8" s="144"/>
      <c r="K8" s="144"/>
      <c r="L8" s="144"/>
      <c r="M8" s="144"/>
    </row>
    <row r="9" spans="1:13" ht="409.5" customHeight="1" x14ac:dyDescent="0.3">
      <c r="A9" s="146" t="s">
        <v>1404</v>
      </c>
      <c r="B9" s="13" t="s">
        <v>63</v>
      </c>
      <c r="C9" s="172" t="s">
        <v>1469</v>
      </c>
    </row>
    <row r="10" spans="1:13" ht="44.25" customHeight="1" x14ac:dyDescent="0.3">
      <c r="A10" s="146" t="s">
        <v>1405</v>
      </c>
      <c r="B10" s="59" t="s">
        <v>326</v>
      </c>
      <c r="C10" s="174" t="s">
        <v>1472</v>
      </c>
    </row>
    <row r="11" spans="1:13" s="141" customFormat="1" ht="54.75" customHeight="1" x14ac:dyDescent="0.3">
      <c r="A11" s="146" t="s">
        <v>1406</v>
      </c>
      <c r="B11" s="59" t="s">
        <v>327</v>
      </c>
      <c r="C11" s="174" t="s">
        <v>1472</v>
      </c>
      <c r="D11" s="144"/>
      <c r="E11" s="144"/>
      <c r="F11" s="144"/>
      <c r="G11" s="144"/>
      <c r="H11" s="144"/>
      <c r="I11" s="144"/>
      <c r="J11" s="144"/>
      <c r="K11" s="144"/>
      <c r="L11" s="144"/>
      <c r="M11" s="144"/>
    </row>
    <row r="12" spans="1:13" ht="28.8" x14ac:dyDescent="0.3">
      <c r="A12" s="146" t="s">
        <v>1407</v>
      </c>
      <c r="B12" s="13" t="s">
        <v>306</v>
      </c>
      <c r="C12" s="174" t="s">
        <v>1473</v>
      </c>
    </row>
    <row r="13" spans="1:13" s="141" customFormat="1" x14ac:dyDescent="0.3">
      <c r="A13" s="146" t="s">
        <v>1408</v>
      </c>
      <c r="B13" s="59" t="s">
        <v>345</v>
      </c>
      <c r="C13" s="147"/>
      <c r="D13" s="144"/>
      <c r="E13" s="144"/>
      <c r="F13" s="144"/>
      <c r="G13" s="144"/>
      <c r="H13" s="144"/>
      <c r="I13" s="144"/>
      <c r="J13" s="144"/>
      <c r="K13" s="144"/>
      <c r="L13" s="144"/>
      <c r="M13" s="144"/>
    </row>
    <row r="14" spans="1:13" s="141" customFormat="1" ht="28.8" x14ac:dyDescent="0.3">
      <c r="A14" s="146" t="s">
        <v>1409</v>
      </c>
      <c r="B14" s="59" t="s">
        <v>346</v>
      </c>
      <c r="C14" s="147"/>
      <c r="D14" s="144"/>
      <c r="E14" s="144"/>
      <c r="F14" s="144"/>
      <c r="G14" s="144"/>
      <c r="H14" s="144"/>
      <c r="I14" s="144"/>
      <c r="J14" s="144"/>
      <c r="K14" s="144"/>
      <c r="L14" s="144"/>
      <c r="M14" s="144"/>
    </row>
    <row r="15" spans="1:13" s="141" customFormat="1" x14ac:dyDescent="0.3">
      <c r="A15" s="146" t="s">
        <v>1410</v>
      </c>
      <c r="B15" s="59" t="s">
        <v>305</v>
      </c>
      <c r="C15" s="175" t="s">
        <v>1474</v>
      </c>
      <c r="D15" s="144"/>
      <c r="E15" s="144"/>
      <c r="F15" s="144"/>
      <c r="G15" s="144"/>
      <c r="H15" s="144"/>
      <c r="I15" s="144"/>
      <c r="J15" s="144"/>
      <c r="K15" s="144"/>
      <c r="L15" s="144"/>
      <c r="M15" s="144"/>
    </row>
    <row r="16" spans="1:13" ht="28.8" x14ac:dyDescent="0.3">
      <c r="A16" s="146" t="s">
        <v>1411</v>
      </c>
      <c r="B16" s="15" t="s">
        <v>347</v>
      </c>
      <c r="C16" s="176" t="s">
        <v>1457</v>
      </c>
    </row>
    <row r="17" spans="1:13" ht="30" customHeight="1" x14ac:dyDescent="0.3">
      <c r="A17" s="146" t="s">
        <v>1412</v>
      </c>
      <c r="B17" s="15" t="s">
        <v>158</v>
      </c>
      <c r="C17" s="5"/>
    </row>
    <row r="18" spans="1:13" x14ac:dyDescent="0.3">
      <c r="A18" s="146" t="s">
        <v>1413</v>
      </c>
      <c r="B18" s="15" t="s">
        <v>151</v>
      </c>
      <c r="C18" s="177" t="s">
        <v>1456</v>
      </c>
    </row>
    <row r="19" spans="1:13" s="67" customFormat="1" outlineLevel="1" x14ac:dyDescent="0.3">
      <c r="A19" s="146" t="s">
        <v>1414</v>
      </c>
      <c r="B19" s="15" t="s">
        <v>1434</v>
      </c>
      <c r="C19" s="174" t="s">
        <v>188</v>
      </c>
      <c r="D19" s="16"/>
      <c r="E19" s="16"/>
      <c r="F19" s="16"/>
      <c r="G19" s="16"/>
      <c r="H19" s="16"/>
      <c r="I19" s="16"/>
      <c r="J19" s="16"/>
      <c r="K19" s="16"/>
      <c r="L19" s="16"/>
      <c r="M19" s="16"/>
    </row>
    <row r="20" spans="1:13" s="141" customFormat="1" outlineLevel="1" x14ac:dyDescent="0.3">
      <c r="A20" s="146" t="s">
        <v>1415</v>
      </c>
      <c r="B20" s="145"/>
      <c r="C20" s="142"/>
      <c r="D20" s="144"/>
      <c r="E20" s="144"/>
      <c r="F20" s="144"/>
      <c r="G20" s="144"/>
      <c r="H20" s="144"/>
      <c r="I20" s="144"/>
      <c r="J20" s="144"/>
      <c r="K20" s="144"/>
      <c r="L20" s="144"/>
      <c r="M20" s="144"/>
    </row>
    <row r="21" spans="1:13" s="141" customFormat="1" outlineLevel="1" x14ac:dyDescent="0.3">
      <c r="A21" s="146" t="s">
        <v>1416</v>
      </c>
      <c r="B21" s="145"/>
      <c r="C21" s="142"/>
      <c r="D21" s="144"/>
      <c r="E21" s="144"/>
      <c r="F21" s="144"/>
      <c r="G21" s="144"/>
      <c r="H21" s="144"/>
      <c r="I21" s="144"/>
      <c r="J21" s="144"/>
      <c r="K21" s="144"/>
      <c r="L21" s="144"/>
      <c r="M21" s="144"/>
    </row>
    <row r="22" spans="1:13" s="141" customFormat="1" outlineLevel="1" x14ac:dyDescent="0.3">
      <c r="A22" s="146" t="s">
        <v>1417</v>
      </c>
      <c r="B22" s="145"/>
      <c r="C22" s="142"/>
      <c r="D22" s="144"/>
      <c r="E22" s="144"/>
      <c r="F22" s="144"/>
      <c r="G22" s="144"/>
      <c r="H22" s="144"/>
      <c r="I22" s="144"/>
      <c r="J22" s="144"/>
      <c r="K22" s="144"/>
      <c r="L22" s="144"/>
      <c r="M22" s="144"/>
    </row>
    <row r="23" spans="1:13" s="141" customFormat="1" outlineLevel="1" x14ac:dyDescent="0.3">
      <c r="A23" s="146" t="s">
        <v>1418</v>
      </c>
      <c r="B23" s="145"/>
      <c r="C23" s="142"/>
      <c r="D23" s="144"/>
      <c r="E23" s="144"/>
      <c r="F23" s="144"/>
      <c r="G23" s="144"/>
      <c r="H23" s="144"/>
      <c r="I23" s="144"/>
      <c r="J23" s="144"/>
      <c r="K23" s="144"/>
      <c r="L23" s="144"/>
      <c r="M23" s="144"/>
    </row>
    <row r="24" spans="1:13" s="67" customFormat="1" ht="18" x14ac:dyDescent="0.3">
      <c r="A24" s="21"/>
      <c r="B24" s="21" t="s">
        <v>1431</v>
      </c>
      <c r="C24" s="20" t="s">
        <v>165</v>
      </c>
      <c r="D24" s="16"/>
      <c r="E24" s="16"/>
      <c r="F24" s="16"/>
      <c r="G24" s="16"/>
      <c r="H24" s="16"/>
      <c r="I24" s="16"/>
      <c r="J24" s="16"/>
      <c r="K24" s="16"/>
      <c r="L24" s="16"/>
      <c r="M24" s="16"/>
    </row>
    <row r="25" spans="1:13" s="67" customFormat="1" x14ac:dyDescent="0.3">
      <c r="A25" s="146" t="s">
        <v>1419</v>
      </c>
      <c r="B25" s="15" t="s">
        <v>166</v>
      </c>
      <c r="C25" s="70" t="s">
        <v>188</v>
      </c>
      <c r="D25" s="16"/>
      <c r="E25" s="16"/>
      <c r="F25" s="16"/>
      <c r="G25" s="16"/>
      <c r="H25" s="16"/>
      <c r="I25" s="16"/>
      <c r="J25" s="16"/>
      <c r="K25" s="16"/>
      <c r="L25" s="16"/>
      <c r="M25" s="16"/>
    </row>
    <row r="26" spans="1:13" s="67" customFormat="1" x14ac:dyDescent="0.3">
      <c r="A26" s="146" t="s">
        <v>1420</v>
      </c>
      <c r="B26" s="15" t="s">
        <v>167</v>
      </c>
      <c r="C26" s="70" t="s">
        <v>189</v>
      </c>
      <c r="D26" s="16"/>
      <c r="E26" s="16"/>
      <c r="F26" s="16"/>
      <c r="G26" s="16"/>
      <c r="H26" s="16"/>
      <c r="I26" s="16"/>
      <c r="J26" s="16"/>
      <c r="K26" s="16"/>
      <c r="L26" s="16"/>
      <c r="M26" s="16"/>
    </row>
    <row r="27" spans="1:13" s="67" customFormat="1" x14ac:dyDescent="0.3">
      <c r="A27" s="146" t="s">
        <v>1421</v>
      </c>
      <c r="B27" s="15" t="s">
        <v>168</v>
      </c>
      <c r="C27" s="70" t="s">
        <v>190</v>
      </c>
      <c r="D27" s="16"/>
      <c r="E27" s="16"/>
      <c r="F27" s="16"/>
      <c r="G27" s="16"/>
      <c r="H27" s="16"/>
      <c r="I27" s="16"/>
      <c r="J27" s="16"/>
      <c r="K27" s="16"/>
      <c r="L27" s="16"/>
      <c r="M27" s="16"/>
    </row>
    <row r="28" spans="1:13" s="67" customFormat="1" outlineLevel="1" x14ac:dyDescent="0.3">
      <c r="A28" s="146" t="s">
        <v>1419</v>
      </c>
      <c r="B28" s="71"/>
      <c r="C28" s="70"/>
      <c r="D28" s="16"/>
      <c r="E28" s="16"/>
      <c r="F28" s="16"/>
      <c r="G28" s="16"/>
      <c r="H28" s="16"/>
      <c r="I28" s="16"/>
      <c r="J28" s="16"/>
      <c r="K28" s="16"/>
      <c r="L28" s="16"/>
      <c r="M28" s="16"/>
    </row>
    <row r="29" spans="1:13" s="67" customFormat="1" outlineLevel="1" x14ac:dyDescent="0.3">
      <c r="A29" s="146" t="s">
        <v>1422</v>
      </c>
      <c r="B29" s="71"/>
      <c r="C29" s="70"/>
      <c r="D29" s="16"/>
      <c r="E29" s="16"/>
      <c r="F29" s="16"/>
      <c r="G29" s="16"/>
      <c r="H29" s="16"/>
      <c r="I29" s="16"/>
      <c r="J29" s="16"/>
      <c r="K29" s="16"/>
      <c r="L29" s="16"/>
      <c r="M29" s="16"/>
    </row>
    <row r="30" spans="1:13" s="67" customFormat="1" outlineLevel="1" x14ac:dyDescent="0.3">
      <c r="A30" s="146" t="s">
        <v>1423</v>
      </c>
      <c r="B30" s="15"/>
      <c r="C30" s="70"/>
      <c r="D30" s="16"/>
      <c r="E30" s="16"/>
      <c r="F30" s="16"/>
      <c r="G30" s="16"/>
      <c r="H30" s="16"/>
      <c r="I30" s="16"/>
      <c r="J30" s="16"/>
      <c r="K30" s="16"/>
      <c r="L30" s="16"/>
      <c r="M30" s="16"/>
    </row>
    <row r="31" spans="1:13" ht="18" x14ac:dyDescent="0.3">
      <c r="A31" s="21"/>
      <c r="B31" s="21" t="s">
        <v>1432</v>
      </c>
      <c r="C31" s="20" t="s">
        <v>62</v>
      </c>
    </row>
    <row r="32" spans="1:13" x14ac:dyDescent="0.3">
      <c r="A32" s="146" t="s">
        <v>1424</v>
      </c>
      <c r="B32" s="13" t="s">
        <v>65</v>
      </c>
      <c r="C32" s="5" t="s">
        <v>54</v>
      </c>
    </row>
    <row r="33" spans="1:2" x14ac:dyDescent="0.3">
      <c r="A33" s="146" t="s">
        <v>1425</v>
      </c>
      <c r="B33" s="7"/>
    </row>
    <row r="34" spans="1:2" x14ac:dyDescent="0.3">
      <c r="A34" s="146" t="s">
        <v>1426</v>
      </c>
      <c r="B34" s="7"/>
    </row>
    <row r="35" spans="1:2" x14ac:dyDescent="0.3">
      <c r="A35" s="146" t="s">
        <v>1427</v>
      </c>
      <c r="B35" s="7"/>
    </row>
    <row r="36" spans="1:2" x14ac:dyDescent="0.3">
      <c r="A36" s="146" t="s">
        <v>1428</v>
      </c>
      <c r="B36" s="7"/>
    </row>
    <row r="37" spans="1:2" x14ac:dyDescent="0.3">
      <c r="A37" s="146" t="s">
        <v>1429</v>
      </c>
      <c r="B37" s="7"/>
    </row>
    <row r="38" spans="1:2" x14ac:dyDescent="0.3">
      <c r="B38" s="7"/>
    </row>
    <row r="39" spans="1:2" x14ac:dyDescent="0.3">
      <c r="B39" s="7"/>
    </row>
    <row r="40" spans="1:2" x14ac:dyDescent="0.3">
      <c r="B40" s="7"/>
    </row>
    <row r="41" spans="1:2" x14ac:dyDescent="0.3">
      <c r="B41" s="7"/>
    </row>
    <row r="42" spans="1:2" x14ac:dyDescent="0.3">
      <c r="B42" s="7"/>
    </row>
    <row r="43" spans="1:2" x14ac:dyDescent="0.3">
      <c r="B43" s="7"/>
    </row>
    <row r="44" spans="1:2" x14ac:dyDescent="0.3">
      <c r="B44" s="7"/>
    </row>
    <row r="45" spans="1:2" x14ac:dyDescent="0.3">
      <c r="B45" s="7"/>
    </row>
    <row r="46" spans="1:2" x14ac:dyDescent="0.3">
      <c r="B46" s="7"/>
    </row>
    <row r="47" spans="1:2" x14ac:dyDescent="0.3">
      <c r="B47" s="7"/>
    </row>
    <row r="48" spans="1:2" x14ac:dyDescent="0.3">
      <c r="B48" s="7"/>
    </row>
    <row r="49" spans="2:2" x14ac:dyDescent="0.3">
      <c r="B49" s="7"/>
    </row>
    <row r="50" spans="2:2" x14ac:dyDescent="0.3">
      <c r="B50" s="7"/>
    </row>
    <row r="51" spans="2:2" x14ac:dyDescent="0.3">
      <c r="B51" s="7"/>
    </row>
    <row r="52" spans="2:2" x14ac:dyDescent="0.3">
      <c r="B52" s="7"/>
    </row>
    <row r="53" spans="2:2" x14ac:dyDescent="0.3">
      <c r="B53" s="7"/>
    </row>
    <row r="54" spans="2:2" x14ac:dyDescent="0.3">
      <c r="B54" s="7"/>
    </row>
    <row r="55" spans="2:2" x14ac:dyDescent="0.3">
      <c r="B55" s="7"/>
    </row>
    <row r="56" spans="2:2" x14ac:dyDescent="0.3">
      <c r="B56" s="7"/>
    </row>
    <row r="57" spans="2:2" x14ac:dyDescent="0.3">
      <c r="B57" s="7"/>
    </row>
    <row r="58" spans="2:2" x14ac:dyDescent="0.3">
      <c r="B58" s="7"/>
    </row>
    <row r="59" spans="2:2" x14ac:dyDescent="0.3">
      <c r="B59" s="7"/>
    </row>
    <row r="60" spans="2:2" x14ac:dyDescent="0.3">
      <c r="B60" s="7"/>
    </row>
    <row r="61" spans="2:2" x14ac:dyDescent="0.3">
      <c r="B61" s="7"/>
    </row>
    <row r="62" spans="2:2" x14ac:dyDescent="0.3">
      <c r="B62" s="7"/>
    </row>
    <row r="63" spans="2:2" x14ac:dyDescent="0.3">
      <c r="B63" s="7"/>
    </row>
    <row r="64" spans="2:2" x14ac:dyDescent="0.3">
      <c r="B64" s="7"/>
    </row>
    <row r="65" spans="2:2" x14ac:dyDescent="0.3">
      <c r="B65" s="7"/>
    </row>
    <row r="66" spans="2:2" x14ac:dyDescent="0.3">
      <c r="B66" s="7"/>
    </row>
    <row r="67" spans="2:2" x14ac:dyDescent="0.3">
      <c r="B67" s="7"/>
    </row>
    <row r="68" spans="2:2" x14ac:dyDescent="0.3">
      <c r="B68" s="7"/>
    </row>
    <row r="69" spans="2:2" x14ac:dyDescent="0.3">
      <c r="B69" s="7"/>
    </row>
    <row r="70" spans="2:2" x14ac:dyDescent="0.3">
      <c r="B70" s="7"/>
    </row>
    <row r="71" spans="2:2" x14ac:dyDescent="0.3">
      <c r="B71" s="7"/>
    </row>
    <row r="72" spans="2:2" x14ac:dyDescent="0.3">
      <c r="B72" s="7"/>
    </row>
    <row r="73" spans="2:2" x14ac:dyDescent="0.3">
      <c r="B73" s="7"/>
    </row>
    <row r="74" spans="2:2" x14ac:dyDescent="0.3">
      <c r="B74" s="7"/>
    </row>
    <row r="75" spans="2:2" x14ac:dyDescent="0.3">
      <c r="B75" s="7"/>
    </row>
    <row r="76" spans="2:2" x14ac:dyDescent="0.3">
      <c r="B76" s="7"/>
    </row>
    <row r="77" spans="2:2" x14ac:dyDescent="0.3">
      <c r="B77" s="7"/>
    </row>
    <row r="78" spans="2:2" x14ac:dyDescent="0.3">
      <c r="B78" s="7"/>
    </row>
    <row r="79" spans="2:2" x14ac:dyDescent="0.3">
      <c r="B79" s="7"/>
    </row>
    <row r="80" spans="2:2" x14ac:dyDescent="0.3">
      <c r="B80" s="7"/>
    </row>
    <row r="81" spans="2:2" x14ac:dyDescent="0.3">
      <c r="B81" s="7"/>
    </row>
    <row r="82" spans="2:2" x14ac:dyDescent="0.3">
      <c r="B82" s="7"/>
    </row>
    <row r="83" spans="2:2" x14ac:dyDescent="0.3">
      <c r="B83" s="3"/>
    </row>
    <row r="84" spans="2:2" x14ac:dyDescent="0.3">
      <c r="B84" s="3"/>
    </row>
    <row r="85" spans="2:2" x14ac:dyDescent="0.3">
      <c r="B85" s="3"/>
    </row>
    <row r="86" spans="2:2" x14ac:dyDescent="0.3">
      <c r="B86" s="3"/>
    </row>
    <row r="87" spans="2:2" x14ac:dyDescent="0.3">
      <c r="B87" s="3"/>
    </row>
    <row r="88" spans="2:2" x14ac:dyDescent="0.3">
      <c r="B88" s="3"/>
    </row>
    <row r="89" spans="2:2" x14ac:dyDescent="0.3">
      <c r="B89" s="3"/>
    </row>
    <row r="90" spans="2:2" x14ac:dyDescent="0.3">
      <c r="B90" s="3"/>
    </row>
    <row r="91" spans="2:2" x14ac:dyDescent="0.3">
      <c r="B91" s="3"/>
    </row>
    <row r="92" spans="2:2" x14ac:dyDescent="0.3">
      <c r="B92" s="3"/>
    </row>
    <row r="93" spans="2:2" x14ac:dyDescent="0.3">
      <c r="B93" s="7"/>
    </row>
    <row r="94" spans="2:2" x14ac:dyDescent="0.3">
      <c r="B94" s="7"/>
    </row>
    <row r="95" spans="2:2" x14ac:dyDescent="0.3">
      <c r="B95" s="7"/>
    </row>
    <row r="96" spans="2:2" x14ac:dyDescent="0.3">
      <c r="B96" s="7"/>
    </row>
    <row r="97" spans="2:2" x14ac:dyDescent="0.3">
      <c r="B97" s="7"/>
    </row>
    <row r="98" spans="2:2" x14ac:dyDescent="0.3">
      <c r="B98" s="7"/>
    </row>
    <row r="99" spans="2:2" x14ac:dyDescent="0.3">
      <c r="B99" s="7"/>
    </row>
    <row r="100" spans="2:2" x14ac:dyDescent="0.3">
      <c r="B100" s="7"/>
    </row>
    <row r="101" spans="2:2" x14ac:dyDescent="0.3">
      <c r="B101" s="9"/>
    </row>
    <row r="102" spans="2:2" x14ac:dyDescent="0.3">
      <c r="B102" s="7"/>
    </row>
    <row r="103" spans="2:2" x14ac:dyDescent="0.3">
      <c r="B103" s="7"/>
    </row>
    <row r="104" spans="2:2" x14ac:dyDescent="0.3">
      <c r="B104" s="7"/>
    </row>
    <row r="105" spans="2:2" x14ac:dyDescent="0.3">
      <c r="B105" s="7"/>
    </row>
    <row r="106" spans="2:2" x14ac:dyDescent="0.3">
      <c r="B106" s="7"/>
    </row>
    <row r="107" spans="2:2" x14ac:dyDescent="0.3">
      <c r="B107" s="7"/>
    </row>
    <row r="108" spans="2:2" x14ac:dyDescent="0.3">
      <c r="B108" s="7"/>
    </row>
    <row r="109" spans="2:2" x14ac:dyDescent="0.3">
      <c r="B109" s="7"/>
    </row>
    <row r="110" spans="2:2" x14ac:dyDescent="0.3">
      <c r="B110" s="7"/>
    </row>
    <row r="111" spans="2:2" x14ac:dyDescent="0.3">
      <c r="B111" s="7"/>
    </row>
    <row r="112" spans="2:2" x14ac:dyDescent="0.3">
      <c r="B112" s="7"/>
    </row>
    <row r="113" spans="2:2" x14ac:dyDescent="0.3">
      <c r="B113" s="7"/>
    </row>
    <row r="114" spans="2:2" x14ac:dyDescent="0.3">
      <c r="B114" s="7"/>
    </row>
    <row r="115" spans="2:2" x14ac:dyDescent="0.3">
      <c r="B115" s="7"/>
    </row>
    <row r="116" spans="2:2" x14ac:dyDescent="0.3">
      <c r="B116" s="7"/>
    </row>
    <row r="117" spans="2:2" x14ac:dyDescent="0.3">
      <c r="B117" s="7"/>
    </row>
    <row r="118" spans="2:2" x14ac:dyDescent="0.3">
      <c r="B118" s="7"/>
    </row>
    <row r="120" spans="2:2" x14ac:dyDescent="0.3">
      <c r="B120" s="7"/>
    </row>
    <row r="121" spans="2:2" x14ac:dyDescent="0.3">
      <c r="B121" s="7"/>
    </row>
    <row r="122" spans="2:2" x14ac:dyDescent="0.3">
      <c r="B122" s="7"/>
    </row>
    <row r="127" spans="2:2" x14ac:dyDescent="0.3">
      <c r="B127" s="4"/>
    </row>
    <row r="128" spans="2:2" x14ac:dyDescent="0.3">
      <c r="B128" s="6"/>
    </row>
    <row r="134" spans="2:2" x14ac:dyDescent="0.3">
      <c r="B134" s="15"/>
    </row>
    <row r="135" spans="2:2" x14ac:dyDescent="0.3">
      <c r="B135" s="7"/>
    </row>
    <row r="137" spans="2:2" x14ac:dyDescent="0.3">
      <c r="B137" s="7"/>
    </row>
    <row r="138" spans="2:2" x14ac:dyDescent="0.3">
      <c r="B138" s="7"/>
    </row>
    <row r="139" spans="2:2" x14ac:dyDescent="0.3">
      <c r="B139" s="7"/>
    </row>
    <row r="140" spans="2:2" x14ac:dyDescent="0.3">
      <c r="B140" s="7"/>
    </row>
    <row r="141" spans="2:2" x14ac:dyDescent="0.3">
      <c r="B141" s="7"/>
    </row>
    <row r="142" spans="2:2" x14ac:dyDescent="0.3">
      <c r="B142" s="7"/>
    </row>
    <row r="143" spans="2:2" x14ac:dyDescent="0.3">
      <c r="B143" s="7"/>
    </row>
    <row r="144" spans="2:2" x14ac:dyDescent="0.3">
      <c r="B144" s="7"/>
    </row>
    <row r="145" spans="2:2" x14ac:dyDescent="0.3">
      <c r="B145" s="7"/>
    </row>
    <row r="146" spans="2:2" x14ac:dyDescent="0.3">
      <c r="B146" s="7"/>
    </row>
    <row r="147" spans="2:2" x14ac:dyDescent="0.3">
      <c r="B147" s="7"/>
    </row>
    <row r="148" spans="2:2" x14ac:dyDescent="0.3">
      <c r="B148" s="7"/>
    </row>
    <row r="245" spans="2:2" x14ac:dyDescent="0.3">
      <c r="B245" s="13"/>
    </row>
    <row r="246" spans="2:2" x14ac:dyDescent="0.3">
      <c r="B246" s="7"/>
    </row>
    <row r="247" spans="2:2" x14ac:dyDescent="0.3">
      <c r="B247" s="7"/>
    </row>
    <row r="250" spans="2:2" x14ac:dyDescent="0.3">
      <c r="B250" s="7"/>
    </row>
    <row r="266" spans="2:2" x14ac:dyDescent="0.3">
      <c r="B266" s="13"/>
    </row>
    <row r="296" spans="2:2" x14ac:dyDescent="0.3">
      <c r="B296" s="4"/>
    </row>
    <row r="297" spans="2:2" x14ac:dyDescent="0.3">
      <c r="B297" s="7"/>
    </row>
    <row r="299" spans="2:2" x14ac:dyDescent="0.3">
      <c r="B299" s="7"/>
    </row>
    <row r="300" spans="2:2" x14ac:dyDescent="0.3">
      <c r="B300" s="7"/>
    </row>
    <row r="301" spans="2:2" x14ac:dyDescent="0.3">
      <c r="B301" s="7"/>
    </row>
    <row r="302" spans="2:2" x14ac:dyDescent="0.3">
      <c r="B302" s="7"/>
    </row>
    <row r="303" spans="2:2" x14ac:dyDescent="0.3">
      <c r="B303" s="7"/>
    </row>
    <row r="304" spans="2:2" x14ac:dyDescent="0.3">
      <c r="B304" s="7"/>
    </row>
    <row r="305" spans="2:2" x14ac:dyDescent="0.3">
      <c r="B305" s="7"/>
    </row>
    <row r="306" spans="2:2" x14ac:dyDescent="0.3">
      <c r="B306" s="7"/>
    </row>
    <row r="307" spans="2:2" x14ac:dyDescent="0.3">
      <c r="B307" s="7"/>
    </row>
    <row r="308" spans="2:2" x14ac:dyDescent="0.3">
      <c r="B308" s="7"/>
    </row>
    <row r="309" spans="2:2" x14ac:dyDescent="0.3">
      <c r="B309" s="7"/>
    </row>
    <row r="310" spans="2:2" x14ac:dyDescent="0.3">
      <c r="B310" s="7"/>
    </row>
    <row r="322" spans="2:2" x14ac:dyDescent="0.3">
      <c r="B322" s="7"/>
    </row>
    <row r="323" spans="2:2" x14ac:dyDescent="0.3">
      <c r="B323" s="7"/>
    </row>
    <row r="324" spans="2:2" x14ac:dyDescent="0.3">
      <c r="B324" s="7"/>
    </row>
    <row r="325" spans="2:2" x14ac:dyDescent="0.3">
      <c r="B325" s="7"/>
    </row>
    <row r="326" spans="2:2" x14ac:dyDescent="0.3">
      <c r="B326" s="7"/>
    </row>
    <row r="327" spans="2:2" x14ac:dyDescent="0.3">
      <c r="B327" s="7"/>
    </row>
    <row r="328" spans="2:2" x14ac:dyDescent="0.3">
      <c r="B328" s="7"/>
    </row>
    <row r="329" spans="2:2" x14ac:dyDescent="0.3">
      <c r="B329" s="7"/>
    </row>
    <row r="330" spans="2:2" x14ac:dyDescent="0.3">
      <c r="B330" s="7"/>
    </row>
    <row r="332" spans="2:2" x14ac:dyDescent="0.3">
      <c r="B332" s="7"/>
    </row>
    <row r="333" spans="2:2" x14ac:dyDescent="0.3">
      <c r="B333" s="7"/>
    </row>
    <row r="334" spans="2:2" x14ac:dyDescent="0.3">
      <c r="B334" s="7"/>
    </row>
    <row r="335" spans="2:2" x14ac:dyDescent="0.3">
      <c r="B335" s="7"/>
    </row>
    <row r="336" spans="2:2" x14ac:dyDescent="0.3">
      <c r="B336" s="7"/>
    </row>
    <row r="338" spans="2:2" x14ac:dyDescent="0.3">
      <c r="B338" s="7"/>
    </row>
    <row r="341" spans="2:2" x14ac:dyDescent="0.3">
      <c r="B341" s="7"/>
    </row>
    <row r="344" spans="2:2" x14ac:dyDescent="0.3">
      <c r="B344" s="7"/>
    </row>
    <row r="345" spans="2:2" x14ac:dyDescent="0.3">
      <c r="B345" s="7"/>
    </row>
    <row r="346" spans="2:2" x14ac:dyDescent="0.3">
      <c r="B346" s="7"/>
    </row>
    <row r="347" spans="2:2" x14ac:dyDescent="0.3">
      <c r="B347" s="7"/>
    </row>
    <row r="348" spans="2:2" x14ac:dyDescent="0.3">
      <c r="B348" s="7"/>
    </row>
    <row r="349" spans="2:2" x14ac:dyDescent="0.3">
      <c r="B349" s="7"/>
    </row>
    <row r="350" spans="2:2" x14ac:dyDescent="0.3">
      <c r="B350" s="7"/>
    </row>
    <row r="351" spans="2:2" x14ac:dyDescent="0.3">
      <c r="B351" s="7"/>
    </row>
    <row r="352" spans="2:2" x14ac:dyDescent="0.3">
      <c r="B352" s="7"/>
    </row>
    <row r="353" spans="2:2" x14ac:dyDescent="0.3">
      <c r="B353" s="7"/>
    </row>
    <row r="354" spans="2:2" x14ac:dyDescent="0.3">
      <c r="B354" s="7"/>
    </row>
    <row r="355" spans="2:2" x14ac:dyDescent="0.3">
      <c r="B355" s="7"/>
    </row>
    <row r="356" spans="2:2" x14ac:dyDescent="0.3">
      <c r="B356" s="7"/>
    </row>
    <row r="357" spans="2:2" x14ac:dyDescent="0.3">
      <c r="B357" s="7"/>
    </row>
    <row r="358" spans="2:2" x14ac:dyDescent="0.3">
      <c r="B358" s="7"/>
    </row>
    <row r="359" spans="2:2" x14ac:dyDescent="0.3">
      <c r="B359" s="7"/>
    </row>
    <row r="360" spans="2:2" x14ac:dyDescent="0.3">
      <c r="B360" s="7"/>
    </row>
    <row r="361" spans="2:2" x14ac:dyDescent="0.3">
      <c r="B361" s="7"/>
    </row>
    <row r="362" spans="2:2" x14ac:dyDescent="0.3">
      <c r="B362" s="7"/>
    </row>
    <row r="366" spans="2:2" x14ac:dyDescent="0.3">
      <c r="B366" s="4"/>
    </row>
    <row r="383" spans="2:2" x14ac:dyDescent="0.3">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8" zoomScale="80" zoomScaleNormal="80" zoomScaleSheetLayoutView="90" workbookViewId="0">
      <selection activeCell="G42" sqref="G42"/>
    </sheetView>
  </sheetViews>
  <sheetFormatPr defaultColWidth="15.88671875" defaultRowHeight="14.4" x14ac:dyDescent="0.3"/>
  <cols>
    <col min="1" max="1" width="3.44140625" style="161" customWidth="1"/>
    <col min="2" max="2" width="18.6640625" style="161" customWidth="1"/>
    <col min="3" max="3" width="95.5546875" style="161" customWidth="1"/>
    <col min="4" max="4" width="15.109375" style="161" customWidth="1"/>
    <col min="5" max="5" width="2.88671875" style="161" customWidth="1"/>
    <col min="6" max="6" width="1.88671875" style="161" customWidth="1"/>
    <col min="7" max="256" width="15.88671875" style="161"/>
    <col min="257" max="257" width="3.44140625" style="161" customWidth="1"/>
    <col min="258" max="258" width="18.6640625" style="161" customWidth="1"/>
    <col min="259" max="259" width="95.5546875" style="161" customWidth="1"/>
    <col min="260" max="260" width="15.109375" style="161" customWidth="1"/>
    <col min="261" max="261" width="2.88671875" style="161" customWidth="1"/>
    <col min="262" max="262" width="1.88671875" style="161" customWidth="1"/>
    <col min="263" max="512" width="15.88671875" style="161"/>
    <col min="513" max="513" width="3.44140625" style="161" customWidth="1"/>
    <col min="514" max="514" width="18.6640625" style="161" customWidth="1"/>
    <col min="515" max="515" width="95.5546875" style="161" customWidth="1"/>
    <col min="516" max="516" width="15.109375" style="161" customWidth="1"/>
    <col min="517" max="517" width="2.88671875" style="161" customWidth="1"/>
    <col min="518" max="518" width="1.88671875" style="161" customWidth="1"/>
    <col min="519" max="768" width="15.88671875" style="161"/>
    <col min="769" max="769" width="3.44140625" style="161" customWidth="1"/>
    <col min="770" max="770" width="18.6640625" style="161" customWidth="1"/>
    <col min="771" max="771" width="95.5546875" style="161" customWidth="1"/>
    <col min="772" max="772" width="15.109375" style="161" customWidth="1"/>
    <col min="773" max="773" width="2.88671875" style="161" customWidth="1"/>
    <col min="774" max="774" width="1.88671875" style="161" customWidth="1"/>
    <col min="775" max="1024" width="15.88671875" style="161"/>
    <col min="1025" max="1025" width="3.44140625" style="161" customWidth="1"/>
    <col min="1026" max="1026" width="18.6640625" style="161" customWidth="1"/>
    <col min="1027" max="1027" width="95.5546875" style="161" customWidth="1"/>
    <col min="1028" max="1028" width="15.109375" style="161" customWidth="1"/>
    <col min="1029" max="1029" width="2.88671875" style="161" customWidth="1"/>
    <col min="1030" max="1030" width="1.88671875" style="161" customWidth="1"/>
    <col min="1031" max="1280" width="15.88671875" style="161"/>
    <col min="1281" max="1281" width="3.44140625" style="161" customWidth="1"/>
    <col min="1282" max="1282" width="18.6640625" style="161" customWidth="1"/>
    <col min="1283" max="1283" width="95.5546875" style="161" customWidth="1"/>
    <col min="1284" max="1284" width="15.109375" style="161" customWidth="1"/>
    <col min="1285" max="1285" width="2.88671875" style="161" customWidth="1"/>
    <col min="1286" max="1286" width="1.88671875" style="161" customWidth="1"/>
    <col min="1287" max="1536" width="15.88671875" style="161"/>
    <col min="1537" max="1537" width="3.44140625" style="161" customWidth="1"/>
    <col min="1538" max="1538" width="18.6640625" style="161" customWidth="1"/>
    <col min="1539" max="1539" width="95.5546875" style="161" customWidth="1"/>
    <col min="1540" max="1540" width="15.109375" style="161" customWidth="1"/>
    <col min="1541" max="1541" width="2.88671875" style="161" customWidth="1"/>
    <col min="1542" max="1542" width="1.88671875" style="161" customWidth="1"/>
    <col min="1543" max="1792" width="15.88671875" style="161"/>
    <col min="1793" max="1793" width="3.44140625" style="161" customWidth="1"/>
    <col min="1794" max="1794" width="18.6640625" style="161" customWidth="1"/>
    <col min="1795" max="1795" width="95.5546875" style="161" customWidth="1"/>
    <col min="1796" max="1796" width="15.109375" style="161" customWidth="1"/>
    <col min="1797" max="1797" width="2.88671875" style="161" customWidth="1"/>
    <col min="1798" max="1798" width="1.88671875" style="161" customWidth="1"/>
    <col min="1799" max="2048" width="15.88671875" style="161"/>
    <col min="2049" max="2049" width="3.44140625" style="161" customWidth="1"/>
    <col min="2050" max="2050" width="18.6640625" style="161" customWidth="1"/>
    <col min="2051" max="2051" width="95.5546875" style="161" customWidth="1"/>
    <col min="2052" max="2052" width="15.109375" style="161" customWidth="1"/>
    <col min="2053" max="2053" width="2.88671875" style="161" customWidth="1"/>
    <col min="2054" max="2054" width="1.88671875" style="161" customWidth="1"/>
    <col min="2055" max="2304" width="15.88671875" style="161"/>
    <col min="2305" max="2305" width="3.44140625" style="161" customWidth="1"/>
    <col min="2306" max="2306" width="18.6640625" style="161" customWidth="1"/>
    <col min="2307" max="2307" width="95.5546875" style="161" customWidth="1"/>
    <col min="2308" max="2308" width="15.109375" style="161" customWidth="1"/>
    <col min="2309" max="2309" width="2.88671875" style="161" customWidth="1"/>
    <col min="2310" max="2310" width="1.88671875" style="161" customWidth="1"/>
    <col min="2311" max="2560" width="15.88671875" style="161"/>
    <col min="2561" max="2561" width="3.44140625" style="161" customWidth="1"/>
    <col min="2562" max="2562" width="18.6640625" style="161" customWidth="1"/>
    <col min="2563" max="2563" width="95.5546875" style="161" customWidth="1"/>
    <col min="2564" max="2564" width="15.109375" style="161" customWidth="1"/>
    <col min="2565" max="2565" width="2.88671875" style="161" customWidth="1"/>
    <col min="2566" max="2566" width="1.88671875" style="161" customWidth="1"/>
    <col min="2567" max="2816" width="15.88671875" style="161"/>
    <col min="2817" max="2817" width="3.44140625" style="161" customWidth="1"/>
    <col min="2818" max="2818" width="18.6640625" style="161" customWidth="1"/>
    <col min="2819" max="2819" width="95.5546875" style="161" customWidth="1"/>
    <col min="2820" max="2820" width="15.109375" style="161" customWidth="1"/>
    <col min="2821" max="2821" width="2.88671875" style="161" customWidth="1"/>
    <col min="2822" max="2822" width="1.88671875" style="161" customWidth="1"/>
    <col min="2823" max="3072" width="15.88671875" style="161"/>
    <col min="3073" max="3073" width="3.44140625" style="161" customWidth="1"/>
    <col min="3074" max="3074" width="18.6640625" style="161" customWidth="1"/>
    <col min="3075" max="3075" width="95.5546875" style="161" customWidth="1"/>
    <col min="3076" max="3076" width="15.109375" style="161" customWidth="1"/>
    <col min="3077" max="3077" width="2.88671875" style="161" customWidth="1"/>
    <col min="3078" max="3078" width="1.88671875" style="161" customWidth="1"/>
    <col min="3079" max="3328" width="15.88671875" style="161"/>
    <col min="3329" max="3329" width="3.44140625" style="161" customWidth="1"/>
    <col min="3330" max="3330" width="18.6640625" style="161" customWidth="1"/>
    <col min="3331" max="3331" width="95.5546875" style="161" customWidth="1"/>
    <col min="3332" max="3332" width="15.109375" style="161" customWidth="1"/>
    <col min="3333" max="3333" width="2.88671875" style="161" customWidth="1"/>
    <col min="3334" max="3334" width="1.88671875" style="161" customWidth="1"/>
    <col min="3335" max="3584" width="15.88671875" style="161"/>
    <col min="3585" max="3585" width="3.44140625" style="161" customWidth="1"/>
    <col min="3586" max="3586" width="18.6640625" style="161" customWidth="1"/>
    <col min="3587" max="3587" width="95.5546875" style="161" customWidth="1"/>
    <col min="3588" max="3588" width="15.109375" style="161" customWidth="1"/>
    <col min="3589" max="3589" width="2.88671875" style="161" customWidth="1"/>
    <col min="3590" max="3590" width="1.88671875" style="161" customWidth="1"/>
    <col min="3591" max="3840" width="15.88671875" style="161"/>
    <col min="3841" max="3841" width="3.44140625" style="161" customWidth="1"/>
    <col min="3842" max="3842" width="18.6640625" style="161" customWidth="1"/>
    <col min="3843" max="3843" width="95.5546875" style="161" customWidth="1"/>
    <col min="3844" max="3844" width="15.109375" style="161" customWidth="1"/>
    <col min="3845" max="3845" width="2.88671875" style="161" customWidth="1"/>
    <col min="3846" max="3846" width="1.88671875" style="161" customWidth="1"/>
    <col min="3847" max="4096" width="15.88671875" style="161"/>
    <col min="4097" max="4097" width="3.44140625" style="161" customWidth="1"/>
    <col min="4098" max="4098" width="18.6640625" style="161" customWidth="1"/>
    <col min="4099" max="4099" width="95.5546875" style="161" customWidth="1"/>
    <col min="4100" max="4100" width="15.109375" style="161" customWidth="1"/>
    <col min="4101" max="4101" width="2.88671875" style="161" customWidth="1"/>
    <col min="4102" max="4102" width="1.88671875" style="161" customWidth="1"/>
    <col min="4103" max="4352" width="15.88671875" style="161"/>
    <col min="4353" max="4353" width="3.44140625" style="161" customWidth="1"/>
    <col min="4354" max="4354" width="18.6640625" style="161" customWidth="1"/>
    <col min="4355" max="4355" width="95.5546875" style="161" customWidth="1"/>
    <col min="4356" max="4356" width="15.109375" style="161" customWidth="1"/>
    <col min="4357" max="4357" width="2.88671875" style="161" customWidth="1"/>
    <col min="4358" max="4358" width="1.88671875" style="161" customWidth="1"/>
    <col min="4359" max="4608" width="15.88671875" style="161"/>
    <col min="4609" max="4609" width="3.44140625" style="161" customWidth="1"/>
    <col min="4610" max="4610" width="18.6640625" style="161" customWidth="1"/>
    <col min="4611" max="4611" width="95.5546875" style="161" customWidth="1"/>
    <col min="4612" max="4612" width="15.109375" style="161" customWidth="1"/>
    <col min="4613" max="4613" width="2.88671875" style="161" customWidth="1"/>
    <col min="4614" max="4614" width="1.88671875" style="161" customWidth="1"/>
    <col min="4615" max="4864" width="15.88671875" style="161"/>
    <col min="4865" max="4865" width="3.44140625" style="161" customWidth="1"/>
    <col min="4866" max="4866" width="18.6640625" style="161" customWidth="1"/>
    <col min="4867" max="4867" width="95.5546875" style="161" customWidth="1"/>
    <col min="4868" max="4868" width="15.109375" style="161" customWidth="1"/>
    <col min="4869" max="4869" width="2.88671875" style="161" customWidth="1"/>
    <col min="4870" max="4870" width="1.88671875" style="161" customWidth="1"/>
    <col min="4871" max="5120" width="15.88671875" style="161"/>
    <col min="5121" max="5121" width="3.44140625" style="161" customWidth="1"/>
    <col min="5122" max="5122" width="18.6640625" style="161" customWidth="1"/>
    <col min="5123" max="5123" width="95.5546875" style="161" customWidth="1"/>
    <col min="5124" max="5124" width="15.109375" style="161" customWidth="1"/>
    <col min="5125" max="5125" width="2.88671875" style="161" customWidth="1"/>
    <col min="5126" max="5126" width="1.88671875" style="161" customWidth="1"/>
    <col min="5127" max="5376" width="15.88671875" style="161"/>
    <col min="5377" max="5377" width="3.44140625" style="161" customWidth="1"/>
    <col min="5378" max="5378" width="18.6640625" style="161" customWidth="1"/>
    <col min="5379" max="5379" width="95.5546875" style="161" customWidth="1"/>
    <col min="5380" max="5380" width="15.109375" style="161" customWidth="1"/>
    <col min="5381" max="5381" width="2.88671875" style="161" customWidth="1"/>
    <col min="5382" max="5382" width="1.88671875" style="161" customWidth="1"/>
    <col min="5383" max="5632" width="15.88671875" style="161"/>
    <col min="5633" max="5633" width="3.44140625" style="161" customWidth="1"/>
    <col min="5634" max="5634" width="18.6640625" style="161" customWidth="1"/>
    <col min="5635" max="5635" width="95.5546875" style="161" customWidth="1"/>
    <col min="5636" max="5636" width="15.109375" style="161" customWidth="1"/>
    <col min="5637" max="5637" width="2.88671875" style="161" customWidth="1"/>
    <col min="5638" max="5638" width="1.88671875" style="161" customWidth="1"/>
    <col min="5639" max="5888" width="15.88671875" style="161"/>
    <col min="5889" max="5889" width="3.44140625" style="161" customWidth="1"/>
    <col min="5890" max="5890" width="18.6640625" style="161" customWidth="1"/>
    <col min="5891" max="5891" width="95.5546875" style="161" customWidth="1"/>
    <col min="5892" max="5892" width="15.109375" style="161" customWidth="1"/>
    <col min="5893" max="5893" width="2.88671875" style="161" customWidth="1"/>
    <col min="5894" max="5894" width="1.88671875" style="161" customWidth="1"/>
    <col min="5895" max="6144" width="15.88671875" style="161"/>
    <col min="6145" max="6145" width="3.44140625" style="161" customWidth="1"/>
    <col min="6146" max="6146" width="18.6640625" style="161" customWidth="1"/>
    <col min="6147" max="6147" width="95.5546875" style="161" customWidth="1"/>
    <col min="6148" max="6148" width="15.109375" style="161" customWidth="1"/>
    <col min="6149" max="6149" width="2.88671875" style="161" customWidth="1"/>
    <col min="6150" max="6150" width="1.88671875" style="161" customWidth="1"/>
    <col min="6151" max="6400" width="15.88671875" style="161"/>
    <col min="6401" max="6401" width="3.44140625" style="161" customWidth="1"/>
    <col min="6402" max="6402" width="18.6640625" style="161" customWidth="1"/>
    <col min="6403" max="6403" width="95.5546875" style="161" customWidth="1"/>
    <col min="6404" max="6404" width="15.109375" style="161" customWidth="1"/>
    <col min="6405" max="6405" width="2.88671875" style="161" customWidth="1"/>
    <col min="6406" max="6406" width="1.88671875" style="161" customWidth="1"/>
    <col min="6407" max="6656" width="15.88671875" style="161"/>
    <col min="6657" max="6657" width="3.44140625" style="161" customWidth="1"/>
    <col min="6658" max="6658" width="18.6640625" style="161" customWidth="1"/>
    <col min="6659" max="6659" width="95.5546875" style="161" customWidth="1"/>
    <col min="6660" max="6660" width="15.109375" style="161" customWidth="1"/>
    <col min="6661" max="6661" width="2.88671875" style="161" customWidth="1"/>
    <col min="6662" max="6662" width="1.88671875" style="161" customWidth="1"/>
    <col min="6663" max="6912" width="15.88671875" style="161"/>
    <col min="6913" max="6913" width="3.44140625" style="161" customWidth="1"/>
    <col min="6914" max="6914" width="18.6640625" style="161" customWidth="1"/>
    <col min="6915" max="6915" width="95.5546875" style="161" customWidth="1"/>
    <col min="6916" max="6916" width="15.109375" style="161" customWidth="1"/>
    <col min="6917" max="6917" width="2.88671875" style="161" customWidth="1"/>
    <col min="6918" max="6918" width="1.88671875" style="161" customWidth="1"/>
    <col min="6919" max="7168" width="15.88671875" style="161"/>
    <col min="7169" max="7169" width="3.44140625" style="161" customWidth="1"/>
    <col min="7170" max="7170" width="18.6640625" style="161" customWidth="1"/>
    <col min="7171" max="7171" width="95.5546875" style="161" customWidth="1"/>
    <col min="7172" max="7172" width="15.109375" style="161" customWidth="1"/>
    <col min="7173" max="7173" width="2.88671875" style="161" customWidth="1"/>
    <col min="7174" max="7174" width="1.88671875" style="161" customWidth="1"/>
    <col min="7175" max="7424" width="15.88671875" style="161"/>
    <col min="7425" max="7425" width="3.44140625" style="161" customWidth="1"/>
    <col min="7426" max="7426" width="18.6640625" style="161" customWidth="1"/>
    <col min="7427" max="7427" width="95.5546875" style="161" customWidth="1"/>
    <col min="7428" max="7428" width="15.109375" style="161" customWidth="1"/>
    <col min="7429" max="7429" width="2.88671875" style="161" customWidth="1"/>
    <col min="7430" max="7430" width="1.88671875" style="161" customWidth="1"/>
    <col min="7431" max="7680" width="15.88671875" style="161"/>
    <col min="7681" max="7681" width="3.44140625" style="161" customWidth="1"/>
    <col min="7682" max="7682" width="18.6640625" style="161" customWidth="1"/>
    <col min="7683" max="7683" width="95.5546875" style="161" customWidth="1"/>
    <col min="7684" max="7684" width="15.109375" style="161" customWidth="1"/>
    <col min="7685" max="7685" width="2.88671875" style="161" customWidth="1"/>
    <col min="7686" max="7686" width="1.88671875" style="161" customWidth="1"/>
    <col min="7687" max="7936" width="15.88671875" style="161"/>
    <col min="7937" max="7937" width="3.44140625" style="161" customWidth="1"/>
    <col min="7938" max="7938" width="18.6640625" style="161" customWidth="1"/>
    <col min="7939" max="7939" width="95.5546875" style="161" customWidth="1"/>
    <col min="7940" max="7940" width="15.109375" style="161" customWidth="1"/>
    <col min="7941" max="7941" width="2.88671875" style="161" customWidth="1"/>
    <col min="7942" max="7942" width="1.88671875" style="161" customWidth="1"/>
    <col min="7943" max="8192" width="15.88671875" style="161"/>
    <col min="8193" max="8193" width="3.44140625" style="161" customWidth="1"/>
    <col min="8194" max="8194" width="18.6640625" style="161" customWidth="1"/>
    <col min="8195" max="8195" width="95.5546875" style="161" customWidth="1"/>
    <col min="8196" max="8196" width="15.109375" style="161" customWidth="1"/>
    <col min="8197" max="8197" width="2.88671875" style="161" customWidth="1"/>
    <col min="8198" max="8198" width="1.88671875" style="161" customWidth="1"/>
    <col min="8199" max="8448" width="15.88671875" style="161"/>
    <col min="8449" max="8449" width="3.44140625" style="161" customWidth="1"/>
    <col min="8450" max="8450" width="18.6640625" style="161" customWidth="1"/>
    <col min="8451" max="8451" width="95.5546875" style="161" customWidth="1"/>
    <col min="8452" max="8452" width="15.109375" style="161" customWidth="1"/>
    <col min="8453" max="8453" width="2.88671875" style="161" customWidth="1"/>
    <col min="8454" max="8454" width="1.88671875" style="161" customWidth="1"/>
    <col min="8455" max="8704" width="15.88671875" style="161"/>
    <col min="8705" max="8705" width="3.44140625" style="161" customWidth="1"/>
    <col min="8706" max="8706" width="18.6640625" style="161" customWidth="1"/>
    <col min="8707" max="8707" width="95.5546875" style="161" customWidth="1"/>
    <col min="8708" max="8708" width="15.109375" style="161" customWidth="1"/>
    <col min="8709" max="8709" width="2.88671875" style="161" customWidth="1"/>
    <col min="8710" max="8710" width="1.88671875" style="161" customWidth="1"/>
    <col min="8711" max="8960" width="15.88671875" style="161"/>
    <col min="8961" max="8961" width="3.44140625" style="161" customWidth="1"/>
    <col min="8962" max="8962" width="18.6640625" style="161" customWidth="1"/>
    <col min="8963" max="8963" width="95.5546875" style="161" customWidth="1"/>
    <col min="8964" max="8964" width="15.109375" style="161" customWidth="1"/>
    <col min="8965" max="8965" width="2.88671875" style="161" customWidth="1"/>
    <col min="8966" max="8966" width="1.88671875" style="161" customWidth="1"/>
    <col min="8967" max="9216" width="15.88671875" style="161"/>
    <col min="9217" max="9217" width="3.44140625" style="161" customWidth="1"/>
    <col min="9218" max="9218" width="18.6640625" style="161" customWidth="1"/>
    <col min="9219" max="9219" width="95.5546875" style="161" customWidth="1"/>
    <col min="9220" max="9220" width="15.109375" style="161" customWidth="1"/>
    <col min="9221" max="9221" width="2.88671875" style="161" customWidth="1"/>
    <col min="9222" max="9222" width="1.88671875" style="161" customWidth="1"/>
    <col min="9223" max="9472" width="15.88671875" style="161"/>
    <col min="9473" max="9473" width="3.44140625" style="161" customWidth="1"/>
    <col min="9474" max="9474" width="18.6640625" style="161" customWidth="1"/>
    <col min="9475" max="9475" width="95.5546875" style="161" customWidth="1"/>
    <col min="9476" max="9476" width="15.109375" style="161" customWidth="1"/>
    <col min="9477" max="9477" width="2.88671875" style="161" customWidth="1"/>
    <col min="9478" max="9478" width="1.88671875" style="161" customWidth="1"/>
    <col min="9479" max="9728" width="15.88671875" style="161"/>
    <col min="9729" max="9729" width="3.44140625" style="161" customWidth="1"/>
    <col min="9730" max="9730" width="18.6640625" style="161" customWidth="1"/>
    <col min="9731" max="9731" width="95.5546875" style="161" customWidth="1"/>
    <col min="9732" max="9732" width="15.109375" style="161" customWidth="1"/>
    <col min="9733" max="9733" width="2.88671875" style="161" customWidth="1"/>
    <col min="9734" max="9734" width="1.88671875" style="161" customWidth="1"/>
    <col min="9735" max="9984" width="15.88671875" style="161"/>
    <col min="9985" max="9985" width="3.44140625" style="161" customWidth="1"/>
    <col min="9986" max="9986" width="18.6640625" style="161" customWidth="1"/>
    <col min="9987" max="9987" width="95.5546875" style="161" customWidth="1"/>
    <col min="9988" max="9988" width="15.109375" style="161" customWidth="1"/>
    <col min="9989" max="9989" width="2.88671875" style="161" customWidth="1"/>
    <col min="9990" max="9990" width="1.88671875" style="161" customWidth="1"/>
    <col min="9991" max="10240" width="15.88671875" style="161"/>
    <col min="10241" max="10241" width="3.44140625" style="161" customWidth="1"/>
    <col min="10242" max="10242" width="18.6640625" style="161" customWidth="1"/>
    <col min="10243" max="10243" width="95.5546875" style="161" customWidth="1"/>
    <col min="10244" max="10244" width="15.109375" style="161" customWidth="1"/>
    <col min="10245" max="10245" width="2.88671875" style="161" customWidth="1"/>
    <col min="10246" max="10246" width="1.88671875" style="161" customWidth="1"/>
    <col min="10247" max="10496" width="15.88671875" style="161"/>
    <col min="10497" max="10497" width="3.44140625" style="161" customWidth="1"/>
    <col min="10498" max="10498" width="18.6640625" style="161" customWidth="1"/>
    <col min="10499" max="10499" width="95.5546875" style="161" customWidth="1"/>
    <col min="10500" max="10500" width="15.109375" style="161" customWidth="1"/>
    <col min="10501" max="10501" width="2.88671875" style="161" customWidth="1"/>
    <col min="10502" max="10502" width="1.88671875" style="161" customWidth="1"/>
    <col min="10503" max="10752" width="15.88671875" style="161"/>
    <col min="10753" max="10753" width="3.44140625" style="161" customWidth="1"/>
    <col min="10754" max="10754" width="18.6640625" style="161" customWidth="1"/>
    <col min="10755" max="10755" width="95.5546875" style="161" customWidth="1"/>
    <col min="10756" max="10756" width="15.109375" style="161" customWidth="1"/>
    <col min="10757" max="10757" width="2.88671875" style="161" customWidth="1"/>
    <col min="10758" max="10758" width="1.88671875" style="161" customWidth="1"/>
    <col min="10759" max="11008" width="15.88671875" style="161"/>
    <col min="11009" max="11009" width="3.44140625" style="161" customWidth="1"/>
    <col min="11010" max="11010" width="18.6640625" style="161" customWidth="1"/>
    <col min="11011" max="11011" width="95.5546875" style="161" customWidth="1"/>
    <col min="11012" max="11012" width="15.109375" style="161" customWidth="1"/>
    <col min="11013" max="11013" width="2.88671875" style="161" customWidth="1"/>
    <col min="11014" max="11014" width="1.88671875" style="161" customWidth="1"/>
    <col min="11015" max="11264" width="15.88671875" style="161"/>
    <col min="11265" max="11265" width="3.44140625" style="161" customWidth="1"/>
    <col min="11266" max="11266" width="18.6640625" style="161" customWidth="1"/>
    <col min="11267" max="11267" width="95.5546875" style="161" customWidth="1"/>
    <col min="11268" max="11268" width="15.109375" style="161" customWidth="1"/>
    <col min="11269" max="11269" width="2.88671875" style="161" customWidth="1"/>
    <col min="11270" max="11270" width="1.88671875" style="161" customWidth="1"/>
    <col min="11271" max="11520" width="15.88671875" style="161"/>
    <col min="11521" max="11521" width="3.44140625" style="161" customWidth="1"/>
    <col min="11522" max="11522" width="18.6640625" style="161" customWidth="1"/>
    <col min="11523" max="11523" width="95.5546875" style="161" customWidth="1"/>
    <col min="11524" max="11524" width="15.109375" style="161" customWidth="1"/>
    <col min="11525" max="11525" width="2.88671875" style="161" customWidth="1"/>
    <col min="11526" max="11526" width="1.88671875" style="161" customWidth="1"/>
    <col min="11527" max="11776" width="15.88671875" style="161"/>
    <col min="11777" max="11777" width="3.44140625" style="161" customWidth="1"/>
    <col min="11778" max="11778" width="18.6640625" style="161" customWidth="1"/>
    <col min="11779" max="11779" width="95.5546875" style="161" customWidth="1"/>
    <col min="11780" max="11780" width="15.109375" style="161" customWidth="1"/>
    <col min="11781" max="11781" width="2.88671875" style="161" customWidth="1"/>
    <col min="11782" max="11782" width="1.88671875" style="161" customWidth="1"/>
    <col min="11783" max="12032" width="15.88671875" style="161"/>
    <col min="12033" max="12033" width="3.44140625" style="161" customWidth="1"/>
    <col min="12034" max="12034" width="18.6640625" style="161" customWidth="1"/>
    <col min="12035" max="12035" width="95.5546875" style="161" customWidth="1"/>
    <col min="12036" max="12036" width="15.109375" style="161" customWidth="1"/>
    <col min="12037" max="12037" width="2.88671875" style="161" customWidth="1"/>
    <col min="12038" max="12038" width="1.88671875" style="161" customWidth="1"/>
    <col min="12039" max="12288" width="15.88671875" style="161"/>
    <col min="12289" max="12289" width="3.44140625" style="161" customWidth="1"/>
    <col min="12290" max="12290" width="18.6640625" style="161" customWidth="1"/>
    <col min="12291" max="12291" width="95.5546875" style="161" customWidth="1"/>
    <col min="12292" max="12292" width="15.109375" style="161" customWidth="1"/>
    <col min="12293" max="12293" width="2.88671875" style="161" customWidth="1"/>
    <col min="12294" max="12294" width="1.88671875" style="161" customWidth="1"/>
    <col min="12295" max="12544" width="15.88671875" style="161"/>
    <col min="12545" max="12545" width="3.44140625" style="161" customWidth="1"/>
    <col min="12546" max="12546" width="18.6640625" style="161" customWidth="1"/>
    <col min="12547" max="12547" width="95.5546875" style="161" customWidth="1"/>
    <col min="12548" max="12548" width="15.109375" style="161" customWidth="1"/>
    <col min="12549" max="12549" width="2.88671875" style="161" customWidth="1"/>
    <col min="12550" max="12550" width="1.88671875" style="161" customWidth="1"/>
    <col min="12551" max="12800" width="15.88671875" style="161"/>
    <col min="12801" max="12801" width="3.44140625" style="161" customWidth="1"/>
    <col min="12802" max="12802" width="18.6640625" style="161" customWidth="1"/>
    <col min="12803" max="12803" width="95.5546875" style="161" customWidth="1"/>
    <col min="12804" max="12804" width="15.109375" style="161" customWidth="1"/>
    <col min="12805" max="12805" width="2.88671875" style="161" customWidth="1"/>
    <col min="12806" max="12806" width="1.88671875" style="161" customWidth="1"/>
    <col min="12807" max="13056" width="15.88671875" style="161"/>
    <col min="13057" max="13057" width="3.44140625" style="161" customWidth="1"/>
    <col min="13058" max="13058" width="18.6640625" style="161" customWidth="1"/>
    <col min="13059" max="13059" width="95.5546875" style="161" customWidth="1"/>
    <col min="13060" max="13060" width="15.109375" style="161" customWidth="1"/>
    <col min="13061" max="13061" width="2.88671875" style="161" customWidth="1"/>
    <col min="13062" max="13062" width="1.88671875" style="161" customWidth="1"/>
    <col min="13063" max="13312" width="15.88671875" style="161"/>
    <col min="13313" max="13313" width="3.44140625" style="161" customWidth="1"/>
    <col min="13314" max="13314" width="18.6640625" style="161" customWidth="1"/>
    <col min="13315" max="13315" width="95.5546875" style="161" customWidth="1"/>
    <col min="13316" max="13316" width="15.109375" style="161" customWidth="1"/>
    <col min="13317" max="13317" width="2.88671875" style="161" customWidth="1"/>
    <col min="13318" max="13318" width="1.88671875" style="161" customWidth="1"/>
    <col min="13319" max="13568" width="15.88671875" style="161"/>
    <col min="13569" max="13569" width="3.44140625" style="161" customWidth="1"/>
    <col min="13570" max="13570" width="18.6640625" style="161" customWidth="1"/>
    <col min="13571" max="13571" width="95.5546875" style="161" customWidth="1"/>
    <col min="13572" max="13572" width="15.109375" style="161" customWidth="1"/>
    <col min="13573" max="13573" width="2.88671875" style="161" customWidth="1"/>
    <col min="13574" max="13574" width="1.88671875" style="161" customWidth="1"/>
    <col min="13575" max="13824" width="15.88671875" style="161"/>
    <col min="13825" max="13825" width="3.44140625" style="161" customWidth="1"/>
    <col min="13826" max="13826" width="18.6640625" style="161" customWidth="1"/>
    <col min="13827" max="13827" width="95.5546875" style="161" customWidth="1"/>
    <col min="13828" max="13828" width="15.109375" style="161" customWidth="1"/>
    <col min="13829" max="13829" width="2.88671875" style="161" customWidth="1"/>
    <col min="13830" max="13830" width="1.88671875" style="161" customWidth="1"/>
    <col min="13831" max="14080" width="15.88671875" style="161"/>
    <col min="14081" max="14081" width="3.44140625" style="161" customWidth="1"/>
    <col min="14082" max="14082" width="18.6640625" style="161" customWidth="1"/>
    <col min="14083" max="14083" width="95.5546875" style="161" customWidth="1"/>
    <col min="14084" max="14084" width="15.109375" style="161" customWidth="1"/>
    <col min="14085" max="14085" width="2.88671875" style="161" customWidth="1"/>
    <col min="14086" max="14086" width="1.88671875" style="161" customWidth="1"/>
    <col min="14087" max="14336" width="15.88671875" style="161"/>
    <col min="14337" max="14337" width="3.44140625" style="161" customWidth="1"/>
    <col min="14338" max="14338" width="18.6640625" style="161" customWidth="1"/>
    <col min="14339" max="14339" width="95.5546875" style="161" customWidth="1"/>
    <col min="14340" max="14340" width="15.109375" style="161" customWidth="1"/>
    <col min="14341" max="14341" width="2.88671875" style="161" customWidth="1"/>
    <col min="14342" max="14342" width="1.88671875" style="161" customWidth="1"/>
    <col min="14343" max="14592" width="15.88671875" style="161"/>
    <col min="14593" max="14593" width="3.44140625" style="161" customWidth="1"/>
    <col min="14594" max="14594" width="18.6640625" style="161" customWidth="1"/>
    <col min="14595" max="14595" width="95.5546875" style="161" customWidth="1"/>
    <col min="14596" max="14596" width="15.109375" style="161" customWidth="1"/>
    <col min="14597" max="14597" width="2.88671875" style="161" customWidth="1"/>
    <col min="14598" max="14598" width="1.88671875" style="161" customWidth="1"/>
    <col min="14599" max="14848" width="15.88671875" style="161"/>
    <col min="14849" max="14849" width="3.44140625" style="161" customWidth="1"/>
    <col min="14850" max="14850" width="18.6640625" style="161" customWidth="1"/>
    <col min="14851" max="14851" width="95.5546875" style="161" customWidth="1"/>
    <col min="14852" max="14852" width="15.109375" style="161" customWidth="1"/>
    <col min="14853" max="14853" width="2.88671875" style="161" customWidth="1"/>
    <col min="14854" max="14854" width="1.88671875" style="161" customWidth="1"/>
    <col min="14855" max="15104" width="15.88671875" style="161"/>
    <col min="15105" max="15105" width="3.44140625" style="161" customWidth="1"/>
    <col min="15106" max="15106" width="18.6640625" style="161" customWidth="1"/>
    <col min="15107" max="15107" width="95.5546875" style="161" customWidth="1"/>
    <col min="15108" max="15108" width="15.109375" style="161" customWidth="1"/>
    <col min="15109" max="15109" width="2.88671875" style="161" customWidth="1"/>
    <col min="15110" max="15110" width="1.88671875" style="161" customWidth="1"/>
    <col min="15111" max="15360" width="15.88671875" style="161"/>
    <col min="15361" max="15361" width="3.44140625" style="161" customWidth="1"/>
    <col min="15362" max="15362" width="18.6640625" style="161" customWidth="1"/>
    <col min="15363" max="15363" width="95.5546875" style="161" customWidth="1"/>
    <col min="15364" max="15364" width="15.109375" style="161" customWidth="1"/>
    <col min="15365" max="15365" width="2.88671875" style="161" customWidth="1"/>
    <col min="15366" max="15366" width="1.88671875" style="161" customWidth="1"/>
    <col min="15367" max="15616" width="15.88671875" style="161"/>
    <col min="15617" max="15617" width="3.44140625" style="161" customWidth="1"/>
    <col min="15618" max="15618" width="18.6640625" style="161" customWidth="1"/>
    <col min="15619" max="15619" width="95.5546875" style="161" customWidth="1"/>
    <col min="15620" max="15620" width="15.109375" style="161" customWidth="1"/>
    <col min="15621" max="15621" width="2.88671875" style="161" customWidth="1"/>
    <col min="15622" max="15622" width="1.88671875" style="161" customWidth="1"/>
    <col min="15623" max="15872" width="15.88671875" style="161"/>
    <col min="15873" max="15873" width="3.44140625" style="161" customWidth="1"/>
    <col min="15874" max="15874" width="18.6640625" style="161" customWidth="1"/>
    <col min="15875" max="15875" width="95.5546875" style="161" customWidth="1"/>
    <col min="15876" max="15876" width="15.109375" style="161" customWidth="1"/>
    <col min="15877" max="15877" width="2.88671875" style="161" customWidth="1"/>
    <col min="15878" max="15878" width="1.88671875" style="161" customWidth="1"/>
    <col min="15879" max="16128" width="15.88671875" style="161"/>
    <col min="16129" max="16129" width="3.44140625" style="161" customWidth="1"/>
    <col min="16130" max="16130" width="18.6640625" style="161" customWidth="1"/>
    <col min="16131" max="16131" width="95.5546875" style="161" customWidth="1"/>
    <col min="16132" max="16132" width="15.109375" style="161" customWidth="1"/>
    <col min="16133" max="16133" width="2.88671875" style="161" customWidth="1"/>
    <col min="16134" max="16134" width="1.88671875" style="161" customWidth="1"/>
    <col min="16135" max="16384" width="15.88671875" style="161"/>
  </cols>
  <sheetData>
    <row r="1" spans="2:4" ht="12" customHeight="1" x14ac:dyDescent="0.25"/>
    <row r="2" spans="2:4" ht="12" customHeight="1" x14ac:dyDescent="0.25"/>
    <row r="3" spans="2:4" ht="12" customHeight="1" x14ac:dyDescent="0.25"/>
    <row r="4" spans="2:4" ht="15.75" customHeight="1" x14ac:dyDescent="0.25">
      <c r="B4" s="183"/>
      <c r="C4" s="184"/>
    </row>
    <row r="5" spans="2:4" ht="191.25" customHeight="1" x14ac:dyDescent="0.25">
      <c r="B5" s="185"/>
      <c r="C5" s="466"/>
      <c r="D5" s="466"/>
    </row>
    <row r="6" spans="2:4" ht="191.25" customHeight="1" x14ac:dyDescent="0.25">
      <c r="B6" s="185"/>
      <c r="C6" s="186"/>
      <c r="D6" s="186"/>
    </row>
    <row r="7" spans="2:4" ht="124.5" customHeight="1" x14ac:dyDescent="0.25">
      <c r="C7" s="187"/>
    </row>
    <row r="8" spans="2:4" ht="27.75" customHeight="1" x14ac:dyDescent="0.25">
      <c r="B8" s="188"/>
      <c r="C8" s="189"/>
    </row>
    <row r="9" spans="2:4" ht="27.75" customHeight="1" x14ac:dyDescent="0.25">
      <c r="C9" s="189"/>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15</vt:i4>
      </vt:variant>
    </vt:vector>
  </HeadingPairs>
  <TitlesOfParts>
    <vt:vector size="3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FAQ!Print_Titles</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Jurlander, Torben</cp:lastModifiedBy>
  <cp:lastPrinted>2016-03-17T13:39:07Z</cp:lastPrinted>
  <dcterms:created xsi:type="dcterms:W3CDTF">2015-01-27T16:00:44Z</dcterms:created>
  <dcterms:modified xsi:type="dcterms:W3CDTF">2017-02-09T12:23:01Z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D95615</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lrk</vt:lpwstr>
  </property>
  <property fmtid="{D5CDD505-2E9C-101B-9397-08002B2CF9AE}" pid="13" name="dokumentstatus">
    <vt:lpwstr>Udkast</vt:lpwstr>
  </property>
  <property fmtid="{D5CDD505-2E9C-101B-9397-08002B2CF9AE}" pid="14" name="dokumenttitel">
    <vt:lpwstr>DK Label Template 2016: HTT + NTT</vt:lpwstr>
  </property>
  <property fmtid="{D5CDD505-2E9C-101B-9397-08002B2CF9AE}" pid="15" name="referatnr">
    <vt:lpwstr> </vt:lpwstr>
  </property>
  <property fmtid="{D5CDD505-2E9C-101B-9397-08002B2CF9AE}" pid="16" name="ansvarlig_email">
    <vt:lpwstr>lrk@rkr.dk</vt:lpwstr>
  </property>
  <property fmtid="{D5CDD505-2E9C-101B-9397-08002B2CF9AE}" pid="17" name="ansvarlig_navn">
    <vt:lpwstr>Lars Ravn Knudsen</vt:lpwstr>
  </property>
  <property fmtid="{D5CDD505-2E9C-101B-9397-08002B2CF9AE}" pid="18" name="ansvarlig_tlfdirekte">
    <vt:lpwstr>33730169</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13-05-2016</vt:lpwstr>
  </property>
  <property fmtid="{D5CDD505-2E9C-101B-9397-08002B2CF9AE}" pid="23" name="dokumentversion">
    <vt:lpwstr>6.0</vt:lpwstr>
  </property>
  <property fmtid="{D5CDD505-2E9C-101B-9397-08002B2CF9AE}" pid="24" name="sagsnr">
    <vt:lpwstr>S929</vt:lpwstr>
  </property>
  <property fmtid="{D5CDD505-2E9C-101B-9397-08002B2CF9AE}" pid="25" name="mødedato">
    <vt:lpwstr> </vt:lpwstr>
  </property>
  <property fmtid="{D5CDD505-2E9C-101B-9397-08002B2CF9AE}" pid="26" name="modetype">
    <vt:lpwstr> </vt:lpwstr>
  </property>
  <property fmtid="{D5CDD505-2E9C-101B-9397-08002B2CF9AE}" pid="27" name="SV_QUERY_LIST_4F35BF76-6C0D-4D9B-82B2-816C12CF3733">
    <vt:lpwstr>empty_477D106A-C0D6-4607-AEBD-E2C9D60EA279</vt:lpwstr>
  </property>
</Properties>
</file>