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9.xml" ContentType="application/vnd.openxmlformats-officedocument.drawing+xml"/>
  <Override PartName="/xl/customProperty14.bin" ContentType="application/vnd.openxmlformats-officedocument.spreadsheetml.customProperty"/>
  <Override PartName="/xl/drawings/drawing10.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ml.chartshapes+xml"/>
  <Override PartName="/xl/customProperty26.bin" ContentType="application/vnd.openxmlformats-officedocument.spreadsheetml.customProperty"/>
  <Override PartName="/xl/drawings/drawing14.xml" ContentType="application/vnd.openxmlformats-officedocument.drawing+xml"/>
  <Override PartName="/xl/drawings/drawing1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ustomProperty27.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updateLinks="never" codeName="ThisWorkbook"/>
  <mc:AlternateContent xmlns:mc="http://schemas.openxmlformats.org/markup-compatibility/2006">
    <mc:Choice Requires="x15">
      <x15ac:absPath xmlns:x15ac="http://schemas.microsoft.com/office/spreadsheetml/2010/11/ac" url="https://nordea.sharepoint.com/sites/InvestorRelationsQreports/Shared Documents/Final/2022 Q1/"/>
    </mc:Choice>
  </mc:AlternateContent>
  <xr:revisionPtr revIDLastSave="7198" documentId="8_{9C01CE06-76B9-4063-AE64-1696EC1F7475}" xr6:coauthVersionLast="47" xr6:coauthVersionMax="47" xr10:uidLastSave="{0B17522D-ACA2-41AA-BD0F-BD0CFE6F7056}"/>
  <bookViews>
    <workbookView xWindow="-110" yWindow="-110" windowWidth="19420" windowHeight="10420" tabRatio="771" firstSheet="33" activeTab="40" xr2:uid="{00000000-000D-0000-FFFF-FFFF00000000}"/>
  </bookViews>
  <sheets>
    <sheet name="Factbook Q1 2022" sheetId="2" r:id="rId1"/>
    <sheet name="Contents " sheetId="827" r:id="rId2"/>
    <sheet name="Nordea overview" sheetId="6" r:id="rId3"/>
    <sheet name="Financials start" sheetId="7" r:id="rId4"/>
    <sheet name="Key financial figures" sheetId="1221" r:id="rId5"/>
    <sheet name="Key financial figures 2" sheetId="1222" r:id="rId6"/>
    <sheet name="Key financial figures 3" sheetId="1223" r:id="rId7"/>
    <sheet name="Key financial figures 4" sheetId="1224" r:id="rId8"/>
    <sheet name="NII - bridge  " sheetId="1190" r:id="rId9"/>
    <sheet name="NCI, Expenses, Loan losses" sheetId="1225" r:id="rId10"/>
    <sheet name="Net loan losses" sheetId="1226" r:id="rId11"/>
    <sheet name="PeB" sheetId="698" r:id="rId12"/>
    <sheet name="PeB Total &amp; Spec" sheetId="1227" r:id="rId13"/>
    <sheet name="BB  Start  " sheetId="719" r:id="rId14"/>
    <sheet name="BB Total and Spec" sheetId="1228" r:id="rId15"/>
    <sheet name="LCI" sheetId="720" r:id="rId16"/>
    <sheet name="LC&amp;I Total" sheetId="1229" r:id="rId17"/>
    <sheet name="A&amp;WM " sheetId="1213" r:id="rId18"/>
    <sheet name="AWM Total, AM &amp; PB" sheetId="1230" r:id="rId19"/>
    <sheet name="Life &amp; Pension" sheetId="1231" r:id="rId20"/>
    <sheet name="AuM" sheetId="1232" r:id="rId21"/>
    <sheet name="GF" sheetId="980" r:id="rId22"/>
    <sheet name="Group functions" sheetId="1233" r:id="rId23"/>
    <sheet name="Risk, liquidity, capital " sheetId="323" r:id="rId24"/>
    <sheet name="Lending by segment" sheetId="1194" r:id="rId25"/>
    <sheet name="Lending by country and industry" sheetId="1195" r:id="rId26"/>
    <sheet name="Lending by industry" sheetId="1196" r:id="rId27"/>
    <sheet name="Credit portfolio by BA Q122" sheetId="1197" r:id="rId28"/>
    <sheet name="Credit portfolio by BA Q421 " sheetId="1198" r:id="rId29"/>
    <sheet name="Shipping offshore oil services" sheetId="1199" r:id="rId30"/>
    <sheet name="Impaired loans " sheetId="1200" r:id="rId31"/>
    <sheet name="Loan losses, impaired, past due" sheetId="1158" r:id="rId32"/>
    <sheet name="Rating, Market risk" sheetId="435" r:id="rId33"/>
    <sheet name=" LTV  " sheetId="1030" r:id="rId34"/>
    <sheet name="Own funds &amp; Ratios" sheetId="1235" r:id="rId35"/>
    <sheet name="REA &amp; Risk weights" sheetId="1236" r:id="rId36"/>
    <sheet name="Requirement" sheetId="1237" r:id="rId37"/>
    <sheet name="Market risk" sheetId="1238" r:id="rId38"/>
    <sheet name="Own funds" sheetId="1239" r:id="rId39"/>
    <sheet name="IRB" sheetId="1240" r:id="rId40"/>
    <sheet name="REA - legal" sheetId="1241" r:id="rId41"/>
    <sheet name="Short-term Funding " sheetId="1189" r:id="rId42"/>
    <sheet name="Liquidity" sheetId="1234" r:id="rId43"/>
    <sheet name="Macro start" sheetId="64" r:id="rId44"/>
    <sheet name="Info - Macroeconomic data   " sheetId="1191" r:id="rId45"/>
    <sheet name="Contacts and financial calendar" sheetId="6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___EUR2003" localSheetId="33">'[1]Calculated forecast'!$O$2</definedName>
    <definedName name="___EUR2003" localSheetId="27">'[1]Calculated forecast'!$O$2</definedName>
    <definedName name="___EUR2003" localSheetId="28">'[1]Calculated forecast'!$O$2</definedName>
    <definedName name="___EUR2003" localSheetId="30">'[1]Calculated forecast'!$O$2</definedName>
    <definedName name="___EUR2003" localSheetId="44">'[2]Calculated forecast'!$O$2</definedName>
    <definedName name="___EUR2003" localSheetId="25">'[1]Calculated forecast'!$O$2</definedName>
    <definedName name="___EUR2003" localSheetId="26">'[1]Calculated forecast'!$O$2</definedName>
    <definedName name="___EUR2003" localSheetId="24">'[1]Calculated forecast'!$O$2</definedName>
    <definedName name="___EUR2003" localSheetId="42">'[3]Calculated forecast'!$O$2</definedName>
    <definedName name="___EUR2003" localSheetId="9">'[4]Calculated forecast'!$O$2</definedName>
    <definedName name="___EUR2003" localSheetId="10">'[4]Calculated forecast'!$O$2</definedName>
    <definedName name="___EUR2003" localSheetId="8">'[5]Calculated forecast'!$O$2</definedName>
    <definedName name="___EUR2003" localSheetId="29">'[1]Calculated forecast'!$O$2</definedName>
    <definedName name="___EUR2003" localSheetId="41">'[1]Calculated forecast'!$O$2</definedName>
    <definedName name="___EUR2003">'[6]Calculated forecast'!$O$2</definedName>
    <definedName name="__EUR2003" localSheetId="33">'[1]Calculated forecast'!$O$2</definedName>
    <definedName name="__EUR2003" localSheetId="27">'[1]Calculated forecast'!$O$2</definedName>
    <definedName name="__EUR2003" localSheetId="28">'[1]Calculated forecast'!$O$2</definedName>
    <definedName name="__EUR2003" localSheetId="30">'[1]Calculated forecast'!$O$2</definedName>
    <definedName name="__EUR2003" localSheetId="44">'[2]Calculated forecast'!$O$2</definedName>
    <definedName name="__EUR2003" localSheetId="25">'[1]Calculated forecast'!$O$2</definedName>
    <definedName name="__EUR2003" localSheetId="26">'[1]Calculated forecast'!$O$2</definedName>
    <definedName name="__EUR2003" localSheetId="24">'[1]Calculated forecast'!$O$2</definedName>
    <definedName name="__EUR2003" localSheetId="42">'[3]Calculated forecast'!$O$2</definedName>
    <definedName name="__EUR2003" localSheetId="9">'[4]Calculated forecast'!$O$2</definedName>
    <definedName name="__EUR2003" localSheetId="10">'[4]Calculated forecast'!$O$2</definedName>
    <definedName name="__EUR2003" localSheetId="8">'[5]Calculated forecast'!$O$2</definedName>
    <definedName name="__EUR2003" localSheetId="29">'[1]Calculated forecast'!$O$2</definedName>
    <definedName name="__EUR2003" localSheetId="41">'[1]Calculated forecast'!$O$2</definedName>
    <definedName name="__EUR2003">'[6]Calculated forecast'!$O$2</definedName>
    <definedName name="__inv1" localSheetId="33">#REF!</definedName>
    <definedName name="__inv1" localSheetId="17">#REF!</definedName>
    <definedName name="__inv1" localSheetId="20">#REF!</definedName>
    <definedName name="__inv1" localSheetId="18">#REF!</definedName>
    <definedName name="__inv1" localSheetId="13">#REF!</definedName>
    <definedName name="__inv1" localSheetId="14">#REF!</definedName>
    <definedName name="__inv1" localSheetId="27">#REF!</definedName>
    <definedName name="__inv1" localSheetId="28">#REF!</definedName>
    <definedName name="__inv1" localSheetId="22">#REF!</definedName>
    <definedName name="__inv1" localSheetId="30">#REF!</definedName>
    <definedName name="__inv1" localSheetId="44">#REF!</definedName>
    <definedName name="__inv1" localSheetId="4">#REF!</definedName>
    <definedName name="__inv1" localSheetId="5">#REF!</definedName>
    <definedName name="__inv1" localSheetId="6">#REF!</definedName>
    <definedName name="__inv1" localSheetId="7">#REF!</definedName>
    <definedName name="__inv1" localSheetId="16">#REF!</definedName>
    <definedName name="__inv1" localSheetId="15">#REF!</definedName>
    <definedName name="__inv1" localSheetId="25">#REF!</definedName>
    <definedName name="__inv1" localSheetId="26">#REF!</definedName>
    <definedName name="__inv1" localSheetId="24">#REF!</definedName>
    <definedName name="__inv1" localSheetId="19">#REF!</definedName>
    <definedName name="__inv1" localSheetId="42">#REF!</definedName>
    <definedName name="__inv1" localSheetId="9">#REF!</definedName>
    <definedName name="__inv1" localSheetId="10">#REF!</definedName>
    <definedName name="__inv1" localSheetId="8">#REF!</definedName>
    <definedName name="__inv1" localSheetId="11">#REF!</definedName>
    <definedName name="__inv1" localSheetId="12">#REF!</definedName>
    <definedName name="__inv1" localSheetId="29">#REF!</definedName>
    <definedName name="__inv1" localSheetId="41">#REF!</definedName>
    <definedName name="__inv1">#REF!</definedName>
    <definedName name="__Key1" localSheetId="33">#REF!</definedName>
    <definedName name="__Key1" localSheetId="17">#REF!</definedName>
    <definedName name="__Key1" localSheetId="20">#REF!</definedName>
    <definedName name="__Key1" localSheetId="18">#REF!</definedName>
    <definedName name="__Key1" localSheetId="13">#REF!</definedName>
    <definedName name="__Key1" localSheetId="14">#REF!</definedName>
    <definedName name="__Key1" localSheetId="27">#REF!</definedName>
    <definedName name="__Key1" localSheetId="28">#REF!</definedName>
    <definedName name="__Key1" localSheetId="22">#REF!</definedName>
    <definedName name="__Key1" localSheetId="30">#REF!</definedName>
    <definedName name="__Key1" localSheetId="44">#REF!</definedName>
    <definedName name="__Key1" localSheetId="4">#REF!</definedName>
    <definedName name="__Key1" localSheetId="5">#REF!</definedName>
    <definedName name="__Key1" localSheetId="6">#REF!</definedName>
    <definedName name="__Key1" localSheetId="7">#REF!</definedName>
    <definedName name="__Key1" localSheetId="16">#REF!</definedName>
    <definedName name="__Key1" localSheetId="15">#REF!</definedName>
    <definedName name="__Key1" localSheetId="25">#REF!</definedName>
    <definedName name="__Key1" localSheetId="26">#REF!</definedName>
    <definedName name="__Key1" localSheetId="24">#REF!</definedName>
    <definedName name="__Key1" localSheetId="19">#REF!</definedName>
    <definedName name="__Key1" localSheetId="42">#REF!</definedName>
    <definedName name="__Key1" localSheetId="9">#REF!</definedName>
    <definedName name="__Key1" localSheetId="10">#REF!</definedName>
    <definedName name="__Key1" localSheetId="8">#REF!</definedName>
    <definedName name="__Key1" localSheetId="11">#REF!</definedName>
    <definedName name="__Key1" localSheetId="12">#REF!</definedName>
    <definedName name="__Key1" localSheetId="29">#REF!</definedName>
    <definedName name="__Key1" localSheetId="41">#REF!</definedName>
    <definedName name="__Key1">#REF!</definedName>
    <definedName name="__key2" localSheetId="33">#REF!</definedName>
    <definedName name="__key2" localSheetId="17">#REF!</definedName>
    <definedName name="__key2" localSheetId="20">#REF!</definedName>
    <definedName name="__key2" localSheetId="18">#REF!</definedName>
    <definedName name="__key2" localSheetId="13">#REF!</definedName>
    <definedName name="__key2" localSheetId="14">#REF!</definedName>
    <definedName name="__key2" localSheetId="27">#REF!</definedName>
    <definedName name="__key2" localSheetId="28">#REF!</definedName>
    <definedName name="__key2" localSheetId="22">#REF!</definedName>
    <definedName name="__key2" localSheetId="30">#REF!</definedName>
    <definedName name="__key2" localSheetId="44">#REF!</definedName>
    <definedName name="__key2" localSheetId="4">#REF!</definedName>
    <definedName name="__key2" localSheetId="5">#REF!</definedName>
    <definedName name="__key2" localSheetId="6">#REF!</definedName>
    <definedName name="__key2" localSheetId="7">#REF!</definedName>
    <definedName name="__key2" localSheetId="16">#REF!</definedName>
    <definedName name="__key2" localSheetId="15">#REF!</definedName>
    <definedName name="__key2" localSheetId="25">#REF!</definedName>
    <definedName name="__key2" localSheetId="26">#REF!</definedName>
    <definedName name="__key2" localSheetId="24">#REF!</definedName>
    <definedName name="__key2" localSheetId="19">#REF!</definedName>
    <definedName name="__key2" localSheetId="42">#REF!</definedName>
    <definedName name="__key2" localSheetId="9">#REF!</definedName>
    <definedName name="__key2" localSheetId="10">#REF!</definedName>
    <definedName name="__key2" localSheetId="8">#REF!</definedName>
    <definedName name="__key2" localSheetId="11">#REF!</definedName>
    <definedName name="__key2" localSheetId="12">#REF!</definedName>
    <definedName name="__key2" localSheetId="29">#REF!</definedName>
    <definedName name="__key2" localSheetId="41">#REF!</definedName>
    <definedName name="__key2">#REF!</definedName>
    <definedName name="_AMO_UniqueIdentifier" hidden="1">"'965a6ed6-3ee4-4d00-96d5-1559ea48fc0d'"</definedName>
    <definedName name="_aum2" localSheetId="33">#REF!</definedName>
    <definedName name="_aum2" localSheetId="17">#REF!</definedName>
    <definedName name="_aum2" localSheetId="20">#REF!</definedName>
    <definedName name="_aum2" localSheetId="18">#REF!</definedName>
    <definedName name="_aum2" localSheetId="13">#REF!</definedName>
    <definedName name="_aum2" localSheetId="14">#REF!</definedName>
    <definedName name="_aum2" localSheetId="27">#REF!</definedName>
    <definedName name="_aum2" localSheetId="28">#REF!</definedName>
    <definedName name="_aum2" localSheetId="22">#REF!</definedName>
    <definedName name="_aum2" localSheetId="30">#REF!</definedName>
    <definedName name="_aum2" localSheetId="44">#REF!</definedName>
    <definedName name="_aum2" localSheetId="4">#REF!</definedName>
    <definedName name="_aum2" localSheetId="5">#REF!</definedName>
    <definedName name="_aum2" localSheetId="6">#REF!</definedName>
    <definedName name="_aum2" localSheetId="7">#REF!</definedName>
    <definedName name="_aum2" localSheetId="16">#REF!</definedName>
    <definedName name="_aum2" localSheetId="15">#REF!</definedName>
    <definedName name="_aum2" localSheetId="25">#REF!</definedName>
    <definedName name="_aum2" localSheetId="26">#REF!</definedName>
    <definedName name="_aum2" localSheetId="24">#REF!</definedName>
    <definedName name="_aum2" localSheetId="19">#REF!</definedName>
    <definedName name="_aum2" localSheetId="42">#REF!</definedName>
    <definedName name="_aum2" localSheetId="9">#REF!</definedName>
    <definedName name="_aum2" localSheetId="10">#REF!</definedName>
    <definedName name="_aum2" localSheetId="8">#REF!</definedName>
    <definedName name="_aum2" localSheetId="11">#REF!</definedName>
    <definedName name="_aum2" localSheetId="12">#REF!</definedName>
    <definedName name="_aum2" localSheetId="29">#REF!</definedName>
    <definedName name="_aum2" localSheetId="41">#REF!</definedName>
    <definedName name="_aum2">#REF!</definedName>
    <definedName name="_EUR2003" localSheetId="33">'[1]Calculated forecast'!$O$2</definedName>
    <definedName name="_EUR2003" localSheetId="27">'[1]Calculated forecast'!$O$2</definedName>
    <definedName name="_EUR2003" localSheetId="28">'[1]Calculated forecast'!$O$2</definedName>
    <definedName name="_EUR2003" localSheetId="30">'[1]Calculated forecast'!$O$2</definedName>
    <definedName name="_EUR2003" localSheetId="44">'[2]Calculated forecast'!$O$2</definedName>
    <definedName name="_EUR2003" localSheetId="25">'[1]Calculated forecast'!$O$2</definedName>
    <definedName name="_EUR2003" localSheetId="26">'[1]Calculated forecast'!$O$2</definedName>
    <definedName name="_EUR2003" localSheetId="24">'[1]Calculated forecast'!$O$2</definedName>
    <definedName name="_EUR2003" localSheetId="42">'[3]Calculated forecast'!$O$2</definedName>
    <definedName name="_EUR2003" localSheetId="9">'[4]Calculated forecast'!$O$2</definedName>
    <definedName name="_EUR2003" localSheetId="10">'[4]Calculated forecast'!$O$2</definedName>
    <definedName name="_EUR2003" localSheetId="8">'[5]Calculated forecast'!$O$2</definedName>
    <definedName name="_EUR2003" localSheetId="29">'[1]Calculated forecast'!$O$2</definedName>
    <definedName name="_EUR2003" localSheetId="41">'[1]Calculated forecast'!$O$2</definedName>
    <definedName name="_EUR2003">'[6]Calculated forecast'!$O$2</definedName>
    <definedName name="_xlnm._FilterDatabase" localSheetId="25" hidden="1">'Lending by country and industry'!$A$3:$W$3</definedName>
    <definedName name="_xlnm._FilterDatabase" localSheetId="26" hidden="1">'Lending by industry'!$A$4:$M$4</definedName>
    <definedName name="_inv1" localSheetId="33">#REF!</definedName>
    <definedName name="_inv1" localSheetId="17">#REF!</definedName>
    <definedName name="_inv1" localSheetId="20">#REF!</definedName>
    <definedName name="_inv1" localSheetId="18">#REF!</definedName>
    <definedName name="_inv1" localSheetId="13">#REF!</definedName>
    <definedName name="_inv1" localSheetId="14">#REF!</definedName>
    <definedName name="_inv1" localSheetId="27">#REF!</definedName>
    <definedName name="_inv1" localSheetId="28">#REF!</definedName>
    <definedName name="_inv1" localSheetId="22">#REF!</definedName>
    <definedName name="_inv1" localSheetId="30">#REF!</definedName>
    <definedName name="_inv1" localSheetId="44">#REF!</definedName>
    <definedName name="_inv1" localSheetId="4">#REF!</definedName>
    <definedName name="_inv1" localSheetId="5">#REF!</definedName>
    <definedName name="_inv1" localSheetId="6">#REF!</definedName>
    <definedName name="_inv1" localSheetId="7">#REF!</definedName>
    <definedName name="_inv1" localSheetId="16">#REF!</definedName>
    <definedName name="_inv1" localSheetId="15">#REF!</definedName>
    <definedName name="_inv1" localSheetId="25">#REF!</definedName>
    <definedName name="_inv1" localSheetId="26">#REF!</definedName>
    <definedName name="_inv1" localSheetId="24">#REF!</definedName>
    <definedName name="_inv1" localSheetId="19">#REF!</definedName>
    <definedName name="_inv1" localSheetId="42">#REF!</definedName>
    <definedName name="_inv1" localSheetId="9">#REF!</definedName>
    <definedName name="_inv1" localSheetId="10">#REF!</definedName>
    <definedName name="_inv1" localSheetId="8">#REF!</definedName>
    <definedName name="_inv1" localSheetId="11">#REF!</definedName>
    <definedName name="_inv1" localSheetId="12">#REF!</definedName>
    <definedName name="_inv1" localSheetId="29">#REF!</definedName>
    <definedName name="_inv1" localSheetId="41">#REF!</definedName>
    <definedName name="_inv1">#REF!</definedName>
    <definedName name="_Key1" localSheetId="33">#REF!</definedName>
    <definedName name="_Key1" localSheetId="17">#REF!</definedName>
    <definedName name="_Key1" localSheetId="20">#REF!</definedName>
    <definedName name="_Key1" localSheetId="18">#REF!</definedName>
    <definedName name="_Key1" localSheetId="13">#REF!</definedName>
    <definedName name="_Key1" localSheetId="14">#REF!</definedName>
    <definedName name="_Key1" localSheetId="27">#REF!</definedName>
    <definedName name="_Key1" localSheetId="28">#REF!</definedName>
    <definedName name="_Key1" localSheetId="22">#REF!</definedName>
    <definedName name="_Key1" localSheetId="30">#REF!</definedName>
    <definedName name="_Key1" localSheetId="44">#REF!</definedName>
    <definedName name="_Key1" localSheetId="4">#REF!</definedName>
    <definedName name="_Key1" localSheetId="5">#REF!</definedName>
    <definedName name="_Key1" localSheetId="6">#REF!</definedName>
    <definedName name="_Key1" localSheetId="7">#REF!</definedName>
    <definedName name="_Key1" localSheetId="16">#REF!</definedName>
    <definedName name="_Key1" localSheetId="15">#REF!</definedName>
    <definedName name="_Key1" localSheetId="25">#REF!</definedName>
    <definedName name="_Key1" localSheetId="26">#REF!</definedName>
    <definedName name="_Key1" localSheetId="24">#REF!</definedName>
    <definedName name="_Key1" localSheetId="19">#REF!</definedName>
    <definedName name="_Key1" localSheetId="42">#REF!</definedName>
    <definedName name="_Key1" localSheetId="9">#REF!</definedName>
    <definedName name="_Key1" localSheetId="10">#REF!</definedName>
    <definedName name="_Key1" localSheetId="8">#REF!</definedName>
    <definedName name="_Key1" localSheetId="11">#REF!</definedName>
    <definedName name="_Key1" localSheetId="12">#REF!</definedName>
    <definedName name="_Key1" localSheetId="29">#REF!</definedName>
    <definedName name="_Key1" localSheetId="41">#REF!</definedName>
    <definedName name="_Key1">#REF!</definedName>
    <definedName name="_key2" localSheetId="33">#REF!</definedName>
    <definedName name="_key2" localSheetId="17">#REF!</definedName>
    <definedName name="_key2" localSheetId="20">#REF!</definedName>
    <definedName name="_key2" localSheetId="18">#REF!</definedName>
    <definedName name="_key2" localSheetId="13">#REF!</definedName>
    <definedName name="_key2" localSheetId="14">#REF!</definedName>
    <definedName name="_key2" localSheetId="27">#REF!</definedName>
    <definedName name="_key2" localSheetId="28">#REF!</definedName>
    <definedName name="_key2" localSheetId="22">#REF!</definedName>
    <definedName name="_key2" localSheetId="30">#REF!</definedName>
    <definedName name="_key2" localSheetId="44">#REF!</definedName>
    <definedName name="_key2" localSheetId="4">#REF!</definedName>
    <definedName name="_key2" localSheetId="5">#REF!</definedName>
    <definedName name="_key2" localSheetId="6">#REF!</definedName>
    <definedName name="_key2" localSheetId="7">#REF!</definedName>
    <definedName name="_key2" localSheetId="16">#REF!</definedName>
    <definedName name="_key2" localSheetId="15">#REF!</definedName>
    <definedName name="_key2" localSheetId="25">#REF!</definedName>
    <definedName name="_key2" localSheetId="26">#REF!</definedName>
    <definedName name="_key2" localSheetId="24">#REF!</definedName>
    <definedName name="_key2" localSheetId="19">#REF!</definedName>
    <definedName name="_key2" localSheetId="42">#REF!</definedName>
    <definedName name="_key2" localSheetId="9">#REF!</definedName>
    <definedName name="_key2" localSheetId="10">#REF!</definedName>
    <definedName name="_key2" localSheetId="8">#REF!</definedName>
    <definedName name="_key2" localSheetId="11">#REF!</definedName>
    <definedName name="_key2" localSheetId="12">#REF!</definedName>
    <definedName name="_key2" localSheetId="29">#REF!</definedName>
    <definedName name="_key2" localSheetId="41">#REF!</definedName>
    <definedName name="_key2">#REF!</definedName>
    <definedName name="_MM1" localSheetId="33">[7]XXX!$C$38</definedName>
    <definedName name="_MM1" localSheetId="27">[7]XXX!$C$38</definedName>
    <definedName name="_MM1" localSheetId="28">[7]XXX!$C$38</definedName>
    <definedName name="_MM1" localSheetId="30">[7]XXX!$C$38</definedName>
    <definedName name="_MM1" localSheetId="44">[8]XXX!$C$38</definedName>
    <definedName name="_MM1" localSheetId="25">[7]XXX!$C$38</definedName>
    <definedName name="_MM1" localSheetId="26">[7]XXX!$C$38</definedName>
    <definedName name="_MM1" localSheetId="24">[7]XXX!$C$38</definedName>
    <definedName name="_MM1" localSheetId="42">[9]XXX!$C$38</definedName>
    <definedName name="_MM1" localSheetId="9">[10]XXX!$C$38</definedName>
    <definedName name="_MM1" localSheetId="10">[10]XXX!$C$38</definedName>
    <definedName name="_MM1" localSheetId="8">[11]XXX!$C$38</definedName>
    <definedName name="_MM1" localSheetId="29">[7]XXX!$C$38</definedName>
    <definedName name="_MM1" localSheetId="41">[7]XXX!$C$38</definedName>
    <definedName name="_MM1">[12]XXX!$C$38</definedName>
    <definedName name="_Order1" hidden="1">255</definedName>
    <definedName name="_Order2" hidden="1">255</definedName>
    <definedName name="_Sort" localSheetId="33" hidden="1">'[13]Work Sheet'!#REF!</definedName>
    <definedName name="_Sort" localSheetId="27" hidden="1">'[13]Work Sheet'!#REF!</definedName>
    <definedName name="_Sort" localSheetId="28" hidden="1">'[13]Work Sheet'!#REF!</definedName>
    <definedName name="_Sort" localSheetId="30" hidden="1">'[13]Work Sheet'!#REF!</definedName>
    <definedName name="_Sort" localSheetId="44" hidden="1">'[13]Work Sheet'!#REF!</definedName>
    <definedName name="_Sort" localSheetId="39" hidden="1">'[13]Work Sheet'!#REF!</definedName>
    <definedName name="_Sort" localSheetId="4" hidden="1">'[13]Work Sheet'!#REF!</definedName>
    <definedName name="_Sort" localSheetId="5" hidden="1">'[13]Work Sheet'!#REF!</definedName>
    <definedName name="_Sort" localSheetId="6" hidden="1">'[13]Work Sheet'!#REF!</definedName>
    <definedName name="_Sort" localSheetId="7" hidden="1">'[13]Work Sheet'!#REF!</definedName>
    <definedName name="_Sort" localSheetId="25" hidden="1">'[13]Work Sheet'!#REF!</definedName>
    <definedName name="_Sort" localSheetId="26" hidden="1">'[13]Work Sheet'!#REF!</definedName>
    <definedName name="_Sort" localSheetId="24" hidden="1">'[13]Work Sheet'!#REF!</definedName>
    <definedName name="_Sort" localSheetId="42" hidden="1">'[13]Work Sheet'!#REF!</definedName>
    <definedName name="_Sort" localSheetId="37" hidden="1">'[13]Work Sheet'!#REF!</definedName>
    <definedName name="_Sort" localSheetId="9" hidden="1">'[13]Work Sheet'!#REF!</definedName>
    <definedName name="_Sort" localSheetId="10" hidden="1">'[13]Work Sheet'!#REF!</definedName>
    <definedName name="_Sort" localSheetId="8" hidden="1">'[13]Work Sheet'!#REF!</definedName>
    <definedName name="_Sort" localSheetId="38" hidden="1">'[13]Work Sheet'!#REF!</definedName>
    <definedName name="_Sort" localSheetId="34" hidden="1">'[13]Work Sheet'!#REF!</definedName>
    <definedName name="_Sort" localSheetId="40" hidden="1">'[13]Work Sheet'!#REF!</definedName>
    <definedName name="_Sort" localSheetId="35" hidden="1">'[13]Work Sheet'!#REF!</definedName>
    <definedName name="_Sort" localSheetId="36" hidden="1">'[13]Work Sheet'!#REF!</definedName>
    <definedName name="_Sort" localSheetId="29" hidden="1">'[13]Work Sheet'!#REF!</definedName>
    <definedName name="_Sort" localSheetId="41" hidden="1">'[13]Work Sheet'!#REF!</definedName>
    <definedName name="_Sort" hidden="1">'[13]Work Sheet'!#REF!</definedName>
    <definedName name="_YY1" localSheetId="33">[7]XXX!$C$36</definedName>
    <definedName name="_YY1" localSheetId="27">[7]XXX!$C$36</definedName>
    <definedName name="_YY1" localSheetId="28">[7]XXX!$C$36</definedName>
    <definedName name="_YY1" localSheetId="30">[7]XXX!$C$36</definedName>
    <definedName name="_YY1" localSheetId="44">[8]XXX!$C$36</definedName>
    <definedName name="_YY1" localSheetId="25">[7]XXX!$C$36</definedName>
    <definedName name="_YY1" localSheetId="26">[7]XXX!$C$36</definedName>
    <definedName name="_YY1" localSheetId="24">[7]XXX!$C$36</definedName>
    <definedName name="_YY1" localSheetId="42">[9]XXX!$C$36</definedName>
    <definedName name="_YY1" localSheetId="9">[10]XXX!$C$36</definedName>
    <definedName name="_YY1" localSheetId="10">[10]XXX!$C$36</definedName>
    <definedName name="_YY1" localSheetId="8">[11]XXX!$C$36</definedName>
    <definedName name="_YY1" localSheetId="29">[7]XXX!$C$36</definedName>
    <definedName name="_YY1" localSheetId="41">[7]XXX!$C$36</definedName>
    <definedName name="_YY1">[12]XXX!$C$36</definedName>
    <definedName name="A" localSheetId="33">#REF!</definedName>
    <definedName name="A" localSheetId="17">#REF!</definedName>
    <definedName name="A" localSheetId="20">#REF!</definedName>
    <definedName name="A" localSheetId="18">#REF!</definedName>
    <definedName name="A" localSheetId="13">#REF!</definedName>
    <definedName name="A" localSheetId="14">#REF!</definedName>
    <definedName name="A" localSheetId="27">#REF!</definedName>
    <definedName name="A" localSheetId="28">#REF!</definedName>
    <definedName name="A" localSheetId="22">#REF!</definedName>
    <definedName name="A" localSheetId="30">#REF!</definedName>
    <definedName name="A" localSheetId="44">#REF!</definedName>
    <definedName name="A" localSheetId="4">#REF!</definedName>
    <definedName name="A" localSheetId="5">#REF!</definedName>
    <definedName name="A" localSheetId="6">#REF!</definedName>
    <definedName name="A" localSheetId="7">#REF!</definedName>
    <definedName name="A" localSheetId="16">#REF!</definedName>
    <definedName name="A" localSheetId="15">#REF!</definedName>
    <definedName name="A" localSheetId="25">#REF!</definedName>
    <definedName name="A" localSheetId="26">#REF!</definedName>
    <definedName name="A" localSheetId="24">#REF!</definedName>
    <definedName name="A" localSheetId="19">#REF!</definedName>
    <definedName name="A" localSheetId="42">#REF!</definedName>
    <definedName name="A" localSheetId="9">#REF!</definedName>
    <definedName name="A" localSheetId="10">#REF!</definedName>
    <definedName name="A" localSheetId="8">#REF!</definedName>
    <definedName name="A" localSheetId="11">#REF!</definedName>
    <definedName name="A" localSheetId="12">#REF!</definedName>
    <definedName name="A" localSheetId="29">#REF!</definedName>
    <definedName name="A" localSheetId="41">#REF!</definedName>
    <definedName name="A">#REF!</definedName>
    <definedName name="abc" localSheetId="17">#REF!</definedName>
    <definedName name="abc" localSheetId="20">#REF!</definedName>
    <definedName name="abc" localSheetId="18">#REF!</definedName>
    <definedName name="abc" localSheetId="13">#REF!</definedName>
    <definedName name="abc" localSheetId="14">#REF!</definedName>
    <definedName name="abc" localSheetId="27">#REF!</definedName>
    <definedName name="abc" localSheetId="28">#REF!</definedName>
    <definedName name="abc" localSheetId="22">#REF!</definedName>
    <definedName name="abc" localSheetId="30">#REF!</definedName>
    <definedName name="abc" localSheetId="44">#REF!</definedName>
    <definedName name="abc" localSheetId="4">#REF!</definedName>
    <definedName name="abc" localSheetId="5">#REF!</definedName>
    <definedName name="abc" localSheetId="6">#REF!</definedName>
    <definedName name="abc" localSheetId="7">#REF!</definedName>
    <definedName name="abc" localSheetId="16">#REF!</definedName>
    <definedName name="abc" localSheetId="15">#REF!</definedName>
    <definedName name="abc" localSheetId="25">#REF!</definedName>
    <definedName name="abc" localSheetId="26">#REF!</definedName>
    <definedName name="abc" localSheetId="24">#REF!</definedName>
    <definedName name="abc" localSheetId="19">#REF!</definedName>
    <definedName name="abc" localSheetId="42">#REF!</definedName>
    <definedName name="abc" localSheetId="9">#REF!</definedName>
    <definedName name="abc" localSheetId="10">#REF!</definedName>
    <definedName name="abc" localSheetId="8">#REF!</definedName>
    <definedName name="abc" localSheetId="11">#REF!</definedName>
    <definedName name="abc" localSheetId="12">#REF!</definedName>
    <definedName name="abc" localSheetId="29">#REF!</definedName>
    <definedName name="abc" localSheetId="41">#REF!</definedName>
    <definedName name="abc">#REF!</definedName>
    <definedName name="Afr" localSheetId="33">#REF!</definedName>
    <definedName name="Afr" localSheetId="17">#REF!</definedName>
    <definedName name="Afr" localSheetId="20">#REF!</definedName>
    <definedName name="Afr" localSheetId="18">#REF!</definedName>
    <definedName name="Afr" localSheetId="13">#REF!</definedName>
    <definedName name="Afr" localSheetId="14">#REF!</definedName>
    <definedName name="Afr" localSheetId="27">#REF!</definedName>
    <definedName name="Afr" localSheetId="28">#REF!</definedName>
    <definedName name="Afr" localSheetId="22">#REF!</definedName>
    <definedName name="Afr" localSheetId="30">#REF!</definedName>
    <definedName name="Afr" localSheetId="44">#REF!</definedName>
    <definedName name="Afr" localSheetId="4">#REF!</definedName>
    <definedName name="Afr" localSheetId="5">#REF!</definedName>
    <definedName name="Afr" localSheetId="6">#REF!</definedName>
    <definedName name="Afr" localSheetId="7">#REF!</definedName>
    <definedName name="Afr" localSheetId="16">#REF!</definedName>
    <definedName name="Afr" localSheetId="15">#REF!</definedName>
    <definedName name="Afr" localSheetId="25">#REF!</definedName>
    <definedName name="Afr" localSheetId="26">#REF!</definedName>
    <definedName name="Afr" localSheetId="24">#REF!</definedName>
    <definedName name="Afr" localSheetId="19">#REF!</definedName>
    <definedName name="Afr" localSheetId="42">#REF!</definedName>
    <definedName name="Afr" localSheetId="9">#REF!</definedName>
    <definedName name="Afr" localSheetId="10">#REF!</definedName>
    <definedName name="Afr" localSheetId="8">#REF!</definedName>
    <definedName name="Afr" localSheetId="11">#REF!</definedName>
    <definedName name="Afr" localSheetId="12">#REF!</definedName>
    <definedName name="Afr" localSheetId="29">#REF!</definedName>
    <definedName name="Afr" localSheetId="41">#REF!</definedName>
    <definedName name="Afr">#REF!</definedName>
    <definedName name="AMKeyFig" localSheetId="33">#REF!</definedName>
    <definedName name="AMKeyFig" localSheetId="17">#REF!</definedName>
    <definedName name="AMKeyFig" localSheetId="20">#REF!</definedName>
    <definedName name="AMKeyFig" localSheetId="18">#REF!</definedName>
    <definedName name="AMKeyFig" localSheetId="13">#REF!</definedName>
    <definedName name="AMKeyFig" localSheetId="14">#REF!</definedName>
    <definedName name="AMKeyFig" localSheetId="27">#REF!</definedName>
    <definedName name="AMKeyFig" localSheetId="28">#REF!</definedName>
    <definedName name="AMKeyFig" localSheetId="22">#REF!</definedName>
    <definedName name="AMKeyFig" localSheetId="30">#REF!</definedName>
    <definedName name="AMKeyFig" localSheetId="44">#REF!</definedName>
    <definedName name="AMKeyFig" localSheetId="4">#REF!</definedName>
    <definedName name="AMKeyFig" localSheetId="5">#REF!</definedName>
    <definedName name="AMKeyFig" localSheetId="6">#REF!</definedName>
    <definedName name="AMKeyFig" localSheetId="7">#REF!</definedName>
    <definedName name="AMKeyFig" localSheetId="16">#REF!</definedName>
    <definedName name="AMKeyFig" localSheetId="15">#REF!</definedName>
    <definedName name="AMKeyFig" localSheetId="25">#REF!</definedName>
    <definedName name="AMKeyFig" localSheetId="26">#REF!</definedName>
    <definedName name="AMKeyFig" localSheetId="24">#REF!</definedName>
    <definedName name="AMKeyFig" localSheetId="19">#REF!</definedName>
    <definedName name="AMKeyFig" localSheetId="42">#REF!</definedName>
    <definedName name="AMKeyFig" localSheetId="9">#REF!</definedName>
    <definedName name="AMKeyFig" localSheetId="10">#REF!</definedName>
    <definedName name="AMKeyFig" localSheetId="8">#REF!</definedName>
    <definedName name="AMKeyFig" localSheetId="11">#REF!</definedName>
    <definedName name="AMKeyFig" localSheetId="12">#REF!</definedName>
    <definedName name="AMKeyFig" localSheetId="29">#REF!</definedName>
    <definedName name="AMKeyFig" localSheetId="41">#REF!</definedName>
    <definedName name="AMKeyFig">#REF!</definedName>
    <definedName name="AMKeyFigLife" localSheetId="33">#REF!</definedName>
    <definedName name="AMKeyFigLife" localSheetId="17">#REF!</definedName>
    <definedName name="AMKeyFigLife" localSheetId="20">#REF!</definedName>
    <definedName name="AMKeyFigLife" localSheetId="18">#REF!</definedName>
    <definedName name="AMKeyFigLife" localSheetId="13">#REF!</definedName>
    <definedName name="AMKeyFigLife" localSheetId="14">#REF!</definedName>
    <definedName name="AMKeyFigLife" localSheetId="27">#REF!</definedName>
    <definedName name="AMKeyFigLife" localSheetId="28">#REF!</definedName>
    <definedName name="AMKeyFigLife" localSheetId="22">#REF!</definedName>
    <definedName name="AMKeyFigLife" localSheetId="30">#REF!</definedName>
    <definedName name="AMKeyFigLife" localSheetId="44">#REF!</definedName>
    <definedName name="AMKeyFigLife" localSheetId="4">#REF!</definedName>
    <definedName name="AMKeyFigLife" localSheetId="5">#REF!</definedName>
    <definedName name="AMKeyFigLife" localSheetId="6">#REF!</definedName>
    <definedName name="AMKeyFigLife" localSheetId="7">#REF!</definedName>
    <definedName name="AMKeyFigLife" localSheetId="16">#REF!</definedName>
    <definedName name="AMKeyFigLife" localSheetId="15">#REF!</definedName>
    <definedName name="AMKeyFigLife" localSheetId="25">#REF!</definedName>
    <definedName name="AMKeyFigLife" localSheetId="26">#REF!</definedName>
    <definedName name="AMKeyFigLife" localSheetId="24">#REF!</definedName>
    <definedName name="AMKeyFigLife" localSheetId="19">#REF!</definedName>
    <definedName name="AMKeyFigLife" localSheetId="42">#REF!</definedName>
    <definedName name="AMKeyFigLife" localSheetId="9">#REF!</definedName>
    <definedName name="AMKeyFigLife" localSheetId="10">#REF!</definedName>
    <definedName name="AMKeyFigLife" localSheetId="8">#REF!</definedName>
    <definedName name="AMKeyFigLife" localSheetId="11">#REF!</definedName>
    <definedName name="AMKeyFigLife" localSheetId="12">#REF!</definedName>
    <definedName name="AMKeyFigLife" localSheetId="29">#REF!</definedName>
    <definedName name="AMKeyFigLife" localSheetId="41">#REF!</definedName>
    <definedName name="AMKeyFigLife">#REF!</definedName>
    <definedName name="AMVolume" localSheetId="33">#REF!</definedName>
    <definedName name="AMVolume" localSheetId="17">#REF!</definedName>
    <definedName name="AMVolume" localSheetId="20">#REF!</definedName>
    <definedName name="AMVolume" localSheetId="18">#REF!</definedName>
    <definedName name="AMVolume" localSheetId="13">#REF!</definedName>
    <definedName name="AMVolume" localSheetId="14">#REF!</definedName>
    <definedName name="AMVolume" localSheetId="27">#REF!</definedName>
    <definedName name="AMVolume" localSheetId="28">#REF!</definedName>
    <definedName name="AMVolume" localSheetId="22">#REF!</definedName>
    <definedName name="AMVolume" localSheetId="30">#REF!</definedName>
    <definedName name="AMVolume" localSheetId="44">#REF!</definedName>
    <definedName name="AMVolume" localSheetId="4">#REF!</definedName>
    <definedName name="AMVolume" localSheetId="5">#REF!</definedName>
    <definedName name="AMVolume" localSheetId="6">#REF!</definedName>
    <definedName name="AMVolume" localSheetId="7">#REF!</definedName>
    <definedName name="AMVolume" localSheetId="16">#REF!</definedName>
    <definedName name="AMVolume" localSheetId="15">#REF!</definedName>
    <definedName name="AMVolume" localSheetId="25">#REF!</definedName>
    <definedName name="AMVolume" localSheetId="26">#REF!</definedName>
    <definedName name="AMVolume" localSheetId="24">#REF!</definedName>
    <definedName name="AMVolume" localSheetId="19">#REF!</definedName>
    <definedName name="AMVolume" localSheetId="42">#REF!</definedName>
    <definedName name="AMVolume" localSheetId="9">#REF!</definedName>
    <definedName name="AMVolume" localSheetId="10">#REF!</definedName>
    <definedName name="AMVolume" localSheetId="8">#REF!</definedName>
    <definedName name="AMVolume" localSheetId="11">#REF!</definedName>
    <definedName name="AMVolume" localSheetId="12">#REF!</definedName>
    <definedName name="AMVolume" localSheetId="29">#REF!</definedName>
    <definedName name="AMVolume" localSheetId="41">#REF!</definedName>
    <definedName name="AMVolume">#REF!</definedName>
    <definedName name="as" localSheetId="33"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20" hidden="1">{"5 * utfall + budget",#N/A,FALSE,"T-0298";"5 * bolag",#N/A,FALSE,"T-0298";"Unibank, utfall alla",#N/A,FALSE,"T-0298";#N/A,#N/A,FALSE,"Koncernskulder";#N/A,#N/A,FALSE,"Koncernfakturering"}</definedName>
    <definedName name="as" localSheetId="18" hidden="1">{"5 * utfall + budget",#N/A,FALSE,"T-0298";"5 * bolag",#N/A,FALSE,"T-0298";"Unibank, utfall alla",#N/A,FALSE,"T-0298";#N/A,#N/A,FALSE,"Koncernskulder";#N/A,#N/A,FALSE,"Koncernfakturering"}</definedName>
    <definedName name="as" localSheetId="13" hidden="1">{"5 * utfall + budget",#N/A,FALSE,"T-0298";"5 * bolag",#N/A,FALSE,"T-0298";"Unibank, utfall alla",#N/A,FALSE,"T-0298";#N/A,#N/A,FALSE,"Koncernskulder";#N/A,#N/A,FALSE,"Koncernfakturering"}</definedName>
    <definedName name="as" localSheetId="14"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22"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44"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15"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4" hidden="1">{"5 * utfall + budget",#N/A,FALSE,"T-0298";"5 * bolag",#N/A,FALSE,"T-0298";"Unibank, utfall alla",#N/A,FALSE,"T-0298";#N/A,#N/A,FALSE,"Koncernskulder";#N/A,#N/A,FALSE,"Koncernfakturering"}</definedName>
    <definedName name="as" localSheetId="19" hidden="1">{"5 * utfall + budget",#N/A,FALSE,"T-0298";"5 * bolag",#N/A,FALSE,"T-0298";"Unibank, utfall alla",#N/A,FALSE,"T-0298";#N/A,#N/A,FALSE,"Koncernskulder";#N/A,#N/A,FALSE,"Koncernfakturering"}</definedName>
    <definedName name="as" localSheetId="42"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10"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34" hidden="1">{"5 * utfall + budget",#N/A,FALSE,"T-0298";"5 * bolag",#N/A,FALSE,"T-0298";"Unibank, utfall alla",#N/A,FALSE,"T-0298";#N/A,#N/A,FALSE,"Koncernskulder";#N/A,#N/A,FALSE,"Koncernfakturering"}</definedName>
    <definedName name="as" localSheetId="11"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3">#REF!</definedName>
    <definedName name="asset" localSheetId="17">#REF!</definedName>
    <definedName name="asset" localSheetId="20">#REF!</definedName>
    <definedName name="asset" localSheetId="18">#REF!</definedName>
    <definedName name="asset" localSheetId="13">#REF!</definedName>
    <definedName name="asset" localSheetId="14">#REF!</definedName>
    <definedName name="asset" localSheetId="27">#REF!</definedName>
    <definedName name="asset" localSheetId="28">#REF!</definedName>
    <definedName name="asset" localSheetId="22">#REF!</definedName>
    <definedName name="asset" localSheetId="30">#REF!</definedName>
    <definedName name="asset" localSheetId="44">#REF!</definedName>
    <definedName name="asset" localSheetId="4">#REF!</definedName>
    <definedName name="asset" localSheetId="5">#REF!</definedName>
    <definedName name="asset" localSheetId="6">#REF!</definedName>
    <definedName name="asset" localSheetId="7">#REF!</definedName>
    <definedName name="asset" localSheetId="16">#REF!</definedName>
    <definedName name="asset" localSheetId="15">#REF!</definedName>
    <definedName name="asset" localSheetId="25">#REF!</definedName>
    <definedName name="asset" localSheetId="26">#REF!</definedName>
    <definedName name="asset" localSheetId="24">#REF!</definedName>
    <definedName name="asset" localSheetId="19">#REF!</definedName>
    <definedName name="asset" localSheetId="42">#REF!</definedName>
    <definedName name="asset" localSheetId="9">#REF!</definedName>
    <definedName name="asset" localSheetId="10">#REF!</definedName>
    <definedName name="asset" localSheetId="8">#REF!</definedName>
    <definedName name="asset" localSheetId="11">#REF!</definedName>
    <definedName name="asset" localSheetId="12">#REF!</definedName>
    <definedName name="asset" localSheetId="29">#REF!</definedName>
    <definedName name="asset" localSheetId="41">#REF!</definedName>
    <definedName name="asset">#REF!</definedName>
    <definedName name="asset1" localSheetId="33">#REF!</definedName>
    <definedName name="asset1" localSheetId="17">#REF!</definedName>
    <definedName name="asset1" localSheetId="20">#REF!</definedName>
    <definedName name="asset1" localSheetId="18">#REF!</definedName>
    <definedName name="asset1" localSheetId="13">#REF!</definedName>
    <definedName name="asset1" localSheetId="14">#REF!</definedName>
    <definedName name="asset1" localSheetId="27">#REF!</definedName>
    <definedName name="asset1" localSheetId="28">#REF!</definedName>
    <definedName name="asset1" localSheetId="22">#REF!</definedName>
    <definedName name="asset1" localSheetId="30">#REF!</definedName>
    <definedName name="asset1" localSheetId="44">#REF!</definedName>
    <definedName name="asset1" localSheetId="4">#REF!</definedName>
    <definedName name="asset1" localSheetId="5">#REF!</definedName>
    <definedName name="asset1" localSheetId="6">#REF!</definedName>
    <definedName name="asset1" localSheetId="7">#REF!</definedName>
    <definedName name="asset1" localSheetId="16">#REF!</definedName>
    <definedName name="asset1" localSheetId="15">#REF!</definedName>
    <definedName name="asset1" localSheetId="25">#REF!</definedName>
    <definedName name="asset1" localSheetId="26">#REF!</definedName>
    <definedName name="asset1" localSheetId="24">#REF!</definedName>
    <definedName name="asset1" localSheetId="19">#REF!</definedName>
    <definedName name="asset1" localSheetId="42">#REF!</definedName>
    <definedName name="asset1" localSheetId="9">#REF!</definedName>
    <definedName name="asset1" localSheetId="10">#REF!</definedName>
    <definedName name="asset1" localSheetId="8">#REF!</definedName>
    <definedName name="asset1" localSheetId="11">#REF!</definedName>
    <definedName name="asset1" localSheetId="12">#REF!</definedName>
    <definedName name="asset1" localSheetId="29">#REF!</definedName>
    <definedName name="asset1" localSheetId="41">#REF!</definedName>
    <definedName name="asset1">#REF!</definedName>
    <definedName name="aum" localSheetId="33">#REF!</definedName>
    <definedName name="aum" localSheetId="17">#REF!</definedName>
    <definedName name="aum" localSheetId="20">#REF!</definedName>
    <definedName name="aum" localSheetId="18">#REF!</definedName>
    <definedName name="aum" localSheetId="13">#REF!</definedName>
    <definedName name="aum" localSheetId="14">#REF!</definedName>
    <definedName name="aum" localSheetId="27">#REF!</definedName>
    <definedName name="aum" localSheetId="28">#REF!</definedName>
    <definedName name="aum" localSheetId="22">#REF!</definedName>
    <definedName name="aum" localSheetId="30">#REF!</definedName>
    <definedName name="aum" localSheetId="44">#REF!</definedName>
    <definedName name="aum" localSheetId="4">#REF!</definedName>
    <definedName name="aum" localSheetId="5">#REF!</definedName>
    <definedName name="aum" localSheetId="6">#REF!</definedName>
    <definedName name="aum" localSheetId="7">#REF!</definedName>
    <definedName name="aum" localSheetId="16">#REF!</definedName>
    <definedName name="aum" localSheetId="15">#REF!</definedName>
    <definedName name="aum" localSheetId="25">#REF!</definedName>
    <definedName name="aum" localSheetId="26">#REF!</definedName>
    <definedName name="aum" localSheetId="24">#REF!</definedName>
    <definedName name="aum" localSheetId="19">#REF!</definedName>
    <definedName name="aum" localSheetId="42">#REF!</definedName>
    <definedName name="aum" localSheetId="9">#REF!</definedName>
    <definedName name="aum" localSheetId="10">#REF!</definedName>
    <definedName name="aum" localSheetId="8">#REF!</definedName>
    <definedName name="aum" localSheetId="11">#REF!</definedName>
    <definedName name="aum" localSheetId="12">#REF!</definedName>
    <definedName name="aum" localSheetId="29">#REF!</definedName>
    <definedName name="aum" localSheetId="41">#REF!</definedName>
    <definedName name="aum">#REF!</definedName>
    <definedName name="AUMs" localSheetId="33">#REF!</definedName>
    <definedName name="AUMs" localSheetId="17">#REF!</definedName>
    <definedName name="AUMs" localSheetId="20">#REF!</definedName>
    <definedName name="AUMs" localSheetId="18">#REF!</definedName>
    <definedName name="AUMs" localSheetId="13">#REF!</definedName>
    <definedName name="AUMs" localSheetId="14">#REF!</definedName>
    <definedName name="AUMs" localSheetId="27">#REF!</definedName>
    <definedName name="AUMs" localSheetId="28">#REF!</definedName>
    <definedName name="AUMs" localSheetId="22">#REF!</definedName>
    <definedName name="AUMs" localSheetId="30">#REF!</definedName>
    <definedName name="AUMs" localSheetId="44">#REF!</definedName>
    <definedName name="AUMs" localSheetId="4">#REF!</definedName>
    <definedName name="AUMs" localSheetId="5">#REF!</definedName>
    <definedName name="AUMs" localSheetId="6">#REF!</definedName>
    <definedName name="AUMs" localSheetId="7">#REF!</definedName>
    <definedName name="AUMs" localSheetId="16">#REF!</definedName>
    <definedName name="AUMs" localSheetId="15">#REF!</definedName>
    <definedName name="AUMs" localSheetId="25">#REF!</definedName>
    <definedName name="AUMs" localSheetId="26">#REF!</definedName>
    <definedName name="AUMs" localSheetId="24">#REF!</definedName>
    <definedName name="AUMs" localSheetId="19">#REF!</definedName>
    <definedName name="AUMs" localSheetId="42">#REF!</definedName>
    <definedName name="AUMs" localSheetId="9">#REF!</definedName>
    <definedName name="AUMs" localSheetId="10">#REF!</definedName>
    <definedName name="AUMs" localSheetId="8">#REF!</definedName>
    <definedName name="AUMs" localSheetId="11">#REF!</definedName>
    <definedName name="AUMs" localSheetId="12">#REF!</definedName>
    <definedName name="AUMs" localSheetId="29">#REF!</definedName>
    <definedName name="AUMs" localSheetId="41">#REF!</definedName>
    <definedName name="AUMs">#REF!</definedName>
    <definedName name="balance" localSheetId="33">#REF!</definedName>
    <definedName name="balance" localSheetId="17">#REF!</definedName>
    <definedName name="balance" localSheetId="20">#REF!</definedName>
    <definedName name="balance" localSheetId="18">#REF!</definedName>
    <definedName name="balance" localSheetId="13">#REF!</definedName>
    <definedName name="balance" localSheetId="14">#REF!</definedName>
    <definedName name="balance" localSheetId="27">#REF!</definedName>
    <definedName name="balance" localSheetId="28">#REF!</definedName>
    <definedName name="balance" localSheetId="22">#REF!</definedName>
    <definedName name="balance" localSheetId="30">#REF!</definedName>
    <definedName name="balance" localSheetId="44">#REF!</definedName>
    <definedName name="balance" localSheetId="4">#REF!</definedName>
    <definedName name="balance" localSheetId="5">#REF!</definedName>
    <definedName name="balance" localSheetId="6">#REF!</definedName>
    <definedName name="balance" localSheetId="7">#REF!</definedName>
    <definedName name="balance" localSheetId="16">#REF!</definedName>
    <definedName name="balance" localSheetId="15">#REF!</definedName>
    <definedName name="balance" localSheetId="25">#REF!</definedName>
    <definedName name="balance" localSheetId="26">#REF!</definedName>
    <definedName name="balance" localSheetId="24">#REF!</definedName>
    <definedName name="balance" localSheetId="19">#REF!</definedName>
    <definedName name="balance" localSheetId="42">#REF!</definedName>
    <definedName name="balance" localSheetId="9">#REF!</definedName>
    <definedName name="balance" localSheetId="10">#REF!</definedName>
    <definedName name="balance" localSheetId="8">#REF!</definedName>
    <definedName name="balance" localSheetId="11">#REF!</definedName>
    <definedName name="balance" localSheetId="12">#REF!</definedName>
    <definedName name="balance" localSheetId="29">#REF!</definedName>
    <definedName name="balance" localSheetId="41">#REF!</definedName>
    <definedName name="balance">#REF!</definedName>
    <definedName name="Balance_sheet__end_of_period" localSheetId="33">#REF!</definedName>
    <definedName name="Balance_sheet__end_of_period" localSheetId="17">#REF!</definedName>
    <definedName name="Balance_sheet__end_of_period" localSheetId="20">#REF!</definedName>
    <definedName name="Balance_sheet__end_of_period" localSheetId="18">#REF!</definedName>
    <definedName name="Balance_sheet__end_of_period" localSheetId="13">#REF!</definedName>
    <definedName name="Balance_sheet__end_of_period" localSheetId="14">#REF!</definedName>
    <definedName name="Balance_sheet__end_of_period" localSheetId="27">#REF!</definedName>
    <definedName name="Balance_sheet__end_of_period" localSheetId="28">#REF!</definedName>
    <definedName name="Balance_sheet__end_of_period" localSheetId="22">#REF!</definedName>
    <definedName name="Balance_sheet__end_of_period" localSheetId="30">#REF!</definedName>
    <definedName name="Balance_sheet__end_of_period" localSheetId="44">#REF!</definedName>
    <definedName name="Balance_sheet__end_of_period" localSheetId="4">#REF!</definedName>
    <definedName name="Balance_sheet__end_of_period" localSheetId="5">#REF!</definedName>
    <definedName name="Balance_sheet__end_of_period" localSheetId="6">#REF!</definedName>
    <definedName name="Balance_sheet__end_of_period" localSheetId="7">#REF!</definedName>
    <definedName name="Balance_sheet__end_of_period" localSheetId="16">#REF!</definedName>
    <definedName name="Balance_sheet__end_of_period" localSheetId="15">#REF!</definedName>
    <definedName name="Balance_sheet__end_of_period" localSheetId="25">#REF!</definedName>
    <definedName name="Balance_sheet__end_of_period" localSheetId="26">#REF!</definedName>
    <definedName name="Balance_sheet__end_of_period" localSheetId="24">#REF!</definedName>
    <definedName name="Balance_sheet__end_of_period" localSheetId="19">#REF!</definedName>
    <definedName name="Balance_sheet__end_of_period" localSheetId="42">#REF!</definedName>
    <definedName name="Balance_sheet__end_of_period" localSheetId="9">#REF!</definedName>
    <definedName name="Balance_sheet__end_of_period" localSheetId="10">#REF!</definedName>
    <definedName name="Balance_sheet__end_of_period" localSheetId="8">#REF!</definedName>
    <definedName name="Balance_sheet__end_of_period" localSheetId="11">#REF!</definedName>
    <definedName name="Balance_sheet__end_of_period" localSheetId="12">#REF!</definedName>
    <definedName name="Balance_sheet__end_of_period" localSheetId="29">#REF!</definedName>
    <definedName name="Balance_sheet__end_of_period" localSheetId="41">#REF!</definedName>
    <definedName name="Balance_sheet__end_of_period">#REF!</definedName>
    <definedName name="balancesheet" localSheetId="33">#REF!</definedName>
    <definedName name="balancesheet" localSheetId="17">#REF!</definedName>
    <definedName name="balancesheet" localSheetId="20">#REF!</definedName>
    <definedName name="balancesheet" localSheetId="18">#REF!</definedName>
    <definedName name="balancesheet" localSheetId="13">#REF!</definedName>
    <definedName name="balancesheet" localSheetId="14">#REF!</definedName>
    <definedName name="balancesheet" localSheetId="27">#REF!</definedName>
    <definedName name="balancesheet" localSheetId="28">#REF!</definedName>
    <definedName name="balancesheet" localSheetId="22">#REF!</definedName>
    <definedName name="balancesheet" localSheetId="30">#REF!</definedName>
    <definedName name="balancesheet" localSheetId="44">#REF!</definedName>
    <definedName name="balancesheet" localSheetId="4">#REF!</definedName>
    <definedName name="balancesheet" localSheetId="5">#REF!</definedName>
    <definedName name="balancesheet" localSheetId="6">#REF!</definedName>
    <definedName name="balancesheet" localSheetId="7">#REF!</definedName>
    <definedName name="balancesheet" localSheetId="16">#REF!</definedName>
    <definedName name="balancesheet" localSheetId="15">#REF!</definedName>
    <definedName name="balancesheet" localSheetId="25">#REF!</definedName>
    <definedName name="balancesheet" localSheetId="26">#REF!</definedName>
    <definedName name="balancesheet" localSheetId="24">#REF!</definedName>
    <definedName name="balancesheet" localSheetId="19">#REF!</definedName>
    <definedName name="balancesheet" localSheetId="42">#REF!</definedName>
    <definedName name="balancesheet" localSheetId="9">#REF!</definedName>
    <definedName name="balancesheet" localSheetId="10">#REF!</definedName>
    <definedName name="balancesheet" localSheetId="8">#REF!</definedName>
    <definedName name="balancesheet" localSheetId="11">#REF!</definedName>
    <definedName name="balancesheet" localSheetId="12">#REF!</definedName>
    <definedName name="balancesheet" localSheetId="29">#REF!</definedName>
    <definedName name="balancesheet" localSheetId="41">#REF!</definedName>
    <definedName name="balancesheet">#REF!</definedName>
    <definedName name="bankBaltics" localSheetId="33">#REF!</definedName>
    <definedName name="bankBaltics" localSheetId="17">#REF!</definedName>
    <definedName name="bankBaltics" localSheetId="20">#REF!</definedName>
    <definedName name="bankBaltics" localSheetId="18">#REF!</definedName>
    <definedName name="bankBaltics" localSheetId="13">#REF!</definedName>
    <definedName name="bankBaltics" localSheetId="14">#REF!</definedName>
    <definedName name="bankBaltics" localSheetId="27">#REF!</definedName>
    <definedName name="bankBaltics" localSheetId="28">#REF!</definedName>
    <definedName name="bankBaltics" localSheetId="22">#REF!</definedName>
    <definedName name="bankBaltics" localSheetId="30">#REF!</definedName>
    <definedName name="bankBaltics" localSheetId="44">#REF!</definedName>
    <definedName name="bankBaltics" localSheetId="4">#REF!</definedName>
    <definedName name="bankBaltics" localSheetId="5">#REF!</definedName>
    <definedName name="bankBaltics" localSheetId="6">#REF!</definedName>
    <definedName name="bankBaltics" localSheetId="7">#REF!</definedName>
    <definedName name="bankBaltics" localSheetId="16">#REF!</definedName>
    <definedName name="bankBaltics" localSheetId="15">#REF!</definedName>
    <definedName name="bankBaltics" localSheetId="25">#REF!</definedName>
    <definedName name="bankBaltics" localSheetId="26">#REF!</definedName>
    <definedName name="bankBaltics" localSheetId="24">#REF!</definedName>
    <definedName name="bankBaltics" localSheetId="19">#REF!</definedName>
    <definedName name="bankBaltics" localSheetId="42">#REF!</definedName>
    <definedName name="bankBaltics" localSheetId="9">#REF!</definedName>
    <definedName name="bankBaltics" localSheetId="10">#REF!</definedName>
    <definedName name="bankBaltics" localSheetId="8">#REF!</definedName>
    <definedName name="bankBaltics" localSheetId="11">#REF!</definedName>
    <definedName name="bankBaltics" localSheetId="12">#REF!</definedName>
    <definedName name="bankBaltics" localSheetId="29">#REF!</definedName>
    <definedName name="bankBaltics" localSheetId="41">#REF!</definedName>
    <definedName name="bankBaltics">#REF!</definedName>
    <definedName name="bankingRussia" localSheetId="33">#REF!</definedName>
    <definedName name="bankingRussia" localSheetId="17">#REF!</definedName>
    <definedName name="bankingRussia" localSheetId="20">#REF!</definedName>
    <definedName name="bankingRussia" localSheetId="18">#REF!</definedName>
    <definedName name="bankingRussia" localSheetId="13">#REF!</definedName>
    <definedName name="bankingRussia" localSheetId="14">#REF!</definedName>
    <definedName name="bankingRussia" localSheetId="27">#REF!</definedName>
    <definedName name="bankingRussia" localSheetId="28">#REF!</definedName>
    <definedName name="bankingRussia" localSheetId="22">#REF!</definedName>
    <definedName name="bankingRussia" localSheetId="30">#REF!</definedName>
    <definedName name="bankingRussia" localSheetId="44">#REF!</definedName>
    <definedName name="bankingRussia" localSheetId="4">#REF!</definedName>
    <definedName name="bankingRussia" localSheetId="5">#REF!</definedName>
    <definedName name="bankingRussia" localSheetId="6">#REF!</definedName>
    <definedName name="bankingRussia" localSheetId="7">#REF!</definedName>
    <definedName name="bankingRussia" localSheetId="16">#REF!</definedName>
    <definedName name="bankingRussia" localSheetId="15">#REF!</definedName>
    <definedName name="bankingRussia" localSheetId="25">#REF!</definedName>
    <definedName name="bankingRussia" localSheetId="26">#REF!</definedName>
    <definedName name="bankingRussia" localSheetId="24">#REF!</definedName>
    <definedName name="bankingRussia" localSheetId="19">#REF!</definedName>
    <definedName name="bankingRussia" localSheetId="42">#REF!</definedName>
    <definedName name="bankingRussia" localSheetId="9">#REF!</definedName>
    <definedName name="bankingRussia" localSheetId="10">#REF!</definedName>
    <definedName name="bankingRussia" localSheetId="8">#REF!</definedName>
    <definedName name="bankingRussia" localSheetId="11">#REF!</definedName>
    <definedName name="bankingRussia" localSheetId="12">#REF!</definedName>
    <definedName name="bankingRussia" localSheetId="29">#REF!</definedName>
    <definedName name="bankingRussia" localSheetId="41">#REF!</definedName>
    <definedName name="bankingRussia">#REF!</definedName>
    <definedName name="bankPoland" localSheetId="33">#REF!</definedName>
    <definedName name="bankPoland" localSheetId="17">#REF!</definedName>
    <definedName name="bankPoland" localSheetId="20">#REF!</definedName>
    <definedName name="bankPoland" localSheetId="18">#REF!</definedName>
    <definedName name="bankPoland" localSheetId="13">#REF!</definedName>
    <definedName name="bankPoland" localSheetId="14">#REF!</definedName>
    <definedName name="bankPoland" localSheetId="27">#REF!</definedName>
    <definedName name="bankPoland" localSheetId="28">#REF!</definedName>
    <definedName name="bankPoland" localSheetId="22">#REF!</definedName>
    <definedName name="bankPoland" localSheetId="30">#REF!</definedName>
    <definedName name="bankPoland" localSheetId="44">#REF!</definedName>
    <definedName name="bankPoland" localSheetId="4">#REF!</definedName>
    <definedName name="bankPoland" localSheetId="5">#REF!</definedName>
    <definedName name="bankPoland" localSheetId="6">#REF!</definedName>
    <definedName name="bankPoland" localSheetId="7">#REF!</definedName>
    <definedName name="bankPoland" localSheetId="16">#REF!</definedName>
    <definedName name="bankPoland" localSheetId="15">#REF!</definedName>
    <definedName name="bankPoland" localSheetId="25">#REF!</definedName>
    <definedName name="bankPoland" localSheetId="26">#REF!</definedName>
    <definedName name="bankPoland" localSheetId="24">#REF!</definedName>
    <definedName name="bankPoland" localSheetId="19">#REF!</definedName>
    <definedName name="bankPoland" localSheetId="42">#REF!</definedName>
    <definedName name="bankPoland" localSheetId="9">#REF!</definedName>
    <definedName name="bankPoland" localSheetId="10">#REF!</definedName>
    <definedName name="bankPoland" localSheetId="8">#REF!</definedName>
    <definedName name="bankPoland" localSheetId="11">#REF!</definedName>
    <definedName name="bankPoland" localSheetId="12">#REF!</definedName>
    <definedName name="bankPoland" localSheetId="29">#REF!</definedName>
    <definedName name="bankPoland" localSheetId="41">#REF!</definedName>
    <definedName name="bankPoland">#REF!</definedName>
    <definedName name="BAtable" localSheetId="33">#REF!</definedName>
    <definedName name="BAtable" localSheetId="17">#REF!</definedName>
    <definedName name="BAtable" localSheetId="20">#REF!</definedName>
    <definedName name="BAtable" localSheetId="18">#REF!</definedName>
    <definedName name="BAtable" localSheetId="13">#REF!</definedName>
    <definedName name="BAtable" localSheetId="14">#REF!</definedName>
    <definedName name="BAtable" localSheetId="27">#REF!</definedName>
    <definedName name="BAtable" localSheetId="28">#REF!</definedName>
    <definedName name="BAtable" localSheetId="22">#REF!</definedName>
    <definedName name="BAtable" localSheetId="30">#REF!</definedName>
    <definedName name="BAtable" localSheetId="44">#REF!</definedName>
    <definedName name="BAtable" localSheetId="4">#REF!</definedName>
    <definedName name="BAtable" localSheetId="5">#REF!</definedName>
    <definedName name="BAtable" localSheetId="6">#REF!</definedName>
    <definedName name="BAtable" localSheetId="7">#REF!</definedName>
    <definedName name="BAtable" localSheetId="16">#REF!</definedName>
    <definedName name="BAtable" localSheetId="15">#REF!</definedName>
    <definedName name="BAtable" localSheetId="25">#REF!</definedName>
    <definedName name="BAtable" localSheetId="26">#REF!</definedName>
    <definedName name="BAtable" localSheetId="24">#REF!</definedName>
    <definedName name="BAtable" localSheetId="19">#REF!</definedName>
    <definedName name="BAtable" localSheetId="42">#REF!</definedName>
    <definedName name="BAtable" localSheetId="9">#REF!</definedName>
    <definedName name="BAtable" localSheetId="10">#REF!</definedName>
    <definedName name="BAtable" localSheetId="8">#REF!</definedName>
    <definedName name="BAtable" localSheetId="11">#REF!</definedName>
    <definedName name="BAtable" localSheetId="12">#REF!</definedName>
    <definedName name="BAtable" localSheetId="29">#REF!</definedName>
    <definedName name="BAtable" localSheetId="41">#REF!</definedName>
    <definedName name="BAtable">#REF!</definedName>
    <definedName name="BB" localSheetId="33">[14]Försäkringar!$AD$2</definedName>
    <definedName name="BB" localSheetId="27">[14]Försäkringar!$AD$2</definedName>
    <definedName name="BB" localSheetId="28">[14]Försäkringar!$AD$2</definedName>
    <definedName name="BB" localSheetId="30">[14]Försäkringar!$AD$2</definedName>
    <definedName name="BB" localSheetId="44">[15]Försäkringar!$AD$2</definedName>
    <definedName name="BB" localSheetId="25">[14]Försäkringar!$AD$2</definedName>
    <definedName name="BB" localSheetId="26">[14]Försäkringar!$AD$2</definedName>
    <definedName name="BB" localSheetId="24">[14]Försäkringar!$AD$2</definedName>
    <definedName name="BB" localSheetId="42">[16]Försäkringar!$AD$2</definedName>
    <definedName name="BB" localSheetId="9">[17]Försäkringar!$AD$2</definedName>
    <definedName name="BB" localSheetId="10">[17]Försäkringar!$AD$2</definedName>
    <definedName name="BB" localSheetId="8">[18]Försäkringar!$AD$2</definedName>
    <definedName name="BB" localSheetId="29">[14]Försäkringar!$AD$2</definedName>
    <definedName name="BB" localSheetId="41">[14]Försäkringar!$AD$2</definedName>
    <definedName name="BB">[19]Försäkringar!$AD$2</definedName>
    <definedName name="Bol" localSheetId="33">'[14]Konto koncern'!$A$6:$A$337</definedName>
    <definedName name="Bol" localSheetId="27">'[14]Konto koncern'!$A$6:$A$337</definedName>
    <definedName name="Bol" localSheetId="28">'[14]Konto koncern'!$A$6:$A$337</definedName>
    <definedName name="Bol" localSheetId="30">'[14]Konto koncern'!$A$6:$A$337</definedName>
    <definedName name="Bol" localSheetId="44">'[15]Konto koncern'!$A$6:$A$337</definedName>
    <definedName name="Bol" localSheetId="25">'[14]Konto koncern'!$A$6:$A$337</definedName>
    <definedName name="Bol" localSheetId="26">'[14]Konto koncern'!$A$6:$A$337</definedName>
    <definedName name="Bol" localSheetId="24">'[14]Konto koncern'!$A$6:$A$337</definedName>
    <definedName name="Bol" localSheetId="42">'[16]Konto koncern'!$A$6:$A$337</definedName>
    <definedName name="Bol" localSheetId="9">'[17]Konto koncern'!$A$6:$A$337</definedName>
    <definedName name="Bol" localSheetId="10">'[17]Konto koncern'!$A$6:$A$337</definedName>
    <definedName name="Bol" localSheetId="8">'[18]Konto koncern'!$A$6:$A$337</definedName>
    <definedName name="Bol" localSheetId="29">'[14]Konto koncern'!$A$6:$A$337</definedName>
    <definedName name="Bol" localSheetId="41">'[14]Konto koncern'!$A$6:$A$337</definedName>
    <definedName name="Bol">'[19]Konto koncern'!$A$6:$A$337</definedName>
    <definedName name="BPS" localSheetId="33">OFFSET([20]Chart!$Z$11,1,0,COUNTA([20]Chart!$Z$11:$Z$38)-1,1)</definedName>
    <definedName name="BPS" localSheetId="27">OFFSET([21]Chart!$Z$11,1,0,COUNTA([21]Chart!$Z$11:$Z$38)-1,1)</definedName>
    <definedName name="BPS" localSheetId="28">OFFSET([21]Chart!$Z$11,1,0,COUNTA([21]Chart!$Z$11:$Z$38)-1,1)</definedName>
    <definedName name="BPS" localSheetId="30">OFFSET([21]Chart!$Z$11,1,0,COUNTA([21]Chart!$Z$11:$Z$38)-1,1)</definedName>
    <definedName name="BPS" localSheetId="44">OFFSET([22]Chart!$Z$11,1,0,COUNTA([22]Chart!$Z$11:$Z$38)-1,1)</definedName>
    <definedName name="BPS" localSheetId="25">OFFSET([21]Chart!$Z$11,1,0,COUNTA([21]Chart!$Z$11:$Z$38)-1,1)</definedName>
    <definedName name="BPS" localSheetId="26">OFFSET([21]Chart!$Z$11,1,0,COUNTA([21]Chart!$Z$11:$Z$38)-1,1)</definedName>
    <definedName name="BPS" localSheetId="24">OFFSET([21]Chart!$Z$11,1,0,COUNTA([21]Chart!$Z$11:$Z$38)-1,1)</definedName>
    <definedName name="BPS" localSheetId="42">OFFSET([21]Chart!$Z$11,1,0,COUNTA([21]Chart!$Z$11:$Z$38)-1,1)</definedName>
    <definedName name="BPS" localSheetId="9">OFFSET([23]Chart!$Z$11,1,0,COUNTA([23]Chart!$Z$11:$Z$38)-1,1)</definedName>
    <definedName name="BPS" localSheetId="10">OFFSET([23]Chart!$Z$11,1,0,COUNTA([23]Chart!$Z$11:$Z$38)-1,1)</definedName>
    <definedName name="BPS" localSheetId="8">OFFSET([24]Chart!$Z$11,1,0,COUNTA([24]Chart!$Z$11:$Z$38)-1,1)</definedName>
    <definedName name="BPS" localSheetId="29">OFFSET([21]Chart!$Z$11,1,0,COUNTA([21]Chart!$Z$11:$Z$38)-1,1)</definedName>
    <definedName name="BPS" localSheetId="41">OFFSET([20]Chart!$Z$11,1,0,COUNTA([20]Chart!$Z$11:$Z$38)-1,1)</definedName>
    <definedName name="BPS">OFFSET([25]Chart!$Z$11,1,0,COUNTA([25]Chart!$Z$11:$Z$38)-1,1)</definedName>
    <definedName name="BPSVerticalchart" localSheetId="33">IF([20]Chart!$AG$16=1,OFFSET([20]Chart!$Z$11,1,0,COUNTA([20]Chart!$Z$11:$Z$33)-1,1),IF([20]Chart!$AG$16=2,OFFSET([20]Chart!$Z$11,1,0,COUNTA([20]Chart!$Z$11:$Z$38)-1,1),IF([20]Chart!$AG$16=3,OFFSET([20]Chart!$Z$11,1,0,COUNTA([20]Chart!$Z$11:$Z$21)-1,1),IF([20]Chart!$AG$16=4,OFFSET([20]Chart!$Z$11,1,0,COUNTA([20]Chart!$Z$11:$Z$28)-1,1)))))</definedName>
    <definedName name="BPSVerticalchart" localSheetId="27">IF([21]Chart!$AG$16=1,OFFSET([21]Chart!$Z$11,1,0,COUNTA([21]Chart!$Z$11:$Z$33)-1,1),IF([21]Chart!$AG$16=2,OFFSET([21]Chart!$Z$11,1,0,COUNTA([21]Chart!$Z$11:$Z$38)-1,1),IF([21]Chart!$AG$16=3,OFFSET([21]Chart!$Z$11,1,0,COUNTA([21]Chart!$Z$11:$Z$21)-1,1),IF([21]Chart!$AG$16=4,OFFSET([21]Chart!$Z$11,1,0,COUNTA([21]Chart!$Z$11:$Z$28)-1,1)))))</definedName>
    <definedName name="BPSVerticalchart" localSheetId="28">IF([21]Chart!$AG$16=1,OFFSET([21]Chart!$Z$11,1,0,COUNTA([21]Chart!$Z$11:$Z$33)-1,1),IF([21]Chart!$AG$16=2,OFFSET([21]Chart!$Z$11,1,0,COUNTA([21]Chart!$Z$11:$Z$38)-1,1),IF([21]Chart!$AG$16=3,OFFSET([21]Chart!$Z$11,1,0,COUNTA([21]Chart!$Z$11:$Z$21)-1,1),IF([21]Chart!$AG$16=4,OFFSET([21]Chart!$Z$11,1,0,COUNTA([21]Chart!$Z$11:$Z$28)-1,1)))))</definedName>
    <definedName name="BPSVerticalchart" localSheetId="30">IF([21]Chart!$AG$16=1,OFFSET([21]Chart!$Z$11,1,0,COUNTA([21]Chart!$Z$11:$Z$33)-1,1),IF([21]Chart!$AG$16=2,OFFSET([21]Chart!$Z$11,1,0,COUNTA([21]Chart!$Z$11:$Z$38)-1,1),IF([21]Chart!$AG$16=3,OFFSET([21]Chart!$Z$11,1,0,COUNTA([21]Chart!$Z$11:$Z$21)-1,1),IF([21]Chart!$AG$16=4,OFFSET([21]Chart!$Z$11,1,0,COUNTA([21]Chart!$Z$11:$Z$28)-1,1)))))</definedName>
    <definedName name="BPSVerticalchart" localSheetId="44">IF([22]Chart!$AG$16=1,OFFSET([22]Chart!$Z$11,1,0,COUNTA([22]Chart!$Z$11:$Z$33)-1,1),IF([22]Chart!$AG$16=2,OFFSET([22]Chart!$Z$11,1,0,COUNTA([22]Chart!$Z$11:$Z$38)-1,1),IF([22]Chart!$AG$16=3,OFFSET([22]Chart!$Z$11,1,0,COUNTA([22]Chart!$Z$11:$Z$21)-1,1),IF([22]Chart!$AG$16=4,OFFSET([22]Chart!$Z$11,1,0,COUNTA([22]Chart!$Z$11:$Z$28)-1,1)))))</definedName>
    <definedName name="BPSVerticalchart" localSheetId="25">IF([21]Chart!$AG$16=1,OFFSET([21]Chart!$Z$11,1,0,COUNTA([21]Chart!$Z$11:$Z$33)-1,1),IF([21]Chart!$AG$16=2,OFFSET([21]Chart!$Z$11,1,0,COUNTA([21]Chart!$Z$11:$Z$38)-1,1),IF([21]Chart!$AG$16=3,OFFSET([21]Chart!$Z$11,1,0,COUNTA([21]Chart!$Z$11:$Z$21)-1,1),IF([21]Chart!$AG$16=4,OFFSET([21]Chart!$Z$11,1,0,COUNTA([21]Chart!$Z$11:$Z$28)-1,1)))))</definedName>
    <definedName name="BPSVerticalchart" localSheetId="26">IF([21]Chart!$AG$16=1,OFFSET([21]Chart!$Z$11,1,0,COUNTA([21]Chart!$Z$11:$Z$33)-1,1),IF([21]Chart!$AG$16=2,OFFSET([21]Chart!$Z$11,1,0,COUNTA([21]Chart!$Z$11:$Z$38)-1,1),IF([21]Chart!$AG$16=3,OFFSET([21]Chart!$Z$11,1,0,COUNTA([21]Chart!$Z$11:$Z$21)-1,1),IF([21]Chart!$AG$16=4,OFFSET([21]Chart!$Z$11,1,0,COUNTA([21]Chart!$Z$11:$Z$28)-1,1)))))</definedName>
    <definedName name="BPSVerticalchart" localSheetId="24">IF([21]Chart!$AG$16=1,OFFSET([21]Chart!$Z$11,1,0,COUNTA([21]Chart!$Z$11:$Z$33)-1,1),IF([21]Chart!$AG$16=2,OFFSET([21]Chart!$Z$11,1,0,COUNTA([21]Chart!$Z$11:$Z$38)-1,1),IF([21]Chart!$AG$16=3,OFFSET([21]Chart!$Z$11,1,0,COUNTA([21]Chart!$Z$11:$Z$21)-1,1),IF([21]Chart!$AG$16=4,OFFSET([21]Chart!$Z$11,1,0,COUNTA([21]Chart!$Z$11:$Z$28)-1,1)))))</definedName>
    <definedName name="BPSVerticalchart" localSheetId="42">IF([21]Chart!$AG$16=1,OFFSET([21]Chart!$Z$11,1,0,COUNTA([21]Chart!$Z$11:$Z$33)-1,1),IF([21]Chart!$AG$16=2,OFFSET([21]Chart!$Z$11,1,0,COUNTA([21]Chart!$Z$11:$Z$38)-1,1),IF([21]Chart!$AG$16=3,OFFSET([21]Chart!$Z$11,1,0,COUNTA([21]Chart!$Z$11:$Z$21)-1,1),IF([21]Chart!$AG$16=4,OFFSET([21]Chart!$Z$11,1,0,COUNTA([21]Chart!$Z$11:$Z$28)-1,1)))))</definedName>
    <definedName name="BPSVerticalchart" localSheetId="9">IF([23]Chart!$AG$16=1,OFFSET([23]Chart!$Z$11,1,0,COUNTA([23]Chart!$Z$11:$Z$33)-1,1),IF([23]Chart!$AG$16=2,OFFSET([23]Chart!$Z$11,1,0,COUNTA([23]Chart!$Z$11:$Z$38)-1,1),IF([23]Chart!$AG$16=3,OFFSET([23]Chart!$Z$11,1,0,COUNTA([23]Chart!$Z$11:$Z$21)-1,1),IF([23]Chart!$AG$16=4,OFFSET([23]Chart!$Z$11,1,0,COUNTA([23]Chart!$Z$11:$Z$28)-1,1)))))</definedName>
    <definedName name="BPSVerticalchart" localSheetId="10">IF([23]Chart!$AG$16=1,OFFSET([23]Chart!$Z$11,1,0,COUNTA([23]Chart!$Z$11:$Z$33)-1,1),IF([23]Chart!$AG$16=2,OFFSET([23]Chart!$Z$11,1,0,COUNTA([23]Chart!$Z$11:$Z$38)-1,1),IF([23]Chart!$AG$16=3,OFFSET([23]Chart!$Z$11,1,0,COUNTA([23]Chart!$Z$11:$Z$21)-1,1),IF([23]Chart!$AG$16=4,OFFSET([23]Chart!$Z$11,1,0,COUNTA([23]Chart!$Z$11:$Z$28)-1,1)))))</definedName>
    <definedName name="BPSVerticalchart" localSheetId="8">IF([24]Chart!$AG$16=1,OFFSET([24]Chart!$Z$11,1,0,COUNTA([24]Chart!$Z$11:$Z$33)-1,1),IF([24]Chart!$AG$16=2,OFFSET([24]Chart!$Z$11,1,0,COUNTA([24]Chart!$Z$11:$Z$38)-1,1),IF([24]Chart!$AG$16=3,OFFSET([24]Chart!$Z$11,1,0,COUNTA([24]Chart!$Z$11:$Z$21)-1,1),IF([24]Chart!$AG$16=4,OFFSET([24]Chart!$Z$11,1,0,COUNTA([24]Chart!$Z$11:$Z$28)-1,1)))))</definedName>
    <definedName name="BPSVerticalchart" localSheetId="29">IF([21]Chart!$AG$16=1,OFFSET([21]Chart!$Z$11,1,0,COUNTA([21]Chart!$Z$11:$Z$33)-1,1),IF([21]Chart!$AG$16=2,OFFSET([21]Chart!$Z$11,1,0,COUNTA([21]Chart!$Z$11:$Z$38)-1,1),IF([21]Chart!$AG$16=3,OFFSET([21]Chart!$Z$11,1,0,COUNTA([21]Chart!$Z$11:$Z$21)-1,1),IF([21]Chart!$AG$16=4,OFFSET([21]Chart!$Z$11,1,0,COUNTA([21]Chart!$Z$11:$Z$28)-1,1)))))</definedName>
    <definedName name="BPSVerticalchart" localSheetId="41">IF([20]Chart!$AG$16=1,OFFSET([20]Chart!$Z$11,1,0,COUNTA([20]Chart!$Z$11:$Z$33)-1,1),IF([20]Chart!$AG$16=2,OFFSET([20]Chart!$Z$11,1,0,COUNTA([20]Chart!$Z$11:$Z$38)-1,1),IF([20]Chart!$AG$16=3,OFFSET([20]Chart!$Z$11,1,0,COUNTA([20]Chart!$Z$11:$Z$21)-1,1),IF([20]Chart!$AG$16=4,OFFSET([20]Chart!$Z$11,1,0,COUNTA([20]Chart!$Z$11:$Z$28)-1,1)))))</definedName>
    <definedName name="BPSVerticalchart">IF([25]Chart!$AG$16=1,OFFSET([25]Chart!$Z$11,1,0,COUNTA([25]Chart!$Z$11:$Z$33)-1,1),IF([25]Chart!$AG$16=2,OFFSET([25]Chart!$Z$11,1,0,COUNTA([25]Chart!$Z$11:$Z$38)-1,1),IF([25]Chart!$AG$16=3,OFFSET([25]Chart!$Z$11,1,0,COUNTA([25]Chart!$Z$11:$Z$21)-1,1),IF([25]Chart!$AG$16=4,OFFSET([25]Chart!$Z$11,1,0,COUNTA([25]Chart!$Z$11:$Z$28)-1,1)))))</definedName>
    <definedName name="business" localSheetId="33">#REF!</definedName>
    <definedName name="business" localSheetId="17">#REF!</definedName>
    <definedName name="business" localSheetId="20">#REF!</definedName>
    <definedName name="business" localSheetId="18">#REF!</definedName>
    <definedName name="business" localSheetId="13">#REF!</definedName>
    <definedName name="business" localSheetId="14">#REF!</definedName>
    <definedName name="business" localSheetId="27">#REF!</definedName>
    <definedName name="business" localSheetId="28">#REF!</definedName>
    <definedName name="business" localSheetId="22">#REF!</definedName>
    <definedName name="business" localSheetId="30">#REF!</definedName>
    <definedName name="business" localSheetId="44">#REF!</definedName>
    <definedName name="business" localSheetId="4">#REF!</definedName>
    <definedName name="business" localSheetId="5">#REF!</definedName>
    <definedName name="business" localSheetId="6">#REF!</definedName>
    <definedName name="business" localSheetId="7">#REF!</definedName>
    <definedName name="business" localSheetId="16">#REF!</definedName>
    <definedName name="business" localSheetId="15">#REF!</definedName>
    <definedName name="business" localSheetId="25">#REF!</definedName>
    <definedName name="business" localSheetId="26">#REF!</definedName>
    <definedName name="business" localSheetId="24">#REF!</definedName>
    <definedName name="business" localSheetId="19">#REF!</definedName>
    <definedName name="business" localSheetId="42">#REF!</definedName>
    <definedName name="business" localSheetId="9">#REF!</definedName>
    <definedName name="business" localSheetId="10">#REF!</definedName>
    <definedName name="business" localSheetId="8">#REF!</definedName>
    <definedName name="business" localSheetId="11">#REF!</definedName>
    <definedName name="business" localSheetId="12">#REF!</definedName>
    <definedName name="business" localSheetId="29">#REF!</definedName>
    <definedName name="business" localSheetId="41">#REF!</definedName>
    <definedName name="business">#REF!</definedName>
    <definedName name="cap.adequacy" localSheetId="33">#REF!</definedName>
    <definedName name="cap.adequacy" localSheetId="17">#REF!</definedName>
    <definedName name="cap.adequacy" localSheetId="20">#REF!</definedName>
    <definedName name="cap.adequacy" localSheetId="18">#REF!</definedName>
    <definedName name="cap.adequacy" localSheetId="13">#REF!</definedName>
    <definedName name="cap.adequacy" localSheetId="14">#REF!</definedName>
    <definedName name="cap.adequacy" localSheetId="27">#REF!</definedName>
    <definedName name="cap.adequacy" localSheetId="28">#REF!</definedName>
    <definedName name="cap.adequacy" localSheetId="22">#REF!</definedName>
    <definedName name="cap.adequacy" localSheetId="30">#REF!</definedName>
    <definedName name="cap.adequacy" localSheetId="44">#REF!</definedName>
    <definedName name="cap.adequacy" localSheetId="4">#REF!</definedName>
    <definedName name="cap.adequacy" localSheetId="5">#REF!</definedName>
    <definedName name="cap.adequacy" localSheetId="6">#REF!</definedName>
    <definedName name="cap.adequacy" localSheetId="7">#REF!</definedName>
    <definedName name="cap.adequacy" localSheetId="16">#REF!</definedName>
    <definedName name="cap.adequacy" localSheetId="15">#REF!</definedName>
    <definedName name="cap.adequacy" localSheetId="25">#REF!</definedName>
    <definedName name="cap.adequacy" localSheetId="26">#REF!</definedName>
    <definedName name="cap.adequacy" localSheetId="24">#REF!</definedName>
    <definedName name="cap.adequacy" localSheetId="19">#REF!</definedName>
    <definedName name="cap.adequacy" localSheetId="42">#REF!</definedName>
    <definedName name="cap.adequacy" localSheetId="9">#REF!</definedName>
    <definedName name="cap.adequacy" localSheetId="10">#REF!</definedName>
    <definedName name="cap.adequacy" localSheetId="8">#REF!</definedName>
    <definedName name="cap.adequacy" localSheetId="11">#REF!</definedName>
    <definedName name="cap.adequacy" localSheetId="12">#REF!</definedName>
    <definedName name="cap.adequacy" localSheetId="29">#REF!</definedName>
    <definedName name="cap.adequacy" localSheetId="41">#REF!</definedName>
    <definedName name="cap.adequacy">#REF!</definedName>
    <definedName name="Capital_adequacy" localSheetId="33">#REF!</definedName>
    <definedName name="Capital_adequacy" localSheetId="17">#REF!</definedName>
    <definedName name="Capital_adequacy" localSheetId="20">#REF!</definedName>
    <definedName name="Capital_adequacy" localSheetId="18">#REF!</definedName>
    <definedName name="Capital_adequacy" localSheetId="13">#REF!</definedName>
    <definedName name="Capital_adequacy" localSheetId="14">#REF!</definedName>
    <definedName name="Capital_adequacy" localSheetId="27">#REF!</definedName>
    <definedName name="Capital_adequacy" localSheetId="28">#REF!</definedName>
    <definedName name="Capital_adequacy" localSheetId="22">#REF!</definedName>
    <definedName name="Capital_adequacy" localSheetId="30">#REF!</definedName>
    <definedName name="Capital_adequacy" localSheetId="44">#REF!</definedName>
    <definedName name="Capital_adequacy" localSheetId="4">#REF!</definedName>
    <definedName name="Capital_adequacy" localSheetId="5">#REF!</definedName>
    <definedName name="Capital_adequacy" localSheetId="6">#REF!</definedName>
    <definedName name="Capital_adequacy" localSheetId="7">#REF!</definedName>
    <definedName name="Capital_adequacy" localSheetId="16">#REF!</definedName>
    <definedName name="Capital_adequacy" localSheetId="15">#REF!</definedName>
    <definedName name="Capital_adequacy" localSheetId="25">#REF!</definedName>
    <definedName name="Capital_adequacy" localSheetId="26">#REF!</definedName>
    <definedName name="Capital_adequacy" localSheetId="24">#REF!</definedName>
    <definedName name="Capital_adequacy" localSheetId="19">#REF!</definedName>
    <definedName name="Capital_adequacy" localSheetId="42">#REF!</definedName>
    <definedName name="Capital_adequacy" localSheetId="9">#REF!</definedName>
    <definedName name="Capital_adequacy" localSheetId="10">#REF!</definedName>
    <definedName name="Capital_adequacy" localSheetId="8">#REF!</definedName>
    <definedName name="Capital_adequacy" localSheetId="11">#REF!</definedName>
    <definedName name="Capital_adequacy" localSheetId="12">#REF!</definedName>
    <definedName name="Capital_adequacy" localSheetId="29">#REF!</definedName>
    <definedName name="Capital_adequacy" localSheetId="41">#REF!</definedName>
    <definedName name="Capital_adequacy">#REF!</definedName>
    <definedName name="Carol" localSheetId="17">#REF!</definedName>
    <definedName name="Carol" localSheetId="20">#REF!</definedName>
    <definedName name="Carol" localSheetId="18">#REF!</definedName>
    <definedName name="Carol" localSheetId="13">#REF!</definedName>
    <definedName name="Carol" localSheetId="14">#REF!</definedName>
    <definedName name="Carol" localSheetId="27">#REF!</definedName>
    <definedName name="Carol" localSheetId="28">#REF!</definedName>
    <definedName name="Carol" localSheetId="22">#REF!</definedName>
    <definedName name="Carol" localSheetId="30">#REF!</definedName>
    <definedName name="Carol" localSheetId="44">#REF!</definedName>
    <definedName name="Carol" localSheetId="4">#REF!</definedName>
    <definedName name="Carol" localSheetId="5">#REF!</definedName>
    <definedName name="Carol" localSheetId="6">#REF!</definedName>
    <definedName name="Carol" localSheetId="7">#REF!</definedName>
    <definedName name="Carol" localSheetId="16">#REF!</definedName>
    <definedName name="Carol" localSheetId="15">#REF!</definedName>
    <definedName name="Carol" localSheetId="25">#REF!</definedName>
    <definedName name="Carol" localSheetId="26">#REF!</definedName>
    <definedName name="Carol" localSheetId="24">#REF!</definedName>
    <definedName name="Carol" localSheetId="19">#REF!</definedName>
    <definedName name="Carol" localSheetId="42">#REF!</definedName>
    <definedName name="Carol" localSheetId="9">#REF!</definedName>
    <definedName name="Carol" localSheetId="10">#REF!</definedName>
    <definedName name="Carol" localSheetId="8">#REF!</definedName>
    <definedName name="Carol" localSheetId="11">#REF!</definedName>
    <definedName name="Carol" localSheetId="12">#REF!</definedName>
    <definedName name="Carol" localSheetId="29">#REF!</definedName>
    <definedName name="Carol" localSheetId="41">#REF!</definedName>
    <definedName name="Carol">#REF!</definedName>
    <definedName name="cashflow" localSheetId="33">#REF!</definedName>
    <definedName name="cashflow" localSheetId="17">#REF!</definedName>
    <definedName name="cashflow" localSheetId="20">#REF!</definedName>
    <definedName name="cashflow" localSheetId="18">#REF!</definedName>
    <definedName name="cashflow" localSheetId="13">#REF!</definedName>
    <definedName name="cashflow" localSheetId="14">#REF!</definedName>
    <definedName name="cashflow" localSheetId="27">#REF!</definedName>
    <definedName name="cashflow" localSheetId="28">#REF!</definedName>
    <definedName name="cashflow" localSheetId="22">#REF!</definedName>
    <definedName name="cashflow" localSheetId="30">#REF!</definedName>
    <definedName name="cashflow" localSheetId="44">#REF!</definedName>
    <definedName name="cashflow" localSheetId="4">#REF!</definedName>
    <definedName name="cashflow" localSheetId="5">#REF!</definedName>
    <definedName name="cashflow" localSheetId="6">#REF!</definedName>
    <definedName name="cashflow" localSheetId="7">#REF!</definedName>
    <definedName name="cashflow" localSheetId="16">#REF!</definedName>
    <definedName name="cashflow" localSheetId="15">#REF!</definedName>
    <definedName name="cashflow" localSheetId="25">#REF!</definedName>
    <definedName name="cashflow" localSheetId="26">#REF!</definedName>
    <definedName name="cashflow" localSheetId="24">#REF!</definedName>
    <definedName name="cashflow" localSheetId="19">#REF!</definedName>
    <definedName name="cashflow" localSheetId="42">#REF!</definedName>
    <definedName name="cashflow" localSheetId="9">#REF!</definedName>
    <definedName name="cashflow" localSheetId="10">#REF!</definedName>
    <definedName name="cashflow" localSheetId="8">#REF!</definedName>
    <definedName name="cashflow" localSheetId="11">#REF!</definedName>
    <definedName name="cashflow" localSheetId="12">#REF!</definedName>
    <definedName name="cashflow" localSheetId="29">#REF!</definedName>
    <definedName name="cashflow" localSheetId="41">#REF!</definedName>
    <definedName name="cashflow">#REF!</definedName>
    <definedName name="CIBKeyFig" localSheetId="33">#REF!</definedName>
    <definedName name="CIBKeyFig" localSheetId="17">#REF!</definedName>
    <definedName name="CIBKeyFig" localSheetId="20">#REF!</definedName>
    <definedName name="CIBKeyFig" localSheetId="18">#REF!</definedName>
    <definedName name="CIBKeyFig" localSheetId="13">#REF!</definedName>
    <definedName name="CIBKeyFig" localSheetId="14">#REF!</definedName>
    <definedName name="CIBKeyFig" localSheetId="27">#REF!</definedName>
    <definedName name="CIBKeyFig" localSheetId="28">#REF!</definedName>
    <definedName name="CIBKeyFig" localSheetId="22">#REF!</definedName>
    <definedName name="CIBKeyFig" localSheetId="30">#REF!</definedName>
    <definedName name="CIBKeyFig" localSheetId="44">#REF!</definedName>
    <definedName name="CIBKeyFig" localSheetId="4">#REF!</definedName>
    <definedName name="CIBKeyFig" localSheetId="5">#REF!</definedName>
    <definedName name="CIBKeyFig" localSheetId="6">#REF!</definedName>
    <definedName name="CIBKeyFig" localSheetId="7">#REF!</definedName>
    <definedName name="CIBKeyFig" localSheetId="16">#REF!</definedName>
    <definedName name="CIBKeyFig" localSheetId="15">#REF!</definedName>
    <definedName name="CIBKeyFig" localSheetId="25">#REF!</definedName>
    <definedName name="CIBKeyFig" localSheetId="26">#REF!</definedName>
    <definedName name="CIBKeyFig" localSheetId="24">#REF!</definedName>
    <definedName name="CIBKeyFig" localSheetId="19">#REF!</definedName>
    <definedName name="CIBKeyFig" localSheetId="42">#REF!</definedName>
    <definedName name="CIBKeyFig" localSheetId="9">#REF!</definedName>
    <definedName name="CIBKeyFig" localSheetId="10">#REF!</definedName>
    <definedName name="CIBKeyFig" localSheetId="8">#REF!</definedName>
    <definedName name="CIBKeyFig" localSheetId="11">#REF!</definedName>
    <definedName name="CIBKeyFig" localSheetId="12">#REF!</definedName>
    <definedName name="CIBKeyFig" localSheetId="29">#REF!</definedName>
    <definedName name="CIBKeyFig" localSheetId="41">#REF!</definedName>
    <definedName name="CIBKeyFig">#REF!</definedName>
    <definedName name="CIBOP" localSheetId="33">#REF!</definedName>
    <definedName name="CIBOP" localSheetId="17">#REF!</definedName>
    <definedName name="CIBOP" localSheetId="20">#REF!</definedName>
    <definedName name="CIBOP" localSheetId="18">#REF!</definedName>
    <definedName name="CIBOP" localSheetId="13">#REF!</definedName>
    <definedName name="CIBOP" localSheetId="14">#REF!</definedName>
    <definedName name="CIBOP" localSheetId="27">#REF!</definedName>
    <definedName name="CIBOP" localSheetId="28">#REF!</definedName>
    <definedName name="CIBOP" localSheetId="22">#REF!</definedName>
    <definedName name="CIBOP" localSheetId="30">#REF!</definedName>
    <definedName name="CIBOP" localSheetId="44">#REF!</definedName>
    <definedName name="CIBOP" localSheetId="4">#REF!</definedName>
    <definedName name="CIBOP" localSheetId="5">#REF!</definedName>
    <definedName name="CIBOP" localSheetId="6">#REF!</definedName>
    <definedName name="CIBOP" localSheetId="7">#REF!</definedName>
    <definedName name="CIBOP" localSheetId="16">#REF!</definedName>
    <definedName name="CIBOP" localSheetId="15">#REF!</definedName>
    <definedName name="CIBOP" localSheetId="25">#REF!</definedName>
    <definedName name="CIBOP" localSheetId="26">#REF!</definedName>
    <definedName name="CIBOP" localSheetId="24">#REF!</definedName>
    <definedName name="CIBOP" localSheetId="19">#REF!</definedName>
    <definedName name="CIBOP" localSheetId="42">#REF!</definedName>
    <definedName name="CIBOP" localSheetId="9">#REF!</definedName>
    <definedName name="CIBOP" localSheetId="10">#REF!</definedName>
    <definedName name="CIBOP" localSheetId="8">#REF!</definedName>
    <definedName name="CIBOP" localSheetId="11">#REF!</definedName>
    <definedName name="CIBOP" localSheetId="12">#REF!</definedName>
    <definedName name="CIBOP" localSheetId="29">#REF!</definedName>
    <definedName name="CIBOP" localSheetId="41">#REF!</definedName>
    <definedName name="CIBOP">#REF!</definedName>
    <definedName name="cmb" localSheetId="33">#REF!</definedName>
    <definedName name="cmb" localSheetId="17">#REF!</definedName>
    <definedName name="cmb" localSheetId="20">#REF!</definedName>
    <definedName name="cmb" localSheetId="18">#REF!</definedName>
    <definedName name="cmb" localSheetId="13">#REF!</definedName>
    <definedName name="cmb" localSheetId="14">#REF!</definedName>
    <definedName name="cmb" localSheetId="27">#REF!</definedName>
    <definedName name="cmb" localSheetId="28">#REF!</definedName>
    <definedName name="cmb" localSheetId="22">#REF!</definedName>
    <definedName name="cmb" localSheetId="30">#REF!</definedName>
    <definedName name="cmb" localSheetId="44">#REF!</definedName>
    <definedName name="cmb" localSheetId="4">#REF!</definedName>
    <definedName name="cmb" localSheetId="5">#REF!</definedName>
    <definedName name="cmb" localSheetId="6">#REF!</definedName>
    <definedName name="cmb" localSheetId="7">#REF!</definedName>
    <definedName name="cmb" localSheetId="16">#REF!</definedName>
    <definedName name="cmb" localSheetId="15">#REF!</definedName>
    <definedName name="cmb" localSheetId="25">#REF!</definedName>
    <definedName name="cmb" localSheetId="26">#REF!</definedName>
    <definedName name="cmb" localSheetId="24">#REF!</definedName>
    <definedName name="cmb" localSheetId="19">#REF!</definedName>
    <definedName name="cmb" localSheetId="42">#REF!</definedName>
    <definedName name="cmb" localSheetId="9">#REF!</definedName>
    <definedName name="cmb" localSheetId="10">#REF!</definedName>
    <definedName name="cmb" localSheetId="8">#REF!</definedName>
    <definedName name="cmb" localSheetId="11">#REF!</definedName>
    <definedName name="cmb" localSheetId="12">#REF!</definedName>
    <definedName name="cmb" localSheetId="29">#REF!</definedName>
    <definedName name="cmb" localSheetId="41">#REF!</definedName>
    <definedName name="cmb">#REF!</definedName>
    <definedName name="cmb_cmb" localSheetId="33">#REF!</definedName>
    <definedName name="cmb_cmb" localSheetId="17">#REF!</definedName>
    <definedName name="cmb_cmb" localSheetId="20">#REF!</definedName>
    <definedName name="cmb_cmb" localSheetId="18">#REF!</definedName>
    <definedName name="cmb_cmb" localSheetId="13">#REF!</definedName>
    <definedName name="cmb_cmb" localSheetId="14">#REF!</definedName>
    <definedName name="cmb_cmb" localSheetId="27">#REF!</definedName>
    <definedName name="cmb_cmb" localSheetId="28">#REF!</definedName>
    <definedName name="cmb_cmb" localSheetId="22">#REF!</definedName>
    <definedName name="cmb_cmb" localSheetId="30">#REF!</definedName>
    <definedName name="cmb_cmb" localSheetId="44">#REF!</definedName>
    <definedName name="cmb_cmb" localSheetId="4">#REF!</definedName>
    <definedName name="cmb_cmb" localSheetId="5">#REF!</definedName>
    <definedName name="cmb_cmb" localSheetId="6">#REF!</definedName>
    <definedName name="cmb_cmb" localSheetId="7">#REF!</definedName>
    <definedName name="cmb_cmb" localSheetId="16">#REF!</definedName>
    <definedName name="cmb_cmb" localSheetId="15">#REF!</definedName>
    <definedName name="cmb_cmb" localSheetId="25">#REF!</definedName>
    <definedName name="cmb_cmb" localSheetId="26">#REF!</definedName>
    <definedName name="cmb_cmb" localSheetId="24">#REF!</definedName>
    <definedName name="cmb_cmb" localSheetId="19">#REF!</definedName>
    <definedName name="cmb_cmb" localSheetId="42">#REF!</definedName>
    <definedName name="cmb_cmb" localSheetId="9">#REF!</definedName>
    <definedName name="cmb_cmb" localSheetId="10">#REF!</definedName>
    <definedName name="cmb_cmb" localSheetId="8">#REF!</definedName>
    <definedName name="cmb_cmb" localSheetId="11">#REF!</definedName>
    <definedName name="cmb_cmb" localSheetId="12">#REF!</definedName>
    <definedName name="cmb_cmb" localSheetId="29">#REF!</definedName>
    <definedName name="cmb_cmb" localSheetId="41">#REF!</definedName>
    <definedName name="cmb_cmb">#REF!</definedName>
    <definedName name="cmp" localSheetId="33">#REF!</definedName>
    <definedName name="cmp" localSheetId="17">#REF!</definedName>
    <definedName name="cmp" localSheetId="20">#REF!</definedName>
    <definedName name="cmp" localSheetId="18">#REF!</definedName>
    <definedName name="cmp" localSheetId="13">#REF!</definedName>
    <definedName name="cmp" localSheetId="14">#REF!</definedName>
    <definedName name="cmp" localSheetId="27">#REF!</definedName>
    <definedName name="cmp" localSheetId="28">#REF!</definedName>
    <definedName name="cmp" localSheetId="22">#REF!</definedName>
    <definedName name="cmp" localSheetId="30">#REF!</definedName>
    <definedName name="cmp" localSheetId="44">#REF!</definedName>
    <definedName name="cmp" localSheetId="4">#REF!</definedName>
    <definedName name="cmp" localSheetId="5">#REF!</definedName>
    <definedName name="cmp" localSheetId="6">#REF!</definedName>
    <definedName name="cmp" localSheetId="7">#REF!</definedName>
    <definedName name="cmp" localSheetId="16">#REF!</definedName>
    <definedName name="cmp" localSheetId="15">#REF!</definedName>
    <definedName name="cmp" localSheetId="25">#REF!</definedName>
    <definedName name="cmp" localSheetId="26">#REF!</definedName>
    <definedName name="cmp" localSheetId="24">#REF!</definedName>
    <definedName name="cmp" localSheetId="19">#REF!</definedName>
    <definedName name="cmp" localSheetId="42">#REF!</definedName>
    <definedName name="cmp" localSheetId="9">#REF!</definedName>
    <definedName name="cmp" localSheetId="10">#REF!</definedName>
    <definedName name="cmp" localSheetId="8">#REF!</definedName>
    <definedName name="cmp" localSheetId="11">#REF!</definedName>
    <definedName name="cmp" localSheetId="12">#REF!</definedName>
    <definedName name="cmp" localSheetId="29">#REF!</definedName>
    <definedName name="cmp" localSheetId="41">#REF!</definedName>
    <definedName name="cmp">#REF!</definedName>
    <definedName name="CONS" localSheetId="33">OFFSET('[26]Chart Losses'!$M$7,COUNT('[26]Chart Losses'!$M$7:$M$50)-'[26]Chart Losses'!$H$1,,'[26]Chart Losses'!$H$1)</definedName>
    <definedName name="CONS" localSheetId="27">OFFSET('[27]Chart Losses'!$M$7,COUNT('[27]Chart Losses'!$M$7:$M$50)-'[27]Chart Losses'!$H$1,,'[27]Chart Losses'!$H$1)</definedName>
    <definedName name="CONS" localSheetId="28">OFFSET('[27]Chart Losses'!$M$7,COUNT('[27]Chart Losses'!$M$7:$M$50)-'[27]Chart Losses'!$H$1,,'[27]Chart Losses'!$H$1)</definedName>
    <definedName name="CONS" localSheetId="30">OFFSET('[27]Chart Losses'!$M$7,COUNT('[27]Chart Losses'!$M$7:$M$50)-'[27]Chart Losses'!$H$1,,'[27]Chart Losses'!$H$1)</definedName>
    <definedName name="CONS" localSheetId="44">OFFSET('[28]Chart Losses'!$M$7,COUNT('[28]Chart Losses'!$M$7:$M$50)-'[28]Chart Losses'!$H$1,,'[28]Chart Losses'!$H$1)</definedName>
    <definedName name="CONS" localSheetId="25">OFFSET('[27]Chart Losses'!$M$7,COUNT('[27]Chart Losses'!$M$7:$M$50)-'[27]Chart Losses'!$H$1,,'[27]Chart Losses'!$H$1)</definedName>
    <definedName name="CONS" localSheetId="26">OFFSET('[27]Chart Losses'!$M$7,COUNT('[27]Chart Losses'!$M$7:$M$50)-'[27]Chart Losses'!$H$1,,'[27]Chart Losses'!$H$1)</definedName>
    <definedName name="CONS" localSheetId="24">OFFSET('[27]Chart Losses'!$M$7,COUNT('[27]Chart Losses'!$M$7:$M$50)-'[27]Chart Losses'!$H$1,,'[27]Chart Losses'!$H$1)</definedName>
    <definedName name="CONS" localSheetId="42">OFFSET('[27]Chart Losses'!$M$7,COUNT('[27]Chart Losses'!$M$7:$M$50)-'[27]Chart Losses'!$H$1,,'[27]Chart Losses'!$H$1)</definedName>
    <definedName name="CONS" localSheetId="9">OFFSET('[29]Chart Losses'!$M$7,COUNT('[29]Chart Losses'!$M$7:$M$50)-'[29]Chart Losses'!$H$1,,'[29]Chart Losses'!$H$1)</definedName>
    <definedName name="CONS" localSheetId="10">OFFSET('[29]Chart Losses'!$M$7,COUNT('[29]Chart Losses'!$M$7:$M$50)-'[29]Chart Losses'!$H$1,,'[29]Chart Losses'!$H$1)</definedName>
    <definedName name="CONS" localSheetId="8">OFFSET('[30]Chart Losses'!$M$7,COUNT('[30]Chart Losses'!$M$7:$M$50)-'[30]Chart Losses'!$H$1,,'[30]Chart Losses'!$H$1)</definedName>
    <definedName name="CONS" localSheetId="29">OFFSET('[27]Chart Losses'!$M$7,COUNT('[27]Chart Losses'!$M$7:$M$50)-'[27]Chart Losses'!$H$1,,'[27]Chart Losses'!$H$1)</definedName>
    <definedName name="CONS" localSheetId="41">OFFSET('[26]Chart Losses'!$M$7,COUNT('[26]Chart Losses'!$M$7:$M$50)-'[26]Chart Losses'!$H$1,,'[26]Chart Losses'!$H$1)</definedName>
    <definedName name="CONS">OFFSET('[31]Chart Losses'!$M$7,COUNT('[31]Chart Losses'!$M$7:$M$50)-'[31]Chart Losses'!$H$1,,'[31]Chart Losses'!$H$1)</definedName>
    <definedName name="CORP" localSheetId="33">OFFSET('[26]Chart Losses'!$J$7,COUNT('[26]Chart Losses'!$J$7:$J$50)-'[26]Chart Losses'!$H$1,,'[26]Chart Losses'!$H$1)</definedName>
    <definedName name="CORP" localSheetId="27">OFFSET('[27]Chart Losses'!$J$7,COUNT('[27]Chart Losses'!$J$7:$J$50)-'[27]Chart Losses'!$H$1,,'[27]Chart Losses'!$H$1)</definedName>
    <definedName name="CORP" localSheetId="28">OFFSET('[27]Chart Losses'!$J$7,COUNT('[27]Chart Losses'!$J$7:$J$50)-'[27]Chart Losses'!$H$1,,'[27]Chart Losses'!$H$1)</definedName>
    <definedName name="CORP" localSheetId="30">OFFSET('[27]Chart Losses'!$J$7,COUNT('[27]Chart Losses'!$J$7:$J$50)-'[27]Chart Losses'!$H$1,,'[27]Chart Losses'!$H$1)</definedName>
    <definedName name="CORP" localSheetId="44">OFFSET('[28]Chart Losses'!$J$7,COUNT('[28]Chart Losses'!$J$7:$J$50)-'[28]Chart Losses'!$H$1,,'[28]Chart Losses'!$H$1)</definedName>
    <definedName name="CORP" localSheetId="25">OFFSET('[27]Chart Losses'!$J$7,COUNT('[27]Chart Losses'!$J$7:$J$50)-'[27]Chart Losses'!$H$1,,'[27]Chart Losses'!$H$1)</definedName>
    <definedName name="CORP" localSheetId="26">OFFSET('[27]Chart Losses'!$J$7,COUNT('[27]Chart Losses'!$J$7:$J$50)-'[27]Chart Losses'!$H$1,,'[27]Chart Losses'!$H$1)</definedName>
    <definedName name="CORP" localSheetId="24">OFFSET('[27]Chart Losses'!$J$7,COUNT('[27]Chart Losses'!$J$7:$J$50)-'[27]Chart Losses'!$H$1,,'[27]Chart Losses'!$H$1)</definedName>
    <definedName name="CORP" localSheetId="42">OFFSET('[27]Chart Losses'!$J$7,COUNT('[27]Chart Losses'!$J$7:$J$50)-'[27]Chart Losses'!$H$1,,'[27]Chart Losses'!$H$1)</definedName>
    <definedName name="CORP" localSheetId="9">OFFSET('[29]Chart Losses'!$J$7,COUNT('[29]Chart Losses'!$J$7:$J$50)-'[29]Chart Losses'!$H$1,,'[29]Chart Losses'!$H$1)</definedName>
    <definedName name="CORP" localSheetId="10">OFFSET('[29]Chart Losses'!$J$7,COUNT('[29]Chart Losses'!$J$7:$J$50)-'[29]Chart Losses'!$H$1,,'[29]Chart Losses'!$H$1)</definedName>
    <definedName name="CORP" localSheetId="8">OFFSET('[30]Chart Losses'!$J$7,COUNT('[30]Chart Losses'!$J$7:$J$50)-'[30]Chart Losses'!$H$1,,'[30]Chart Losses'!$H$1)</definedName>
    <definedName name="CORP" localSheetId="29">OFFSET('[27]Chart Losses'!$J$7,COUNT('[27]Chart Losses'!$J$7:$J$50)-'[27]Chart Losses'!$H$1,,'[27]Chart Losses'!$H$1)</definedName>
    <definedName name="CORP" localSheetId="41">OFFSET('[26]Chart Losses'!$J$7,COUNT('[26]Chart Losses'!$J$7:$J$50)-'[26]Chart Losses'!$H$1,,'[26]Chart Losses'!$H$1)</definedName>
    <definedName name="CORP">OFFSET('[31]Chart Losses'!$J$7,COUNT('[31]Chart Losses'!$J$7:$J$50)-'[31]Chart Losses'!$H$1,,'[31]Chart Losses'!$H$1)</definedName>
    <definedName name="corp.inst" localSheetId="33">#REF!</definedName>
    <definedName name="corp.inst" localSheetId="17">#REF!</definedName>
    <definedName name="corp.inst" localSheetId="20">#REF!</definedName>
    <definedName name="corp.inst" localSheetId="18">#REF!</definedName>
    <definedName name="corp.inst" localSheetId="13">#REF!</definedName>
    <definedName name="corp.inst" localSheetId="14">#REF!</definedName>
    <definedName name="corp.inst" localSheetId="27">#REF!</definedName>
    <definedName name="corp.inst" localSheetId="28">#REF!</definedName>
    <definedName name="corp.inst" localSheetId="22">#REF!</definedName>
    <definedName name="corp.inst" localSheetId="30">#REF!</definedName>
    <definedName name="corp.inst" localSheetId="44">#REF!</definedName>
    <definedName name="corp.inst" localSheetId="4">#REF!</definedName>
    <definedName name="corp.inst" localSheetId="5">#REF!</definedName>
    <definedName name="corp.inst" localSheetId="6">#REF!</definedName>
    <definedName name="corp.inst" localSheetId="7">#REF!</definedName>
    <definedName name="corp.inst" localSheetId="16">#REF!</definedName>
    <definedName name="corp.inst" localSheetId="15">#REF!</definedName>
    <definedName name="corp.inst" localSheetId="25">#REF!</definedName>
    <definedName name="corp.inst" localSheetId="26">#REF!</definedName>
    <definedName name="corp.inst" localSheetId="24">#REF!</definedName>
    <definedName name="corp.inst" localSheetId="19">#REF!</definedName>
    <definedName name="corp.inst" localSheetId="42">#REF!</definedName>
    <definedName name="corp.inst" localSheetId="9">#REF!</definedName>
    <definedName name="corp.inst" localSheetId="10">#REF!</definedName>
    <definedName name="corp.inst" localSheetId="8">#REF!</definedName>
    <definedName name="corp.inst" localSheetId="11">#REF!</definedName>
    <definedName name="corp.inst" localSheetId="12">#REF!</definedName>
    <definedName name="corp.inst" localSheetId="29">#REF!</definedName>
    <definedName name="corp.inst" localSheetId="41">#REF!</definedName>
    <definedName name="corp.inst">#REF!</definedName>
    <definedName name="corp1" localSheetId="33">#REF!</definedName>
    <definedName name="corp1" localSheetId="17">#REF!</definedName>
    <definedName name="corp1" localSheetId="20">#REF!</definedName>
    <definedName name="corp1" localSheetId="18">#REF!</definedName>
    <definedName name="corp1" localSheetId="13">#REF!</definedName>
    <definedName name="corp1" localSheetId="14">#REF!</definedName>
    <definedName name="corp1" localSheetId="27">#REF!</definedName>
    <definedName name="corp1" localSheetId="28">#REF!</definedName>
    <definedName name="corp1" localSheetId="22">#REF!</definedName>
    <definedName name="corp1" localSheetId="30">#REF!</definedName>
    <definedName name="corp1" localSheetId="44">#REF!</definedName>
    <definedName name="corp1" localSheetId="4">#REF!</definedName>
    <definedName name="corp1" localSheetId="5">#REF!</definedName>
    <definedName name="corp1" localSheetId="6">#REF!</definedName>
    <definedName name="corp1" localSheetId="7">#REF!</definedName>
    <definedName name="corp1" localSheetId="16">#REF!</definedName>
    <definedName name="corp1" localSheetId="15">#REF!</definedName>
    <definedName name="corp1" localSheetId="25">#REF!</definedName>
    <definedName name="corp1" localSheetId="26">#REF!</definedName>
    <definedName name="corp1" localSheetId="24">#REF!</definedName>
    <definedName name="corp1" localSheetId="19">#REF!</definedName>
    <definedName name="corp1" localSheetId="42">#REF!</definedName>
    <definedName name="corp1" localSheetId="9">#REF!</definedName>
    <definedName name="corp1" localSheetId="10">#REF!</definedName>
    <definedName name="corp1" localSheetId="8">#REF!</definedName>
    <definedName name="corp1" localSheetId="11">#REF!</definedName>
    <definedName name="corp1" localSheetId="12">#REF!</definedName>
    <definedName name="corp1" localSheetId="29">#REF!</definedName>
    <definedName name="corp1" localSheetId="41">#REF!</definedName>
    <definedName name="corp1">#REF!</definedName>
    <definedName name="_xlnm.Criteria" localSheetId="33">#REF!</definedName>
    <definedName name="_xlnm.Criteria" localSheetId="17">#REF!</definedName>
    <definedName name="_xlnm.Criteria" localSheetId="20">#REF!</definedName>
    <definedName name="_xlnm.Criteria" localSheetId="18">#REF!</definedName>
    <definedName name="_xlnm.Criteria" localSheetId="13">#REF!</definedName>
    <definedName name="_xlnm.Criteria" localSheetId="14">#REF!</definedName>
    <definedName name="_xlnm.Criteria" localSheetId="27">#REF!</definedName>
    <definedName name="_xlnm.Criteria" localSheetId="28">#REF!</definedName>
    <definedName name="_xlnm.Criteria" localSheetId="22">#REF!</definedName>
    <definedName name="_xlnm.Criteria" localSheetId="30">#REF!</definedName>
    <definedName name="_xlnm.Criteria" localSheetId="44">#REF!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16">#REF!</definedName>
    <definedName name="_xlnm.Criteria" localSheetId="15">#REF!</definedName>
    <definedName name="_xlnm.Criteria" localSheetId="25">#REF!</definedName>
    <definedName name="_xlnm.Criteria" localSheetId="26">#REF!</definedName>
    <definedName name="_xlnm.Criteria" localSheetId="24">#REF!</definedName>
    <definedName name="_xlnm.Criteria" localSheetId="19">#REF!</definedName>
    <definedName name="_xlnm.Criteria" localSheetId="42">#REF!</definedName>
    <definedName name="_xlnm.Criteria" localSheetId="9">#REF!</definedName>
    <definedName name="_xlnm.Criteria" localSheetId="10">#REF!</definedName>
    <definedName name="_xlnm.Criteria" localSheetId="8">#REF!</definedName>
    <definedName name="_xlnm.Criteria" localSheetId="11">#REF!</definedName>
    <definedName name="_xlnm.Criteria" localSheetId="12">#REF!</definedName>
    <definedName name="_xlnm.Criteria" localSheetId="29">#REF!</definedName>
    <definedName name="_xlnm.Criteria" localSheetId="41">#REF!</definedName>
    <definedName name="_xlnm.Criteria">#REF!</definedName>
    <definedName name="cru_ytd" localSheetId="33">#REF!</definedName>
    <definedName name="cru_ytd" localSheetId="17">#REF!</definedName>
    <definedName name="cru_ytd" localSheetId="20">#REF!</definedName>
    <definedName name="cru_ytd" localSheetId="18">#REF!</definedName>
    <definedName name="cru_ytd" localSheetId="13">#REF!</definedName>
    <definedName name="cru_ytd" localSheetId="14">#REF!</definedName>
    <definedName name="cru_ytd" localSheetId="27">#REF!</definedName>
    <definedName name="cru_ytd" localSheetId="28">#REF!</definedName>
    <definedName name="cru_ytd" localSheetId="22">#REF!</definedName>
    <definedName name="cru_ytd" localSheetId="30">#REF!</definedName>
    <definedName name="cru_ytd" localSheetId="44">#REF!</definedName>
    <definedName name="cru_ytd" localSheetId="4">#REF!</definedName>
    <definedName name="cru_ytd" localSheetId="5">#REF!</definedName>
    <definedName name="cru_ytd" localSheetId="6">#REF!</definedName>
    <definedName name="cru_ytd" localSheetId="7">#REF!</definedName>
    <definedName name="cru_ytd" localSheetId="16">#REF!</definedName>
    <definedName name="cru_ytd" localSheetId="15">#REF!</definedName>
    <definedName name="cru_ytd" localSheetId="25">#REF!</definedName>
    <definedName name="cru_ytd" localSheetId="26">#REF!</definedName>
    <definedName name="cru_ytd" localSheetId="24">#REF!</definedName>
    <definedName name="cru_ytd" localSheetId="19">#REF!</definedName>
    <definedName name="cru_ytd" localSheetId="42">#REF!</definedName>
    <definedName name="cru_ytd" localSheetId="9">#REF!</definedName>
    <definedName name="cru_ytd" localSheetId="10">#REF!</definedName>
    <definedName name="cru_ytd" localSheetId="8">#REF!</definedName>
    <definedName name="cru_ytd" localSheetId="11">#REF!</definedName>
    <definedName name="cru_ytd" localSheetId="12">#REF!</definedName>
    <definedName name="cru_ytd" localSheetId="29">#REF!</definedName>
    <definedName name="cru_ytd" localSheetId="41">#REF!</definedName>
    <definedName name="cru_ytd">#REF!</definedName>
    <definedName name="cru_ytd_eng" localSheetId="33">#REF!</definedName>
    <definedName name="cru_ytd_eng" localSheetId="17">#REF!</definedName>
    <definedName name="cru_ytd_eng" localSheetId="20">#REF!</definedName>
    <definedName name="cru_ytd_eng" localSheetId="18">#REF!</definedName>
    <definedName name="cru_ytd_eng" localSheetId="13">#REF!</definedName>
    <definedName name="cru_ytd_eng" localSheetId="14">#REF!</definedName>
    <definedName name="cru_ytd_eng" localSheetId="27">#REF!</definedName>
    <definedName name="cru_ytd_eng" localSheetId="28">#REF!</definedName>
    <definedName name="cru_ytd_eng" localSheetId="22">#REF!</definedName>
    <definedName name="cru_ytd_eng" localSheetId="30">#REF!</definedName>
    <definedName name="cru_ytd_eng" localSheetId="44">#REF!</definedName>
    <definedName name="cru_ytd_eng" localSheetId="4">#REF!</definedName>
    <definedName name="cru_ytd_eng" localSheetId="5">#REF!</definedName>
    <definedName name="cru_ytd_eng" localSheetId="6">#REF!</definedName>
    <definedName name="cru_ytd_eng" localSheetId="7">#REF!</definedName>
    <definedName name="cru_ytd_eng" localSheetId="16">#REF!</definedName>
    <definedName name="cru_ytd_eng" localSheetId="15">#REF!</definedName>
    <definedName name="cru_ytd_eng" localSheetId="25">#REF!</definedName>
    <definedName name="cru_ytd_eng" localSheetId="26">#REF!</definedName>
    <definedName name="cru_ytd_eng" localSheetId="24">#REF!</definedName>
    <definedName name="cru_ytd_eng" localSheetId="19">#REF!</definedName>
    <definedName name="cru_ytd_eng" localSheetId="42">#REF!</definedName>
    <definedName name="cru_ytd_eng" localSheetId="9">#REF!</definedName>
    <definedName name="cru_ytd_eng" localSheetId="10">#REF!</definedName>
    <definedName name="cru_ytd_eng" localSheetId="8">#REF!</definedName>
    <definedName name="cru_ytd_eng" localSheetId="11">#REF!</definedName>
    <definedName name="cru_ytd_eng" localSheetId="12">#REF!</definedName>
    <definedName name="cru_ytd_eng" localSheetId="29">#REF!</definedName>
    <definedName name="cru_ytd_eng" localSheetId="41">#REF!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3">#REF!</definedName>
    <definedName name="csNFC_XL_Pensionfunds_Dim11" localSheetId="17">#REF!</definedName>
    <definedName name="csNFC_XL_Pensionfunds_Dim11" localSheetId="20">#REF!</definedName>
    <definedName name="csNFC_XL_Pensionfunds_Dim11" localSheetId="18">#REF!</definedName>
    <definedName name="csNFC_XL_Pensionfunds_Dim11" localSheetId="13">#REF!</definedName>
    <definedName name="csNFC_XL_Pensionfunds_Dim11" localSheetId="14">#REF!</definedName>
    <definedName name="csNFC_XL_Pensionfunds_Dim11" localSheetId="27">#REF!</definedName>
    <definedName name="csNFC_XL_Pensionfunds_Dim11" localSheetId="28">#REF!</definedName>
    <definedName name="csNFC_XL_Pensionfunds_Dim11" localSheetId="22">#REF!</definedName>
    <definedName name="csNFC_XL_Pensionfunds_Dim11" localSheetId="30">#REF!</definedName>
    <definedName name="csNFC_XL_Pensionfunds_Dim11" localSheetId="44">#REF!</definedName>
    <definedName name="csNFC_XL_Pensionfunds_Dim11" localSheetId="4">#REF!</definedName>
    <definedName name="csNFC_XL_Pensionfunds_Dim11" localSheetId="5">#REF!</definedName>
    <definedName name="csNFC_XL_Pensionfunds_Dim11" localSheetId="6">#REF!</definedName>
    <definedName name="csNFC_XL_Pensionfunds_Dim11" localSheetId="7">#REF!</definedName>
    <definedName name="csNFC_XL_Pensionfunds_Dim11" localSheetId="16">#REF!</definedName>
    <definedName name="csNFC_XL_Pensionfunds_Dim11" localSheetId="15">#REF!</definedName>
    <definedName name="csNFC_XL_Pensionfunds_Dim11" localSheetId="25">#REF!</definedName>
    <definedName name="csNFC_XL_Pensionfunds_Dim11" localSheetId="26">#REF!</definedName>
    <definedName name="csNFC_XL_Pensionfunds_Dim11" localSheetId="24">#REF!</definedName>
    <definedName name="csNFC_XL_Pensionfunds_Dim11" localSheetId="19">#REF!</definedName>
    <definedName name="csNFC_XL_Pensionfunds_Dim11" localSheetId="42">#REF!</definedName>
    <definedName name="csNFC_XL_Pensionfunds_Dim11" localSheetId="9">#REF!</definedName>
    <definedName name="csNFC_XL_Pensionfunds_Dim11" localSheetId="10">#REF!</definedName>
    <definedName name="csNFC_XL_Pensionfunds_Dim11" localSheetId="8">#REF!</definedName>
    <definedName name="csNFC_XL_Pensionfunds_Dim11" localSheetId="11">#REF!</definedName>
    <definedName name="csNFC_XL_Pensionfunds_Dim11" localSheetId="12">#REF!</definedName>
    <definedName name="csNFC_XL_Pensionfunds_Dim11" localSheetId="29">#REF!</definedName>
    <definedName name="csNFC_XL_Pensionfunds_Dim11" localSheetId="41">#REF!</definedName>
    <definedName name="csNFC_XL_Pensionfunds_Dim11">#REF!</definedName>
    <definedName name="csNFC_XL_Pensionfunds_Dim12">"="</definedName>
    <definedName name="csNFC_XL_PensionfundsAnchor" localSheetId="33">#REF!</definedName>
    <definedName name="csNFC_XL_PensionfundsAnchor" localSheetId="17">#REF!</definedName>
    <definedName name="csNFC_XL_PensionfundsAnchor" localSheetId="20">#REF!</definedName>
    <definedName name="csNFC_XL_PensionfundsAnchor" localSheetId="18">#REF!</definedName>
    <definedName name="csNFC_XL_PensionfundsAnchor" localSheetId="13">#REF!</definedName>
    <definedName name="csNFC_XL_PensionfundsAnchor" localSheetId="14">#REF!</definedName>
    <definedName name="csNFC_XL_PensionfundsAnchor" localSheetId="27">#REF!</definedName>
    <definedName name="csNFC_XL_PensionfundsAnchor" localSheetId="28">#REF!</definedName>
    <definedName name="csNFC_XL_PensionfundsAnchor" localSheetId="22">#REF!</definedName>
    <definedName name="csNFC_XL_PensionfundsAnchor" localSheetId="30">#REF!</definedName>
    <definedName name="csNFC_XL_PensionfundsAnchor" localSheetId="44">#REF!</definedName>
    <definedName name="csNFC_XL_PensionfundsAnchor" localSheetId="4">#REF!</definedName>
    <definedName name="csNFC_XL_PensionfundsAnchor" localSheetId="5">#REF!</definedName>
    <definedName name="csNFC_XL_PensionfundsAnchor" localSheetId="6">#REF!</definedName>
    <definedName name="csNFC_XL_PensionfundsAnchor" localSheetId="7">#REF!</definedName>
    <definedName name="csNFC_XL_PensionfundsAnchor" localSheetId="16">#REF!</definedName>
    <definedName name="csNFC_XL_PensionfundsAnchor" localSheetId="15">#REF!</definedName>
    <definedName name="csNFC_XL_PensionfundsAnchor" localSheetId="25">#REF!</definedName>
    <definedName name="csNFC_XL_PensionfundsAnchor" localSheetId="26">#REF!</definedName>
    <definedName name="csNFC_XL_PensionfundsAnchor" localSheetId="24">#REF!</definedName>
    <definedName name="csNFC_XL_PensionfundsAnchor" localSheetId="19">#REF!</definedName>
    <definedName name="csNFC_XL_PensionfundsAnchor" localSheetId="42">#REF!</definedName>
    <definedName name="csNFC_XL_PensionfundsAnchor" localSheetId="9">#REF!</definedName>
    <definedName name="csNFC_XL_PensionfundsAnchor" localSheetId="10">#REF!</definedName>
    <definedName name="csNFC_XL_PensionfundsAnchor" localSheetId="8">#REF!</definedName>
    <definedName name="csNFC_XL_PensionfundsAnchor" localSheetId="11">#REF!</definedName>
    <definedName name="csNFC_XL_PensionfundsAnchor" localSheetId="12">#REF!</definedName>
    <definedName name="csNFC_XL_PensionfundsAnchor" localSheetId="29">#REF!</definedName>
    <definedName name="csNFC_XL_PensionfundsAnchor" localSheetId="41">#REF!</definedName>
    <definedName name="csNFC_XL_PensionfundsAnchor">#REF!</definedName>
    <definedName name="csRefreshOnOpen">1</definedName>
    <definedName name="csRefreshOnRotate">1</definedName>
    <definedName name="Currency" localSheetId="33">[32]Factors!$B$13</definedName>
    <definedName name="Currency" localSheetId="27">[32]Factors!$B$13</definedName>
    <definedName name="Currency" localSheetId="28">[32]Factors!$B$13</definedName>
    <definedName name="Currency" localSheetId="30">[32]Factors!$B$13</definedName>
    <definedName name="Currency" localSheetId="44">[33]Factors!$B$13</definedName>
    <definedName name="Currency" localSheetId="25">[32]Factors!$B$13</definedName>
    <definedName name="Currency" localSheetId="26">[32]Factors!$B$13</definedName>
    <definedName name="Currency" localSheetId="24">[32]Factors!$B$13</definedName>
    <definedName name="Currency" localSheetId="42">[34]Factors!$B$13</definedName>
    <definedName name="Currency" localSheetId="9">[35]Factors!$B$13</definedName>
    <definedName name="Currency" localSheetId="10">[35]Factors!$B$13</definedName>
    <definedName name="Currency" localSheetId="8">[36]Factors!$B$13</definedName>
    <definedName name="Currency" localSheetId="29">[32]Factors!$B$13</definedName>
    <definedName name="Currency" localSheetId="41">[32]Factors!$B$13</definedName>
    <definedName name="Currency">[37]Factors!$B$13</definedName>
    <definedName name="cust" localSheetId="33">#REF!</definedName>
    <definedName name="cust" localSheetId="17">#REF!</definedName>
    <definedName name="cust" localSheetId="20">#REF!</definedName>
    <definedName name="cust" localSheetId="18">#REF!</definedName>
    <definedName name="cust" localSheetId="13">#REF!</definedName>
    <definedName name="cust" localSheetId="14">#REF!</definedName>
    <definedName name="cust" localSheetId="27">#REF!</definedName>
    <definedName name="cust" localSheetId="28">#REF!</definedName>
    <definedName name="cust" localSheetId="22">#REF!</definedName>
    <definedName name="cust" localSheetId="30">#REF!</definedName>
    <definedName name="cust" localSheetId="44">#REF!</definedName>
    <definedName name="cust" localSheetId="4">#REF!</definedName>
    <definedName name="cust" localSheetId="5">#REF!</definedName>
    <definedName name="cust" localSheetId="6">#REF!</definedName>
    <definedName name="cust" localSheetId="7">#REF!</definedName>
    <definedName name="cust" localSheetId="16">#REF!</definedName>
    <definedName name="cust" localSheetId="15">#REF!</definedName>
    <definedName name="cust" localSheetId="25">#REF!</definedName>
    <definedName name="cust" localSheetId="26">#REF!</definedName>
    <definedName name="cust" localSheetId="24">#REF!</definedName>
    <definedName name="cust" localSheetId="19">#REF!</definedName>
    <definedName name="cust" localSheetId="42">#REF!</definedName>
    <definedName name="cust" localSheetId="9">#REF!</definedName>
    <definedName name="cust" localSheetId="10">#REF!</definedName>
    <definedName name="cust" localSheetId="8">#REF!</definedName>
    <definedName name="cust" localSheetId="11">#REF!</definedName>
    <definedName name="cust" localSheetId="12">#REF!</definedName>
    <definedName name="cust" localSheetId="29">#REF!</definedName>
    <definedName name="cust" localSheetId="41">#REF!</definedName>
    <definedName name="cust">#REF!</definedName>
    <definedName name="cust_segm" localSheetId="33">#REF!</definedName>
    <definedName name="cust_segm" localSheetId="17">#REF!</definedName>
    <definedName name="cust_segm" localSheetId="20">#REF!</definedName>
    <definedName name="cust_segm" localSheetId="18">#REF!</definedName>
    <definedName name="cust_segm" localSheetId="13">#REF!</definedName>
    <definedName name="cust_segm" localSheetId="14">#REF!</definedName>
    <definedName name="cust_segm" localSheetId="27">#REF!</definedName>
    <definedName name="cust_segm" localSheetId="28">#REF!</definedName>
    <definedName name="cust_segm" localSheetId="22">#REF!</definedName>
    <definedName name="cust_segm" localSheetId="30">#REF!</definedName>
    <definedName name="cust_segm" localSheetId="44">#REF!</definedName>
    <definedName name="cust_segm" localSheetId="4">#REF!</definedName>
    <definedName name="cust_segm" localSheetId="5">#REF!</definedName>
    <definedName name="cust_segm" localSheetId="6">#REF!</definedName>
    <definedName name="cust_segm" localSheetId="7">#REF!</definedName>
    <definedName name="cust_segm" localSheetId="16">#REF!</definedName>
    <definedName name="cust_segm" localSheetId="15">#REF!</definedName>
    <definedName name="cust_segm" localSheetId="25">#REF!</definedName>
    <definedName name="cust_segm" localSheetId="26">#REF!</definedName>
    <definedName name="cust_segm" localSheetId="24">#REF!</definedName>
    <definedName name="cust_segm" localSheetId="19">#REF!</definedName>
    <definedName name="cust_segm" localSheetId="42">#REF!</definedName>
    <definedName name="cust_segm" localSheetId="9">#REF!</definedName>
    <definedName name="cust_segm" localSheetId="10">#REF!</definedName>
    <definedName name="cust_segm" localSheetId="8">#REF!</definedName>
    <definedName name="cust_segm" localSheetId="11">#REF!</definedName>
    <definedName name="cust_segm" localSheetId="12">#REF!</definedName>
    <definedName name="cust_segm" localSheetId="29">#REF!</definedName>
    <definedName name="cust_segm" localSheetId="41">#REF!</definedName>
    <definedName name="cust_segm">#REF!</definedName>
    <definedName name="DanskMdRapport" localSheetId="33">[38]Månedsrapport!$A$1:$F$103</definedName>
    <definedName name="DanskMdRapport" localSheetId="27">[38]Månedsrapport!$A$1:$F$103</definedName>
    <definedName name="DanskMdRapport" localSheetId="28">[38]Månedsrapport!$A$1:$F$103</definedName>
    <definedName name="DanskMdRapport" localSheetId="30">[38]Månedsrapport!$A$1:$F$103</definedName>
    <definedName name="DanskMdRapport" localSheetId="44">[39]Månedsrapport!$A$1:$F$103</definedName>
    <definedName name="DanskMdRapport" localSheetId="25">[38]Månedsrapport!$A$1:$F$103</definedName>
    <definedName name="DanskMdRapport" localSheetId="26">[38]Månedsrapport!$A$1:$F$103</definedName>
    <definedName name="DanskMdRapport" localSheetId="24">[38]Månedsrapport!$A$1:$F$103</definedName>
    <definedName name="DanskMdRapport" localSheetId="42">[40]Månedsrapport!$A$1:$F$103</definedName>
    <definedName name="DanskMdRapport" localSheetId="9">[41]Månedsrapport!$A$1:$F$103</definedName>
    <definedName name="DanskMdRapport" localSheetId="10">[41]Månedsrapport!$A$1:$F$103</definedName>
    <definedName name="DanskMdRapport" localSheetId="8">[42]Månedsrapport!$A$1:$F$103</definedName>
    <definedName name="DanskMdRapport" localSheetId="29">[38]Månedsrapport!$A$1:$F$103</definedName>
    <definedName name="DanskMdRapport" localSheetId="41">[38]Månedsrapport!$A$1:$F$103</definedName>
    <definedName name="DanskMdRapport">[43]Månedsrapport!$A$1:$F$103</definedName>
    <definedName name="data_imp_start" localSheetId="33">[44]Beholdningsdata!#REF!</definedName>
    <definedName name="data_imp_start" localSheetId="27">[44]Beholdningsdata!#REF!</definedName>
    <definedName name="data_imp_start" localSheetId="28">[44]Beholdningsdata!#REF!</definedName>
    <definedName name="data_imp_start" localSheetId="30">[44]Beholdningsdata!#REF!</definedName>
    <definedName name="data_imp_start" localSheetId="44">[44]Beholdningsdata!#REF!</definedName>
    <definedName name="data_imp_start" localSheetId="4">[44]Beholdningsdata!#REF!</definedName>
    <definedName name="data_imp_start" localSheetId="5">[44]Beholdningsdata!#REF!</definedName>
    <definedName name="data_imp_start" localSheetId="6">[44]Beholdningsdata!#REF!</definedName>
    <definedName name="data_imp_start" localSheetId="7">[44]Beholdningsdata!#REF!</definedName>
    <definedName name="data_imp_start" localSheetId="25">[44]Beholdningsdata!#REF!</definedName>
    <definedName name="data_imp_start" localSheetId="26">[44]Beholdningsdata!#REF!</definedName>
    <definedName name="data_imp_start" localSheetId="24">[44]Beholdningsdata!#REF!</definedName>
    <definedName name="data_imp_start" localSheetId="42">[44]Beholdningsdata!#REF!</definedName>
    <definedName name="data_imp_start" localSheetId="9">[44]Beholdningsdata!#REF!</definedName>
    <definedName name="data_imp_start" localSheetId="10">[44]Beholdningsdata!#REF!</definedName>
    <definedName name="data_imp_start" localSheetId="8">[44]Beholdningsdata!#REF!</definedName>
    <definedName name="data_imp_start" localSheetId="29">[44]Beholdningsdata!#REF!</definedName>
    <definedName name="data_imp_start" localSheetId="41">[44]Beholdningsdata!#REF!</definedName>
    <definedName name="data_imp_start">[44]Beholdningsdata!#REF!</definedName>
    <definedName name="_xlnm.Database" localSheetId="33">#REF!</definedName>
    <definedName name="_xlnm.Database" localSheetId="17">#REF!</definedName>
    <definedName name="_xlnm.Database" localSheetId="20">#REF!</definedName>
    <definedName name="_xlnm.Database" localSheetId="18">#REF!</definedName>
    <definedName name="_xlnm.Database" localSheetId="13">#REF!</definedName>
    <definedName name="_xlnm.Database" localSheetId="14">#REF!</definedName>
    <definedName name="_xlnm.Database" localSheetId="27">#REF!</definedName>
    <definedName name="_xlnm.Database" localSheetId="28">#REF!</definedName>
    <definedName name="_xlnm.Database" localSheetId="22">#REF!</definedName>
    <definedName name="_xlnm.Database" localSheetId="30">#REF!</definedName>
    <definedName name="_xlnm.Database" localSheetId="44">#REF!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16">#REF!</definedName>
    <definedName name="_xlnm.Database" localSheetId="15">#REF!</definedName>
    <definedName name="_xlnm.Database" localSheetId="25">#REF!</definedName>
    <definedName name="_xlnm.Database" localSheetId="26">#REF!</definedName>
    <definedName name="_xlnm.Database" localSheetId="24">#REF!</definedName>
    <definedName name="_xlnm.Database" localSheetId="19">#REF!</definedName>
    <definedName name="_xlnm.Database" localSheetId="42">#REF!</definedName>
    <definedName name="_xlnm.Database" localSheetId="9">#REF!</definedName>
    <definedName name="_xlnm.Database" localSheetId="10">#REF!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41">#REF!</definedName>
    <definedName name="_xlnm.Database">#REF!</definedName>
    <definedName name="Date" localSheetId="33">'[45]Input Sheet'!$A$1</definedName>
    <definedName name="Date" localSheetId="27">'[45]Input Sheet'!$A$1</definedName>
    <definedName name="Date" localSheetId="28">'[45]Input Sheet'!$A$1</definedName>
    <definedName name="Date" localSheetId="30">'[45]Input Sheet'!$A$1</definedName>
    <definedName name="Date" localSheetId="44">'[46]Input Sheet'!$A$1</definedName>
    <definedName name="Date" localSheetId="25">'[45]Input Sheet'!$A$1</definedName>
    <definedName name="Date" localSheetId="26">'[45]Input Sheet'!$A$1</definedName>
    <definedName name="Date" localSheetId="24">'[45]Input Sheet'!$A$1</definedName>
    <definedName name="Date" localSheetId="42">'[47]Input Sheet'!$A$1</definedName>
    <definedName name="Date" localSheetId="9">'[48]Input Sheet'!$A$1</definedName>
    <definedName name="Date" localSheetId="10">'[48]Input Sheet'!$A$1</definedName>
    <definedName name="Date" localSheetId="8">'[49]Input Sheet'!$A$1</definedName>
    <definedName name="Date" localSheetId="29">'[45]Input Sheet'!$A$1</definedName>
    <definedName name="Date" localSheetId="41">'[45]Input Sheet'!$A$1</definedName>
    <definedName name="Date">'[50]Input Sheet'!$A$1</definedName>
    <definedName name="DatoValg" localSheetId="33">[38]HelpSheet!$C$5:$C$16</definedName>
    <definedName name="DatoValg" localSheetId="27">[38]HelpSheet!$C$5:$C$16</definedName>
    <definedName name="DatoValg" localSheetId="28">[38]HelpSheet!$C$5:$C$16</definedName>
    <definedName name="DatoValg" localSheetId="30">[38]HelpSheet!$C$5:$C$16</definedName>
    <definedName name="DatoValg" localSheetId="44">[39]HelpSheet!$C$5:$C$16</definedName>
    <definedName name="DatoValg" localSheetId="25">[38]HelpSheet!$C$5:$C$16</definedName>
    <definedName name="DatoValg" localSheetId="26">[38]HelpSheet!$C$5:$C$16</definedName>
    <definedName name="DatoValg" localSheetId="24">[38]HelpSheet!$C$5:$C$16</definedName>
    <definedName name="DatoValg" localSheetId="42">[40]HelpSheet!$C$5:$C$16</definedName>
    <definedName name="DatoValg" localSheetId="9">[41]HelpSheet!$C$5:$C$16</definedName>
    <definedName name="DatoValg" localSheetId="10">[41]HelpSheet!$C$5:$C$16</definedName>
    <definedName name="DatoValg" localSheetId="8">[42]HelpSheet!$C$5:$C$16</definedName>
    <definedName name="DatoValg" localSheetId="29">[38]HelpSheet!$C$5:$C$16</definedName>
    <definedName name="DatoValg" localSheetId="41">[38]HelpSheet!$C$5:$C$16</definedName>
    <definedName name="DatoValg">[43]HelpSheet!$C$5:$C$16</definedName>
    <definedName name="DATUM" localSheetId="33">OFFSET('[26]Chart Losses'!$H$7,COUNT('[26]Chart Losses'!$H$7:$H$50)-'[26]Chart Losses'!$H$1,,'[26]Chart Losses'!$H$1)</definedName>
    <definedName name="DATUM" localSheetId="27">OFFSET('[27]Chart Losses'!$H$7,COUNT('[27]Chart Losses'!$H$7:$H$50)-'[27]Chart Losses'!$H$1,,'[27]Chart Losses'!$H$1)</definedName>
    <definedName name="DATUM" localSheetId="28">OFFSET('[27]Chart Losses'!$H$7,COUNT('[27]Chart Losses'!$H$7:$H$50)-'[27]Chart Losses'!$H$1,,'[27]Chart Losses'!$H$1)</definedName>
    <definedName name="DATUM" localSheetId="30">OFFSET('[27]Chart Losses'!$H$7,COUNT('[27]Chart Losses'!$H$7:$H$50)-'[27]Chart Losses'!$H$1,,'[27]Chart Losses'!$H$1)</definedName>
    <definedName name="DATUM" localSheetId="44">OFFSET('[28]Chart Losses'!$H$7,COUNT('[28]Chart Losses'!$H$7:$H$50)-'[28]Chart Losses'!$H$1,,'[28]Chart Losses'!$H$1)</definedName>
    <definedName name="DATUM" localSheetId="25">OFFSET('[27]Chart Losses'!$H$7,COUNT('[27]Chart Losses'!$H$7:$H$50)-'[27]Chart Losses'!$H$1,,'[27]Chart Losses'!$H$1)</definedName>
    <definedName name="DATUM" localSheetId="26">OFFSET('[27]Chart Losses'!$H$7,COUNT('[27]Chart Losses'!$H$7:$H$50)-'[27]Chart Losses'!$H$1,,'[27]Chart Losses'!$H$1)</definedName>
    <definedName name="DATUM" localSheetId="24">OFFSET('[27]Chart Losses'!$H$7,COUNT('[27]Chart Losses'!$H$7:$H$50)-'[27]Chart Losses'!$H$1,,'[27]Chart Losses'!$H$1)</definedName>
    <definedName name="DATUM" localSheetId="42">OFFSET('[27]Chart Losses'!$H$7,COUNT('[27]Chart Losses'!$H$7:$H$50)-'[27]Chart Losses'!$H$1,,'[27]Chart Losses'!$H$1)</definedName>
    <definedName name="DATUM" localSheetId="9">OFFSET('[29]Chart Losses'!$H$7,COUNT('[29]Chart Losses'!$H$7:$H$50)-'[29]Chart Losses'!$H$1,,'[29]Chart Losses'!$H$1)</definedName>
    <definedName name="DATUM" localSheetId="10">OFFSET('[29]Chart Losses'!$H$7,COUNT('[29]Chart Losses'!$H$7:$H$50)-'[29]Chart Losses'!$H$1,,'[29]Chart Losses'!$H$1)</definedName>
    <definedName name="DATUM" localSheetId="8">OFFSET('[30]Chart Losses'!$H$7,COUNT('[30]Chart Losses'!$H$7:$H$50)-'[30]Chart Losses'!$H$1,,'[30]Chart Losses'!$H$1)</definedName>
    <definedName name="DATUM" localSheetId="29">OFFSET('[27]Chart Losses'!$H$7,COUNT('[27]Chart Losses'!$H$7:$H$50)-'[27]Chart Losses'!$H$1,,'[27]Chart Losses'!$H$1)</definedName>
    <definedName name="DATUM" localSheetId="41">OFFSET('[26]Chart Losses'!$H$7,COUNT('[26]Chart Losses'!$H$7:$H$50)-'[26]Chart Losses'!$H$1,,'[26]Chart Losses'!$H$1)</definedName>
    <definedName name="DATUM">OFFSET('[31]Chart Losses'!$H$7,COUNT('[31]Chart Losses'!$H$7:$H$50)-'[31]Chart Losses'!$H$1,,'[31]Chart Losses'!$H$1)</definedName>
    <definedName name="DB" localSheetId="33">'[14]Konto koncern'!$A$3:$O$335</definedName>
    <definedName name="DB" localSheetId="27">'[14]Konto koncern'!$A$3:$O$335</definedName>
    <definedName name="DB" localSheetId="28">'[14]Konto koncern'!$A$3:$O$335</definedName>
    <definedName name="DB" localSheetId="30">'[14]Konto koncern'!$A$3:$O$335</definedName>
    <definedName name="DB" localSheetId="44">'[15]Konto koncern'!$A$3:$O$335</definedName>
    <definedName name="DB" localSheetId="25">'[14]Konto koncern'!$A$3:$O$335</definedName>
    <definedName name="DB" localSheetId="26">'[14]Konto koncern'!$A$3:$O$335</definedName>
    <definedName name="DB" localSheetId="24">'[14]Konto koncern'!$A$3:$O$335</definedName>
    <definedName name="DB" localSheetId="42">'[16]Konto koncern'!$A$3:$O$335</definedName>
    <definedName name="DB" localSheetId="9">'[17]Konto koncern'!$A$3:$O$335</definedName>
    <definedName name="DB" localSheetId="10">'[17]Konto koncern'!$A$3:$O$335</definedName>
    <definedName name="DB" localSheetId="8">'[18]Konto koncern'!$A$3:$O$335</definedName>
    <definedName name="DB" localSheetId="29">'[14]Konto koncern'!$A$3:$O$335</definedName>
    <definedName name="DB" localSheetId="41">'[14]Konto koncern'!$A$3:$O$335</definedName>
    <definedName name="DB">'[19]Konto koncern'!$A$3:$O$335</definedName>
    <definedName name="dddd" localSheetId="33"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20" hidden="1">{#N/A,#N/A,TRUE,"Forside";#N/A,#N/A,TRUE,"Contents";#N/A,#N/A,TRUE,"Opera. income stat.";#N/A,#N/A,TRUE,"Business area ";#N/A,#N/A,TRUE,"Statutory income statem."}</definedName>
    <definedName name="dddd" localSheetId="18" hidden="1">{#N/A,#N/A,TRUE,"Forside";#N/A,#N/A,TRUE,"Contents";#N/A,#N/A,TRUE,"Opera. income stat.";#N/A,#N/A,TRUE,"Business area ";#N/A,#N/A,TRUE,"Statutory income statem."}</definedName>
    <definedName name="dddd" localSheetId="13" hidden="1">{#N/A,#N/A,TRUE,"Forside";#N/A,#N/A,TRUE,"Contents";#N/A,#N/A,TRUE,"Opera. income stat.";#N/A,#N/A,TRUE,"Business area ";#N/A,#N/A,TRUE,"Statutory income statem."}</definedName>
    <definedName name="dddd" localSheetId="14"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22"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44"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15"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4" hidden="1">{#N/A,#N/A,TRUE,"Forside";#N/A,#N/A,TRUE,"Contents";#N/A,#N/A,TRUE,"Opera. income stat.";#N/A,#N/A,TRUE,"Business area ";#N/A,#N/A,TRUE,"Statutory income statem."}</definedName>
    <definedName name="dddd" localSheetId="19" hidden="1">{#N/A,#N/A,TRUE,"Forside";#N/A,#N/A,TRUE,"Contents";#N/A,#N/A,TRUE,"Opera. income stat.";#N/A,#N/A,TRUE,"Business area ";#N/A,#N/A,TRUE,"Statutory income statem."}</definedName>
    <definedName name="dddd" localSheetId="42"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10"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34" hidden="1">{#N/A,#N/A,TRUE,"Forside";#N/A,#N/A,TRUE,"Contents";#N/A,#N/A,TRUE,"Opera. income stat.";#N/A,#N/A,TRUE,"Business area ";#N/A,#N/A,TRUE,"Statutory income statem."}</definedName>
    <definedName name="dddd" localSheetId="11"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3">#REF!</definedName>
    <definedName name="DeafaultedLoans" localSheetId="17">#REF!</definedName>
    <definedName name="DeafaultedLoans" localSheetId="20">#REF!</definedName>
    <definedName name="DeafaultedLoans" localSheetId="18">#REF!</definedName>
    <definedName name="DeafaultedLoans" localSheetId="13">#REF!</definedName>
    <definedName name="DeafaultedLoans" localSheetId="14">#REF!</definedName>
    <definedName name="DeafaultedLoans" localSheetId="27">#REF!</definedName>
    <definedName name="DeafaultedLoans" localSheetId="28">#REF!</definedName>
    <definedName name="DeafaultedLoans" localSheetId="22">#REF!</definedName>
    <definedName name="DeafaultedLoans" localSheetId="30">#REF!</definedName>
    <definedName name="DeafaultedLoans" localSheetId="44">#REF!</definedName>
    <definedName name="DeafaultedLoans" localSheetId="4">#REF!</definedName>
    <definedName name="DeafaultedLoans" localSheetId="5">#REF!</definedName>
    <definedName name="DeafaultedLoans" localSheetId="6">#REF!</definedName>
    <definedName name="DeafaultedLoans" localSheetId="7">#REF!</definedName>
    <definedName name="DeafaultedLoans" localSheetId="16">#REF!</definedName>
    <definedName name="DeafaultedLoans" localSheetId="15">#REF!</definedName>
    <definedName name="DeafaultedLoans" localSheetId="25">#REF!</definedName>
    <definedName name="DeafaultedLoans" localSheetId="26">#REF!</definedName>
    <definedName name="DeafaultedLoans" localSheetId="24">#REF!</definedName>
    <definedName name="DeafaultedLoans" localSheetId="19">#REF!</definedName>
    <definedName name="DeafaultedLoans" localSheetId="42">#REF!</definedName>
    <definedName name="DeafaultedLoans" localSheetId="9">#REF!</definedName>
    <definedName name="DeafaultedLoans" localSheetId="10">#REF!</definedName>
    <definedName name="DeafaultedLoans" localSheetId="8">#REF!</definedName>
    <definedName name="DeafaultedLoans" localSheetId="11">#REF!</definedName>
    <definedName name="DeafaultedLoans" localSheetId="12">#REF!</definedName>
    <definedName name="DeafaultedLoans" localSheetId="29">#REF!</definedName>
    <definedName name="DeafaultedLoans" localSheetId="41">#REF!</definedName>
    <definedName name="DeafaultedLoans">#REF!</definedName>
    <definedName name="Denmark" localSheetId="33">[51]Sheet1!$C$17</definedName>
    <definedName name="Denmark" localSheetId="27">[51]Sheet1!$C$17</definedName>
    <definedName name="Denmark" localSheetId="28">[51]Sheet1!$C$17</definedName>
    <definedName name="Denmark" localSheetId="30">[51]Sheet1!$C$17</definedName>
    <definedName name="Denmark" localSheetId="44">[52]Sheet1!$C$17</definedName>
    <definedName name="Denmark" localSheetId="25">[51]Sheet1!$C$17</definedName>
    <definedName name="Denmark" localSheetId="26">[51]Sheet1!$C$17</definedName>
    <definedName name="Denmark" localSheetId="24">[51]Sheet1!$C$17</definedName>
    <definedName name="Denmark" localSheetId="42">[53]Sheet1!$C$17</definedName>
    <definedName name="Denmark" localSheetId="9">[54]Sheet1!$C$17</definedName>
    <definedName name="Denmark" localSheetId="10">[54]Sheet1!$C$17</definedName>
    <definedName name="Denmark" localSheetId="8">[55]Sheet1!$C$17</definedName>
    <definedName name="Denmark" localSheetId="29">[51]Sheet1!$C$17</definedName>
    <definedName name="Denmark" localSheetId="41">[51]Sheet1!$C$17</definedName>
    <definedName name="Denmark">[56]Sheet1!$C$17</definedName>
    <definedName name="derivatives" localSheetId="33">#REF!</definedName>
    <definedName name="derivatives" localSheetId="17">#REF!</definedName>
    <definedName name="derivatives" localSheetId="20">#REF!</definedName>
    <definedName name="derivatives" localSheetId="18">#REF!</definedName>
    <definedName name="derivatives" localSheetId="13">#REF!</definedName>
    <definedName name="derivatives" localSheetId="14">#REF!</definedName>
    <definedName name="derivatives" localSheetId="27">#REF!</definedName>
    <definedName name="derivatives" localSheetId="28">#REF!</definedName>
    <definedName name="derivatives" localSheetId="22">#REF!</definedName>
    <definedName name="derivatives" localSheetId="30">#REF!</definedName>
    <definedName name="derivatives" localSheetId="44">#REF!</definedName>
    <definedName name="derivatives" localSheetId="4">#REF!</definedName>
    <definedName name="derivatives" localSheetId="5">#REF!</definedName>
    <definedName name="derivatives" localSheetId="6">#REF!</definedName>
    <definedName name="derivatives" localSheetId="7">#REF!</definedName>
    <definedName name="derivatives" localSheetId="16">#REF!</definedName>
    <definedName name="derivatives" localSheetId="15">#REF!</definedName>
    <definedName name="derivatives" localSheetId="25">#REF!</definedName>
    <definedName name="derivatives" localSheetId="26">#REF!</definedName>
    <definedName name="derivatives" localSheetId="24">#REF!</definedName>
    <definedName name="derivatives" localSheetId="19">#REF!</definedName>
    <definedName name="derivatives" localSheetId="42">#REF!</definedName>
    <definedName name="derivatives" localSheetId="9">#REF!</definedName>
    <definedName name="derivatives" localSheetId="10">#REF!</definedName>
    <definedName name="derivatives" localSheetId="8">#REF!</definedName>
    <definedName name="derivatives" localSheetId="11">#REF!</definedName>
    <definedName name="derivatives" localSheetId="12">#REF!</definedName>
    <definedName name="derivatives" localSheetId="29">#REF!</definedName>
    <definedName name="derivatives" localSheetId="41">#REF!</definedName>
    <definedName name="derivatives">#REF!</definedName>
    <definedName name="DK_DKK_V" localSheetId="33">[51]Sheet1!$C$21</definedName>
    <definedName name="DK_DKK_V" localSheetId="27">[51]Sheet1!$C$21</definedName>
    <definedName name="DK_DKK_V" localSheetId="28">[51]Sheet1!$C$21</definedName>
    <definedName name="DK_DKK_V" localSheetId="30">[51]Sheet1!$C$21</definedName>
    <definedName name="DK_DKK_V" localSheetId="44">[52]Sheet1!$C$21</definedName>
    <definedName name="DK_DKK_V" localSheetId="25">[51]Sheet1!$C$21</definedName>
    <definedName name="DK_DKK_V" localSheetId="26">[51]Sheet1!$C$21</definedName>
    <definedName name="DK_DKK_V" localSheetId="24">[51]Sheet1!$C$21</definedName>
    <definedName name="DK_DKK_V" localSheetId="42">[53]Sheet1!$C$21</definedName>
    <definedName name="DK_DKK_V" localSheetId="9">[54]Sheet1!$C$21</definedName>
    <definedName name="DK_DKK_V" localSheetId="10">[54]Sheet1!$C$21</definedName>
    <definedName name="DK_DKK_V" localSheetId="8">[55]Sheet1!$C$21</definedName>
    <definedName name="DK_DKK_V" localSheetId="29">[51]Sheet1!$C$21</definedName>
    <definedName name="DK_DKK_V" localSheetId="41">[51]Sheet1!$C$21</definedName>
    <definedName name="DK_DKK_V">[56]Sheet1!$C$21</definedName>
    <definedName name="DK_EURO_V" localSheetId="33">[57]Sheet1!$C$12</definedName>
    <definedName name="DK_EURO_V" localSheetId="27">[57]Sheet1!$C$12</definedName>
    <definedName name="DK_EURO_V" localSheetId="28">[57]Sheet1!$C$12</definedName>
    <definedName name="DK_EURO_V" localSheetId="30">[57]Sheet1!$C$12</definedName>
    <definedName name="DK_EURO_V" localSheetId="44">[58]Sheet1!$C$12</definedName>
    <definedName name="DK_EURO_V" localSheetId="25">[57]Sheet1!$C$12</definedName>
    <definedName name="DK_EURO_V" localSheetId="26">[57]Sheet1!$C$12</definedName>
    <definedName name="DK_EURO_V" localSheetId="24">[57]Sheet1!$C$12</definedName>
    <definedName name="DK_EURO_V" localSheetId="42">[59]Sheet1!$C$12</definedName>
    <definedName name="DK_EURO_V" localSheetId="9">[60]Sheet1!$C$12</definedName>
    <definedName name="DK_EURO_V" localSheetId="10">[60]Sheet1!$C$12</definedName>
    <definedName name="DK_EURO_V" localSheetId="8">[61]Sheet1!$C$12</definedName>
    <definedName name="DK_EURO_V" localSheetId="29">[57]Sheet1!$C$12</definedName>
    <definedName name="DK_EURO_V" localSheetId="41">[57]Sheet1!$C$12</definedName>
    <definedName name="DK_EURO_V">[62]Sheet1!$C$12</definedName>
    <definedName name="dollarkurs" localSheetId="33">[63]Forecast!$C$182</definedName>
    <definedName name="dollarkurs" localSheetId="27">[63]Forecast!$C$182</definedName>
    <definedName name="dollarkurs" localSheetId="28">[63]Forecast!$C$182</definedName>
    <definedName name="dollarkurs" localSheetId="30">[63]Forecast!$C$182</definedName>
    <definedName name="dollarkurs" localSheetId="44">[64]Forecast!$C$182</definedName>
    <definedName name="dollarkurs" localSheetId="25">[63]Forecast!$C$182</definedName>
    <definedName name="dollarkurs" localSheetId="26">[63]Forecast!$C$182</definedName>
    <definedName name="dollarkurs" localSheetId="24">[63]Forecast!$C$182</definedName>
    <definedName name="dollarkurs" localSheetId="42">[65]Forecast!$C$182</definedName>
    <definedName name="dollarkurs" localSheetId="9">[66]Forecast!$C$182</definedName>
    <definedName name="dollarkurs" localSheetId="10">[66]Forecast!$C$182</definedName>
    <definedName name="dollarkurs" localSheetId="8">[67]Forecast!$C$182</definedName>
    <definedName name="dollarkurs" localSheetId="29">[63]Forecast!$C$182</definedName>
    <definedName name="dollarkurs" localSheetId="41">[63]Forecast!$C$182</definedName>
    <definedName name="dollarkurs">[68]Forecast!$C$182</definedName>
    <definedName name="EngelskMdRapport" localSheetId="33">[38]Månedsrapport!#REF!</definedName>
    <definedName name="EngelskMdRapport" localSheetId="27">[38]Månedsrapport!#REF!</definedName>
    <definedName name="EngelskMdRapport" localSheetId="28">[38]Månedsrapport!#REF!</definedName>
    <definedName name="EngelskMdRapport" localSheetId="30">[38]Månedsrapport!#REF!</definedName>
    <definedName name="EngelskMdRapport" localSheetId="44">[39]Månedsrapport!#REF!</definedName>
    <definedName name="EngelskMdRapport" localSheetId="4">[38]Månedsrapport!#REF!</definedName>
    <definedName name="EngelskMdRapport" localSheetId="5">[38]Månedsrapport!#REF!</definedName>
    <definedName name="EngelskMdRapport" localSheetId="6">[38]Månedsrapport!#REF!</definedName>
    <definedName name="EngelskMdRapport" localSheetId="7">[38]Månedsrapport!#REF!</definedName>
    <definedName name="EngelskMdRapport" localSheetId="25">[38]Månedsrapport!#REF!</definedName>
    <definedName name="EngelskMdRapport" localSheetId="26">[38]Månedsrapport!#REF!</definedName>
    <definedName name="EngelskMdRapport" localSheetId="24">[38]Månedsrapport!#REF!</definedName>
    <definedName name="EngelskMdRapport" localSheetId="42">[40]Månedsrapport!#REF!</definedName>
    <definedName name="EngelskMdRapport" localSheetId="9">[41]Månedsrapport!#REF!</definedName>
    <definedName name="EngelskMdRapport" localSheetId="10">[41]Månedsrapport!#REF!</definedName>
    <definedName name="EngelskMdRapport" localSheetId="8">[42]Månedsrapport!#REF!</definedName>
    <definedName name="EngelskMdRapport" localSheetId="29">[38]Månedsrapport!#REF!</definedName>
    <definedName name="EngelskMdRapport" localSheetId="41">[38]Månedsrapport!#REF!</definedName>
    <definedName name="EngelskMdRapport">[43]Månedsrapport!#REF!</definedName>
    <definedName name="EUR" localSheetId="33">'[69]Budget 2001'!$J$1</definedName>
    <definedName name="EUR" localSheetId="27">'[69]Budget 2001'!$J$1</definedName>
    <definedName name="EUR" localSheetId="28">'[69]Budget 2001'!$J$1</definedName>
    <definedName name="EUR" localSheetId="30">'[69]Budget 2001'!$J$1</definedName>
    <definedName name="EUR" localSheetId="44">'[70]Budget 2001'!$J$1</definedName>
    <definedName name="EUR" localSheetId="25">'[69]Budget 2001'!$J$1</definedName>
    <definedName name="EUR" localSheetId="26">'[69]Budget 2001'!$J$1</definedName>
    <definedName name="EUR" localSheetId="24">'[69]Budget 2001'!$J$1</definedName>
    <definedName name="EUR" localSheetId="42">'[71]Budget 2001'!$J$1</definedName>
    <definedName name="EUR" localSheetId="9">'[72]Budget 2001'!$J$1</definedName>
    <definedName name="EUR" localSheetId="10">'[72]Budget 2001'!$J$1</definedName>
    <definedName name="EUR" localSheetId="8">'[73]Budget 2001'!$J$1</definedName>
    <definedName name="EUR" localSheetId="29">'[69]Budget 2001'!$J$1</definedName>
    <definedName name="EUR" localSheetId="41">'[69]Budget 2001'!$J$1</definedName>
    <definedName name="EUR">'[74]Budget 2001'!$J$1</definedName>
    <definedName name="EUR_1.kv." localSheetId="33">#REF!</definedName>
    <definedName name="EUR_1.kv." localSheetId="17">#REF!</definedName>
    <definedName name="EUR_1.kv." localSheetId="20">#REF!</definedName>
    <definedName name="EUR_1.kv." localSheetId="18">#REF!</definedName>
    <definedName name="EUR_1.kv." localSheetId="13">#REF!</definedName>
    <definedName name="EUR_1.kv." localSheetId="14">#REF!</definedName>
    <definedName name="EUR_1.kv." localSheetId="27">#REF!</definedName>
    <definedName name="EUR_1.kv." localSheetId="28">#REF!</definedName>
    <definedName name="EUR_1.kv." localSheetId="22">#REF!</definedName>
    <definedName name="EUR_1.kv." localSheetId="30">#REF!</definedName>
    <definedName name="EUR_1.kv." localSheetId="44">#REF!</definedName>
    <definedName name="EUR_1.kv." localSheetId="4">#REF!</definedName>
    <definedName name="EUR_1.kv." localSheetId="5">#REF!</definedName>
    <definedName name="EUR_1.kv." localSheetId="6">#REF!</definedName>
    <definedName name="EUR_1.kv." localSheetId="7">#REF!</definedName>
    <definedName name="EUR_1.kv." localSheetId="16">#REF!</definedName>
    <definedName name="EUR_1.kv." localSheetId="15">#REF!</definedName>
    <definedName name="EUR_1.kv." localSheetId="25">#REF!</definedName>
    <definedName name="EUR_1.kv." localSheetId="26">#REF!</definedName>
    <definedName name="EUR_1.kv." localSheetId="24">#REF!</definedName>
    <definedName name="EUR_1.kv." localSheetId="19">#REF!</definedName>
    <definedName name="EUR_1.kv." localSheetId="42">#REF!</definedName>
    <definedName name="EUR_1.kv." localSheetId="9">#REF!</definedName>
    <definedName name="EUR_1.kv." localSheetId="10">#REF!</definedName>
    <definedName name="EUR_1.kv." localSheetId="8">#REF!</definedName>
    <definedName name="EUR_1.kv." localSheetId="11">#REF!</definedName>
    <definedName name="EUR_1.kv." localSheetId="12">#REF!</definedName>
    <definedName name="EUR_1.kv." localSheetId="29">#REF!</definedName>
    <definedName name="EUR_1.kv." localSheetId="41">#REF!</definedName>
    <definedName name="EUR_1.kv.">#REF!</definedName>
    <definedName name="EUR_2.kv." localSheetId="33">#REF!</definedName>
    <definedName name="EUR_2.kv." localSheetId="17">#REF!</definedName>
    <definedName name="EUR_2.kv." localSheetId="20">#REF!</definedName>
    <definedName name="EUR_2.kv." localSheetId="18">#REF!</definedName>
    <definedName name="EUR_2.kv." localSheetId="13">#REF!</definedName>
    <definedName name="EUR_2.kv." localSheetId="14">#REF!</definedName>
    <definedName name="EUR_2.kv." localSheetId="27">#REF!</definedName>
    <definedName name="EUR_2.kv." localSheetId="28">#REF!</definedName>
    <definedName name="EUR_2.kv." localSheetId="22">#REF!</definedName>
    <definedName name="EUR_2.kv." localSheetId="30">#REF!</definedName>
    <definedName name="EUR_2.kv." localSheetId="44">#REF!</definedName>
    <definedName name="EUR_2.kv." localSheetId="4">#REF!</definedName>
    <definedName name="EUR_2.kv." localSheetId="5">#REF!</definedName>
    <definedName name="EUR_2.kv." localSheetId="6">#REF!</definedName>
    <definedName name="EUR_2.kv." localSheetId="7">#REF!</definedName>
    <definedName name="EUR_2.kv." localSheetId="16">#REF!</definedName>
    <definedName name="EUR_2.kv." localSheetId="15">#REF!</definedName>
    <definedName name="EUR_2.kv." localSheetId="25">#REF!</definedName>
    <definedName name="EUR_2.kv." localSheetId="26">#REF!</definedName>
    <definedName name="EUR_2.kv." localSheetId="24">#REF!</definedName>
    <definedName name="EUR_2.kv." localSheetId="19">#REF!</definedName>
    <definedName name="EUR_2.kv." localSheetId="42">#REF!</definedName>
    <definedName name="EUR_2.kv." localSheetId="9">#REF!</definedName>
    <definedName name="EUR_2.kv." localSheetId="10">#REF!</definedName>
    <definedName name="EUR_2.kv." localSheetId="8">#REF!</definedName>
    <definedName name="EUR_2.kv." localSheetId="11">#REF!</definedName>
    <definedName name="EUR_2.kv." localSheetId="12">#REF!</definedName>
    <definedName name="EUR_2.kv." localSheetId="29">#REF!</definedName>
    <definedName name="EUR_2.kv." localSheetId="41">#REF!</definedName>
    <definedName name="EUR_2.kv.">#REF!</definedName>
    <definedName name="EUR_3.kv." localSheetId="33">#REF!</definedName>
    <definedName name="EUR_3.kv." localSheetId="17">#REF!</definedName>
    <definedName name="EUR_3.kv." localSheetId="20">#REF!</definedName>
    <definedName name="EUR_3.kv." localSheetId="18">#REF!</definedName>
    <definedName name="EUR_3.kv." localSheetId="13">#REF!</definedName>
    <definedName name="EUR_3.kv." localSheetId="14">#REF!</definedName>
    <definedName name="EUR_3.kv." localSheetId="27">#REF!</definedName>
    <definedName name="EUR_3.kv." localSheetId="28">#REF!</definedName>
    <definedName name="EUR_3.kv." localSheetId="22">#REF!</definedName>
    <definedName name="EUR_3.kv." localSheetId="30">#REF!</definedName>
    <definedName name="EUR_3.kv." localSheetId="44">#REF!</definedName>
    <definedName name="EUR_3.kv." localSheetId="4">#REF!</definedName>
    <definedName name="EUR_3.kv." localSheetId="5">#REF!</definedName>
    <definedName name="EUR_3.kv." localSheetId="6">#REF!</definedName>
    <definedName name="EUR_3.kv." localSheetId="7">#REF!</definedName>
    <definedName name="EUR_3.kv." localSheetId="16">#REF!</definedName>
    <definedName name="EUR_3.kv." localSheetId="15">#REF!</definedName>
    <definedName name="EUR_3.kv." localSheetId="25">#REF!</definedName>
    <definedName name="EUR_3.kv." localSheetId="26">#REF!</definedName>
    <definedName name="EUR_3.kv." localSheetId="24">#REF!</definedName>
    <definedName name="EUR_3.kv." localSheetId="19">#REF!</definedName>
    <definedName name="EUR_3.kv." localSheetId="42">#REF!</definedName>
    <definedName name="EUR_3.kv." localSheetId="9">#REF!</definedName>
    <definedName name="EUR_3.kv." localSheetId="10">#REF!</definedName>
    <definedName name="EUR_3.kv." localSheetId="8">#REF!</definedName>
    <definedName name="EUR_3.kv." localSheetId="11">#REF!</definedName>
    <definedName name="EUR_3.kv." localSheetId="12">#REF!</definedName>
    <definedName name="EUR_3.kv." localSheetId="29">#REF!</definedName>
    <definedName name="EUR_3.kv." localSheetId="41">#REF!</definedName>
    <definedName name="EUR_3.kv.">#REF!</definedName>
    <definedName name="EUR_30.06." localSheetId="33">#REF!</definedName>
    <definedName name="EUR_30.06." localSheetId="17">#REF!</definedName>
    <definedName name="EUR_30.06." localSheetId="20">#REF!</definedName>
    <definedName name="EUR_30.06." localSheetId="18">#REF!</definedName>
    <definedName name="EUR_30.06." localSheetId="13">#REF!</definedName>
    <definedName name="EUR_30.06." localSheetId="14">#REF!</definedName>
    <definedName name="EUR_30.06." localSheetId="27">#REF!</definedName>
    <definedName name="EUR_30.06." localSheetId="28">#REF!</definedName>
    <definedName name="EUR_30.06." localSheetId="22">#REF!</definedName>
    <definedName name="EUR_30.06." localSheetId="30">#REF!</definedName>
    <definedName name="EUR_30.06." localSheetId="44">#REF!</definedName>
    <definedName name="EUR_30.06." localSheetId="4">#REF!</definedName>
    <definedName name="EUR_30.06." localSheetId="5">#REF!</definedName>
    <definedName name="EUR_30.06." localSheetId="6">#REF!</definedName>
    <definedName name="EUR_30.06." localSheetId="7">#REF!</definedName>
    <definedName name="EUR_30.06." localSheetId="16">#REF!</definedName>
    <definedName name="EUR_30.06." localSheetId="15">#REF!</definedName>
    <definedName name="EUR_30.06." localSheetId="25">#REF!</definedName>
    <definedName name="EUR_30.06." localSheetId="26">#REF!</definedName>
    <definedName name="EUR_30.06." localSheetId="24">#REF!</definedName>
    <definedName name="EUR_30.06." localSheetId="19">#REF!</definedName>
    <definedName name="EUR_30.06." localSheetId="42">#REF!</definedName>
    <definedName name="EUR_30.06." localSheetId="9">#REF!</definedName>
    <definedName name="EUR_30.06." localSheetId="10">#REF!</definedName>
    <definedName name="EUR_30.06." localSheetId="8">#REF!</definedName>
    <definedName name="EUR_30.06." localSheetId="11">#REF!</definedName>
    <definedName name="EUR_30.06." localSheetId="12">#REF!</definedName>
    <definedName name="EUR_30.06." localSheetId="29">#REF!</definedName>
    <definedName name="EUR_30.06." localSheetId="41">#REF!</definedName>
    <definedName name="EUR_30.06.">#REF!</definedName>
    <definedName name="EUR_30.09." localSheetId="33">#REF!</definedName>
    <definedName name="EUR_30.09." localSheetId="17">#REF!</definedName>
    <definedName name="EUR_30.09." localSheetId="20">#REF!</definedName>
    <definedName name="EUR_30.09." localSheetId="18">#REF!</definedName>
    <definedName name="EUR_30.09." localSheetId="13">#REF!</definedName>
    <definedName name="EUR_30.09." localSheetId="14">#REF!</definedName>
    <definedName name="EUR_30.09." localSheetId="27">#REF!</definedName>
    <definedName name="EUR_30.09." localSheetId="28">#REF!</definedName>
    <definedName name="EUR_30.09." localSheetId="22">#REF!</definedName>
    <definedName name="EUR_30.09." localSheetId="30">#REF!</definedName>
    <definedName name="EUR_30.09." localSheetId="44">#REF!</definedName>
    <definedName name="EUR_30.09." localSheetId="4">#REF!</definedName>
    <definedName name="EUR_30.09." localSheetId="5">#REF!</definedName>
    <definedName name="EUR_30.09." localSheetId="6">#REF!</definedName>
    <definedName name="EUR_30.09." localSheetId="7">#REF!</definedName>
    <definedName name="EUR_30.09." localSheetId="16">#REF!</definedName>
    <definedName name="EUR_30.09." localSheetId="15">#REF!</definedName>
    <definedName name="EUR_30.09." localSheetId="25">#REF!</definedName>
    <definedName name="EUR_30.09." localSheetId="26">#REF!</definedName>
    <definedName name="EUR_30.09." localSheetId="24">#REF!</definedName>
    <definedName name="EUR_30.09." localSheetId="19">#REF!</definedName>
    <definedName name="EUR_30.09." localSheetId="42">#REF!</definedName>
    <definedName name="EUR_30.09." localSheetId="9">#REF!</definedName>
    <definedName name="EUR_30.09." localSheetId="10">#REF!</definedName>
    <definedName name="EUR_30.09." localSheetId="8">#REF!</definedName>
    <definedName name="EUR_30.09." localSheetId="11">#REF!</definedName>
    <definedName name="EUR_30.09." localSheetId="12">#REF!</definedName>
    <definedName name="EUR_30.09." localSheetId="29">#REF!</definedName>
    <definedName name="EUR_30.09." localSheetId="41">#REF!</definedName>
    <definedName name="EUR_30.09.">#REF!</definedName>
    <definedName name="EUR_31.03." localSheetId="33">#REF!</definedName>
    <definedName name="EUR_31.03." localSheetId="17">#REF!</definedName>
    <definedName name="EUR_31.03." localSheetId="20">#REF!</definedName>
    <definedName name="EUR_31.03." localSheetId="18">#REF!</definedName>
    <definedName name="EUR_31.03." localSheetId="13">#REF!</definedName>
    <definedName name="EUR_31.03." localSheetId="14">#REF!</definedName>
    <definedName name="EUR_31.03." localSheetId="27">#REF!</definedName>
    <definedName name="EUR_31.03." localSheetId="28">#REF!</definedName>
    <definedName name="EUR_31.03." localSheetId="22">#REF!</definedName>
    <definedName name="EUR_31.03." localSheetId="30">#REF!</definedName>
    <definedName name="EUR_31.03." localSheetId="44">#REF!</definedName>
    <definedName name="EUR_31.03." localSheetId="4">#REF!</definedName>
    <definedName name="EUR_31.03." localSheetId="5">#REF!</definedName>
    <definedName name="EUR_31.03." localSheetId="6">#REF!</definedName>
    <definedName name="EUR_31.03." localSheetId="7">#REF!</definedName>
    <definedName name="EUR_31.03." localSheetId="16">#REF!</definedName>
    <definedName name="EUR_31.03." localSheetId="15">#REF!</definedName>
    <definedName name="EUR_31.03." localSheetId="25">#REF!</definedName>
    <definedName name="EUR_31.03." localSheetId="26">#REF!</definedName>
    <definedName name="EUR_31.03." localSheetId="24">#REF!</definedName>
    <definedName name="EUR_31.03." localSheetId="19">#REF!</definedName>
    <definedName name="EUR_31.03." localSheetId="42">#REF!</definedName>
    <definedName name="EUR_31.03." localSheetId="9">#REF!</definedName>
    <definedName name="EUR_31.03." localSheetId="10">#REF!</definedName>
    <definedName name="EUR_31.03." localSheetId="8">#REF!</definedName>
    <definedName name="EUR_31.03." localSheetId="11">#REF!</definedName>
    <definedName name="EUR_31.03." localSheetId="12">#REF!</definedName>
    <definedName name="EUR_31.03." localSheetId="29">#REF!</definedName>
    <definedName name="EUR_31.03." localSheetId="41">#REF!</definedName>
    <definedName name="EUR_31.03.">#REF!</definedName>
    <definedName name="EUR_4.kv." localSheetId="33">#REF!</definedName>
    <definedName name="EUR_4.kv." localSheetId="17">#REF!</definedName>
    <definedName name="EUR_4.kv." localSheetId="20">#REF!</definedName>
    <definedName name="EUR_4.kv." localSheetId="18">#REF!</definedName>
    <definedName name="EUR_4.kv." localSheetId="13">#REF!</definedName>
    <definedName name="EUR_4.kv." localSheetId="14">#REF!</definedName>
    <definedName name="EUR_4.kv." localSheetId="27">#REF!</definedName>
    <definedName name="EUR_4.kv." localSheetId="28">#REF!</definedName>
    <definedName name="EUR_4.kv." localSheetId="22">#REF!</definedName>
    <definedName name="EUR_4.kv." localSheetId="30">#REF!</definedName>
    <definedName name="EUR_4.kv." localSheetId="44">#REF!</definedName>
    <definedName name="EUR_4.kv." localSheetId="4">#REF!</definedName>
    <definedName name="EUR_4.kv." localSheetId="5">#REF!</definedName>
    <definedName name="EUR_4.kv." localSheetId="6">#REF!</definedName>
    <definedName name="EUR_4.kv." localSheetId="7">#REF!</definedName>
    <definedName name="EUR_4.kv." localSheetId="16">#REF!</definedName>
    <definedName name="EUR_4.kv." localSheetId="15">#REF!</definedName>
    <definedName name="EUR_4.kv." localSheetId="25">#REF!</definedName>
    <definedName name="EUR_4.kv." localSheetId="26">#REF!</definedName>
    <definedName name="EUR_4.kv." localSheetId="24">#REF!</definedName>
    <definedName name="EUR_4.kv." localSheetId="19">#REF!</definedName>
    <definedName name="EUR_4.kv." localSheetId="42">#REF!</definedName>
    <definedName name="EUR_4.kv." localSheetId="9">#REF!</definedName>
    <definedName name="EUR_4.kv." localSheetId="10">#REF!</definedName>
    <definedName name="EUR_4.kv." localSheetId="8">#REF!</definedName>
    <definedName name="EUR_4.kv." localSheetId="11">#REF!</definedName>
    <definedName name="EUR_4.kv." localSheetId="12">#REF!</definedName>
    <definedName name="EUR_4.kv." localSheetId="29">#REF!</definedName>
    <definedName name="EUR_4.kv." localSheetId="41">#REF!</definedName>
    <definedName name="EUR_4.kv.">#REF!</definedName>
    <definedName name="EUR_Primo" localSheetId="33">#REF!</definedName>
    <definedName name="EUR_Primo" localSheetId="17">#REF!</definedName>
    <definedName name="EUR_Primo" localSheetId="20">#REF!</definedName>
    <definedName name="EUR_Primo" localSheetId="18">#REF!</definedName>
    <definedName name="EUR_Primo" localSheetId="13">#REF!</definedName>
    <definedName name="EUR_Primo" localSheetId="14">#REF!</definedName>
    <definedName name="EUR_Primo" localSheetId="27">#REF!</definedName>
    <definedName name="EUR_Primo" localSheetId="28">#REF!</definedName>
    <definedName name="EUR_Primo" localSheetId="22">#REF!</definedName>
    <definedName name="EUR_Primo" localSheetId="30">#REF!</definedName>
    <definedName name="EUR_Primo" localSheetId="44">#REF!</definedName>
    <definedName name="EUR_Primo" localSheetId="4">#REF!</definedName>
    <definedName name="EUR_Primo" localSheetId="5">#REF!</definedName>
    <definedName name="EUR_Primo" localSheetId="6">#REF!</definedName>
    <definedName name="EUR_Primo" localSheetId="7">#REF!</definedName>
    <definedName name="EUR_Primo" localSheetId="16">#REF!</definedName>
    <definedName name="EUR_Primo" localSheetId="15">#REF!</definedName>
    <definedName name="EUR_Primo" localSheetId="25">#REF!</definedName>
    <definedName name="EUR_Primo" localSheetId="26">#REF!</definedName>
    <definedName name="EUR_Primo" localSheetId="24">#REF!</definedName>
    <definedName name="EUR_Primo" localSheetId="19">#REF!</definedName>
    <definedName name="EUR_Primo" localSheetId="42">#REF!</definedName>
    <definedName name="EUR_Primo" localSheetId="9">#REF!</definedName>
    <definedName name="EUR_Primo" localSheetId="10">#REF!</definedName>
    <definedName name="EUR_Primo" localSheetId="8">#REF!</definedName>
    <definedName name="EUR_Primo" localSheetId="11">#REF!</definedName>
    <definedName name="EUR_Primo" localSheetId="12">#REF!</definedName>
    <definedName name="EUR_Primo" localSheetId="29">#REF!</definedName>
    <definedName name="EUR_Primo" localSheetId="41">#REF!</definedName>
    <definedName name="EUR_Primo">#REF!</definedName>
    <definedName name="EUR_Ultimo" localSheetId="33">#REF!</definedName>
    <definedName name="EUR_Ultimo" localSheetId="17">#REF!</definedName>
    <definedName name="EUR_Ultimo" localSheetId="20">#REF!</definedName>
    <definedName name="EUR_Ultimo" localSheetId="18">#REF!</definedName>
    <definedName name="EUR_Ultimo" localSheetId="13">#REF!</definedName>
    <definedName name="EUR_Ultimo" localSheetId="14">#REF!</definedName>
    <definedName name="EUR_Ultimo" localSheetId="27">#REF!</definedName>
    <definedName name="EUR_Ultimo" localSheetId="28">#REF!</definedName>
    <definedName name="EUR_Ultimo" localSheetId="22">#REF!</definedName>
    <definedName name="EUR_Ultimo" localSheetId="30">#REF!</definedName>
    <definedName name="EUR_Ultimo" localSheetId="44">#REF!</definedName>
    <definedName name="EUR_Ultimo" localSheetId="4">#REF!</definedName>
    <definedName name="EUR_Ultimo" localSheetId="5">#REF!</definedName>
    <definedName name="EUR_Ultimo" localSheetId="6">#REF!</definedName>
    <definedName name="EUR_Ultimo" localSheetId="7">#REF!</definedName>
    <definedName name="EUR_Ultimo" localSheetId="16">#REF!</definedName>
    <definedName name="EUR_Ultimo" localSheetId="15">#REF!</definedName>
    <definedName name="EUR_Ultimo" localSheetId="25">#REF!</definedName>
    <definedName name="EUR_Ultimo" localSheetId="26">#REF!</definedName>
    <definedName name="EUR_Ultimo" localSheetId="24">#REF!</definedName>
    <definedName name="EUR_Ultimo" localSheetId="19">#REF!</definedName>
    <definedName name="EUR_Ultimo" localSheetId="42">#REF!</definedName>
    <definedName name="EUR_Ultimo" localSheetId="9">#REF!</definedName>
    <definedName name="EUR_Ultimo" localSheetId="10">#REF!</definedName>
    <definedName name="EUR_Ultimo" localSheetId="8">#REF!</definedName>
    <definedName name="EUR_Ultimo" localSheetId="11">#REF!</definedName>
    <definedName name="EUR_Ultimo" localSheetId="12">#REF!</definedName>
    <definedName name="EUR_Ultimo" localSheetId="29">#REF!</definedName>
    <definedName name="EUR_Ultimo" localSheetId="41">#REF!</definedName>
    <definedName name="EUR_Ultimo">#REF!</definedName>
    <definedName name="euro" localSheetId="33">'[75]KF 97-01'!$Q$39</definedName>
    <definedName name="euro" localSheetId="27">'[75]KF 97-01'!$Q$39</definedName>
    <definedName name="euro" localSheetId="28">'[75]KF 97-01'!$Q$39</definedName>
    <definedName name="euro" localSheetId="30">'[75]KF 97-01'!$Q$39</definedName>
    <definedName name="euro" localSheetId="44">'[76]KF 97-01'!$Q$39</definedName>
    <definedName name="euro" localSheetId="25">'[75]KF 97-01'!$Q$39</definedName>
    <definedName name="euro" localSheetId="26">'[75]KF 97-01'!$Q$39</definedName>
    <definedName name="euro" localSheetId="24">'[75]KF 97-01'!$Q$39</definedName>
    <definedName name="euro" localSheetId="42">'[77]KF 97-01'!$Q$39</definedName>
    <definedName name="euro" localSheetId="9">'[78]KF 97-01'!$Q$39</definedName>
    <definedName name="euro" localSheetId="10">'[78]KF 97-01'!$Q$39</definedName>
    <definedName name="euro" localSheetId="8">'[79]KF 97-01'!$Q$39</definedName>
    <definedName name="euro" localSheetId="29">'[75]KF 97-01'!$Q$39</definedName>
    <definedName name="euro" localSheetId="41">'[75]KF 97-01'!$Q$39</definedName>
    <definedName name="euro">'[80]KF 97-01'!$Q$39</definedName>
    <definedName name="Euro01" localSheetId="33">[38]Valutakurser!$F$8</definedName>
    <definedName name="Euro01" localSheetId="27">[38]Valutakurser!$F$8</definedName>
    <definedName name="Euro01" localSheetId="28">[38]Valutakurser!$F$8</definedName>
    <definedName name="Euro01" localSheetId="30">[38]Valutakurser!$F$8</definedName>
    <definedName name="Euro01" localSheetId="44">[39]Valutakurser!$F$8</definedName>
    <definedName name="Euro01" localSheetId="25">[38]Valutakurser!$F$8</definedName>
    <definedName name="Euro01" localSheetId="26">[38]Valutakurser!$F$8</definedName>
    <definedName name="Euro01" localSheetId="24">[38]Valutakurser!$F$8</definedName>
    <definedName name="Euro01" localSheetId="42">[40]Valutakurser!$F$8</definedName>
    <definedName name="Euro01" localSheetId="9">[41]Valutakurser!$F$8</definedName>
    <definedName name="Euro01" localSheetId="10">[41]Valutakurser!$F$8</definedName>
    <definedName name="Euro01" localSheetId="8">[42]Valutakurser!$F$8</definedName>
    <definedName name="Euro01" localSheetId="29">[38]Valutakurser!$F$8</definedName>
    <definedName name="Euro01" localSheetId="41">[38]Valutakurser!$F$8</definedName>
    <definedName name="Euro01">[43]Valutakurser!$F$8</definedName>
    <definedName name="Euro02" localSheetId="33">[38]Valutakurser!$G$8</definedName>
    <definedName name="Euro02" localSheetId="27">[38]Valutakurser!$G$8</definedName>
    <definedName name="Euro02" localSheetId="28">[38]Valutakurser!$G$8</definedName>
    <definedName name="Euro02" localSheetId="30">[38]Valutakurser!$G$8</definedName>
    <definedName name="Euro02" localSheetId="44">[39]Valutakurser!$G$8</definedName>
    <definedName name="Euro02" localSheetId="25">[38]Valutakurser!$G$8</definedName>
    <definedName name="Euro02" localSheetId="26">[38]Valutakurser!$G$8</definedName>
    <definedName name="Euro02" localSheetId="24">[38]Valutakurser!$G$8</definedName>
    <definedName name="Euro02" localSheetId="42">[40]Valutakurser!$G$8</definedName>
    <definedName name="Euro02" localSheetId="9">[41]Valutakurser!$G$8</definedName>
    <definedName name="Euro02" localSheetId="10">[41]Valutakurser!$G$8</definedName>
    <definedName name="Euro02" localSheetId="8">[42]Valutakurser!$G$8</definedName>
    <definedName name="Euro02" localSheetId="29">[38]Valutakurser!$G$8</definedName>
    <definedName name="Euro02" localSheetId="41">[38]Valutakurser!$G$8</definedName>
    <definedName name="Euro02">[43]Valutakurser!$G$8</definedName>
    <definedName name="Euro03" localSheetId="33">[38]Valutakurser!$H$8</definedName>
    <definedName name="Euro03" localSheetId="27">[38]Valutakurser!$H$8</definedName>
    <definedName name="Euro03" localSheetId="28">[38]Valutakurser!$H$8</definedName>
    <definedName name="Euro03" localSheetId="30">[38]Valutakurser!$H$8</definedName>
    <definedName name="Euro03" localSheetId="44">[39]Valutakurser!$H$8</definedName>
    <definedName name="Euro03" localSheetId="25">[38]Valutakurser!$H$8</definedName>
    <definedName name="Euro03" localSheetId="26">[38]Valutakurser!$H$8</definedName>
    <definedName name="Euro03" localSheetId="24">[38]Valutakurser!$H$8</definedName>
    <definedName name="Euro03" localSheetId="42">[40]Valutakurser!$H$8</definedName>
    <definedName name="Euro03" localSheetId="9">[41]Valutakurser!$H$8</definedName>
    <definedName name="Euro03" localSheetId="10">[41]Valutakurser!$H$8</definedName>
    <definedName name="Euro03" localSheetId="8">[42]Valutakurser!$H$8</definedName>
    <definedName name="Euro03" localSheetId="29">[38]Valutakurser!$H$8</definedName>
    <definedName name="Euro03" localSheetId="41">[38]Valutakurser!$H$8</definedName>
    <definedName name="Euro03">[43]Valutakurser!$H$8</definedName>
    <definedName name="Euro04" localSheetId="33">[38]Valutakurser!$I$8</definedName>
    <definedName name="Euro04" localSheetId="27">[38]Valutakurser!$I$8</definedName>
    <definedName name="Euro04" localSheetId="28">[38]Valutakurser!$I$8</definedName>
    <definedName name="Euro04" localSheetId="30">[38]Valutakurser!$I$8</definedName>
    <definedName name="Euro04" localSheetId="44">[39]Valutakurser!$I$8</definedName>
    <definedName name="Euro04" localSheetId="25">[38]Valutakurser!$I$8</definedName>
    <definedName name="Euro04" localSheetId="26">[38]Valutakurser!$I$8</definedName>
    <definedName name="Euro04" localSheetId="24">[38]Valutakurser!$I$8</definedName>
    <definedName name="Euro04" localSheetId="42">[40]Valutakurser!$I$8</definedName>
    <definedName name="Euro04" localSheetId="9">[41]Valutakurser!$I$8</definedName>
    <definedName name="Euro04" localSheetId="10">[41]Valutakurser!$I$8</definedName>
    <definedName name="Euro04" localSheetId="8">[42]Valutakurser!$I$8</definedName>
    <definedName name="Euro04" localSheetId="29">[38]Valutakurser!$I$8</definedName>
    <definedName name="Euro04" localSheetId="41">[38]Valutakurser!$I$8</definedName>
    <definedName name="Euro04">[43]Valutakurser!$I$8</definedName>
    <definedName name="Euro05" localSheetId="33">[38]Valutakurser!$J$8</definedName>
    <definedName name="Euro05" localSheetId="27">[38]Valutakurser!$J$8</definedName>
    <definedName name="Euro05" localSheetId="28">[38]Valutakurser!$J$8</definedName>
    <definedName name="Euro05" localSheetId="30">[38]Valutakurser!$J$8</definedName>
    <definedName name="Euro05" localSheetId="44">[39]Valutakurser!$J$8</definedName>
    <definedName name="Euro05" localSheetId="25">[38]Valutakurser!$J$8</definedName>
    <definedName name="Euro05" localSheetId="26">[38]Valutakurser!$J$8</definedName>
    <definedName name="Euro05" localSheetId="24">[38]Valutakurser!$J$8</definedName>
    <definedName name="Euro05" localSheetId="42">[40]Valutakurser!$J$8</definedName>
    <definedName name="Euro05" localSheetId="9">[41]Valutakurser!$J$8</definedName>
    <definedName name="Euro05" localSheetId="10">[41]Valutakurser!$J$8</definedName>
    <definedName name="Euro05" localSheetId="8">[42]Valutakurser!$J$8</definedName>
    <definedName name="Euro05" localSheetId="29">[38]Valutakurser!$J$8</definedName>
    <definedName name="Euro05" localSheetId="41">[38]Valutakurser!$J$8</definedName>
    <definedName name="Euro05">[43]Valutakurser!$J$8</definedName>
    <definedName name="Euro06" localSheetId="33">[38]Valutakurser!$K$8</definedName>
    <definedName name="Euro06" localSheetId="27">[38]Valutakurser!$K$8</definedName>
    <definedName name="Euro06" localSheetId="28">[38]Valutakurser!$K$8</definedName>
    <definedName name="Euro06" localSheetId="30">[38]Valutakurser!$K$8</definedName>
    <definedName name="Euro06" localSheetId="44">[39]Valutakurser!$K$8</definedName>
    <definedName name="Euro06" localSheetId="25">[38]Valutakurser!$K$8</definedName>
    <definedName name="Euro06" localSheetId="26">[38]Valutakurser!$K$8</definedName>
    <definedName name="Euro06" localSheetId="24">[38]Valutakurser!$K$8</definedName>
    <definedName name="Euro06" localSheetId="42">[40]Valutakurser!$K$8</definedName>
    <definedName name="Euro06" localSheetId="9">[41]Valutakurser!$K$8</definedName>
    <definedName name="Euro06" localSheetId="10">[41]Valutakurser!$K$8</definedName>
    <definedName name="Euro06" localSheetId="8">[42]Valutakurser!$K$8</definedName>
    <definedName name="Euro06" localSheetId="29">[38]Valutakurser!$K$8</definedName>
    <definedName name="Euro06" localSheetId="41">[38]Valutakurser!$K$8</definedName>
    <definedName name="Euro06">[43]Valutakurser!$K$8</definedName>
    <definedName name="Euro07" localSheetId="33">[38]Valutakurser!$L$8</definedName>
    <definedName name="Euro07" localSheetId="27">[38]Valutakurser!$L$8</definedName>
    <definedName name="Euro07" localSheetId="28">[38]Valutakurser!$L$8</definedName>
    <definedName name="Euro07" localSheetId="30">[38]Valutakurser!$L$8</definedName>
    <definedName name="Euro07" localSheetId="44">[39]Valutakurser!$L$8</definedName>
    <definedName name="Euro07" localSheetId="25">[38]Valutakurser!$L$8</definedName>
    <definedName name="Euro07" localSheetId="26">[38]Valutakurser!$L$8</definedName>
    <definedName name="Euro07" localSheetId="24">[38]Valutakurser!$L$8</definedName>
    <definedName name="Euro07" localSheetId="42">[40]Valutakurser!$L$8</definedName>
    <definedName name="Euro07" localSheetId="9">[41]Valutakurser!$L$8</definedName>
    <definedName name="Euro07" localSheetId="10">[41]Valutakurser!$L$8</definedName>
    <definedName name="Euro07" localSheetId="8">[42]Valutakurser!$L$8</definedName>
    <definedName name="Euro07" localSheetId="29">[38]Valutakurser!$L$8</definedName>
    <definedName name="Euro07" localSheetId="41">[38]Valutakurser!$L$8</definedName>
    <definedName name="Euro07">[43]Valutakurser!$L$8</definedName>
    <definedName name="Euro08" localSheetId="33">[38]Valutakurser!$M$8</definedName>
    <definedName name="Euro08" localSheetId="27">[38]Valutakurser!$M$8</definedName>
    <definedName name="Euro08" localSheetId="28">[38]Valutakurser!$M$8</definedName>
    <definedName name="Euro08" localSheetId="30">[38]Valutakurser!$M$8</definedName>
    <definedName name="Euro08" localSheetId="44">[39]Valutakurser!$M$8</definedName>
    <definedName name="Euro08" localSheetId="25">[38]Valutakurser!$M$8</definedName>
    <definedName name="Euro08" localSheetId="26">[38]Valutakurser!$M$8</definedName>
    <definedName name="Euro08" localSheetId="24">[38]Valutakurser!$M$8</definedName>
    <definedName name="Euro08" localSheetId="42">[40]Valutakurser!$M$8</definedName>
    <definedName name="Euro08" localSheetId="9">[41]Valutakurser!$M$8</definedName>
    <definedName name="Euro08" localSheetId="10">[41]Valutakurser!$M$8</definedName>
    <definedName name="Euro08" localSheetId="8">[42]Valutakurser!$M$8</definedName>
    <definedName name="Euro08" localSheetId="29">[38]Valutakurser!$M$8</definedName>
    <definedName name="Euro08" localSheetId="41">[38]Valutakurser!$M$8</definedName>
    <definedName name="Euro08">[43]Valutakurser!$M$8</definedName>
    <definedName name="Euro09" localSheetId="33">[38]Valutakurser!$N$8</definedName>
    <definedName name="Euro09" localSheetId="27">[38]Valutakurser!$N$8</definedName>
    <definedName name="Euro09" localSheetId="28">[38]Valutakurser!$N$8</definedName>
    <definedName name="Euro09" localSheetId="30">[38]Valutakurser!$N$8</definedName>
    <definedName name="Euro09" localSheetId="44">[39]Valutakurser!$N$8</definedName>
    <definedName name="Euro09" localSheetId="25">[38]Valutakurser!$N$8</definedName>
    <definedName name="Euro09" localSheetId="26">[38]Valutakurser!$N$8</definedName>
    <definedName name="Euro09" localSheetId="24">[38]Valutakurser!$N$8</definedName>
    <definedName name="Euro09" localSheetId="42">[40]Valutakurser!$N$8</definedName>
    <definedName name="Euro09" localSheetId="9">[41]Valutakurser!$N$8</definedName>
    <definedName name="Euro09" localSheetId="10">[41]Valutakurser!$N$8</definedName>
    <definedName name="Euro09" localSheetId="8">[42]Valutakurser!$N$8</definedName>
    <definedName name="Euro09" localSheetId="29">[38]Valutakurser!$N$8</definedName>
    <definedName name="Euro09" localSheetId="41">[38]Valutakurser!$N$8</definedName>
    <definedName name="Euro09">[43]Valutakurser!$N$8</definedName>
    <definedName name="Euro10" localSheetId="33">[38]Valutakurser!$O$8</definedName>
    <definedName name="Euro10" localSheetId="27">[38]Valutakurser!$O$8</definedName>
    <definedName name="Euro10" localSheetId="28">[38]Valutakurser!$O$8</definedName>
    <definedName name="Euro10" localSheetId="30">[38]Valutakurser!$O$8</definedName>
    <definedName name="Euro10" localSheetId="44">[39]Valutakurser!$O$8</definedName>
    <definedName name="Euro10" localSheetId="25">[38]Valutakurser!$O$8</definedName>
    <definedName name="Euro10" localSheetId="26">[38]Valutakurser!$O$8</definedName>
    <definedName name="Euro10" localSheetId="24">[38]Valutakurser!$O$8</definedName>
    <definedName name="Euro10" localSheetId="42">[40]Valutakurser!$O$8</definedName>
    <definedName name="Euro10" localSheetId="9">[41]Valutakurser!$O$8</definedName>
    <definedName name="Euro10" localSheetId="10">[41]Valutakurser!$O$8</definedName>
    <definedName name="Euro10" localSheetId="8">[42]Valutakurser!$O$8</definedName>
    <definedName name="Euro10" localSheetId="29">[38]Valutakurser!$O$8</definedName>
    <definedName name="Euro10" localSheetId="41">[38]Valutakurser!$O$8</definedName>
    <definedName name="Euro10">[43]Valutakurser!$O$8</definedName>
    <definedName name="Euro11" localSheetId="33">[38]Valutakurser!$P$8</definedName>
    <definedName name="Euro11" localSheetId="27">[38]Valutakurser!$P$8</definedName>
    <definedName name="Euro11" localSheetId="28">[38]Valutakurser!$P$8</definedName>
    <definedName name="Euro11" localSheetId="30">[38]Valutakurser!$P$8</definedName>
    <definedName name="Euro11" localSheetId="44">[39]Valutakurser!$P$8</definedName>
    <definedName name="Euro11" localSheetId="25">[38]Valutakurser!$P$8</definedName>
    <definedName name="Euro11" localSheetId="26">[38]Valutakurser!$P$8</definedName>
    <definedName name="Euro11" localSheetId="24">[38]Valutakurser!$P$8</definedName>
    <definedName name="Euro11" localSheetId="42">[40]Valutakurser!$P$8</definedName>
    <definedName name="Euro11" localSheetId="9">[41]Valutakurser!$P$8</definedName>
    <definedName name="Euro11" localSheetId="10">[41]Valutakurser!$P$8</definedName>
    <definedName name="Euro11" localSheetId="8">[42]Valutakurser!$P$8</definedName>
    <definedName name="Euro11" localSheetId="29">[38]Valutakurser!$P$8</definedName>
    <definedName name="Euro11" localSheetId="41">[38]Valutakurser!$P$8</definedName>
    <definedName name="Euro11">[43]Valutakurser!$P$8</definedName>
    <definedName name="Euro12" localSheetId="33">[38]Valutakurser!$Q$8</definedName>
    <definedName name="Euro12" localSheetId="27">[38]Valutakurser!$Q$8</definedName>
    <definedName name="Euro12" localSheetId="28">[38]Valutakurser!$Q$8</definedName>
    <definedName name="Euro12" localSheetId="30">[38]Valutakurser!$Q$8</definedName>
    <definedName name="Euro12" localSheetId="44">[39]Valutakurser!$Q$8</definedName>
    <definedName name="Euro12" localSheetId="25">[38]Valutakurser!$Q$8</definedName>
    <definedName name="Euro12" localSheetId="26">[38]Valutakurser!$Q$8</definedName>
    <definedName name="Euro12" localSheetId="24">[38]Valutakurser!$Q$8</definedName>
    <definedName name="Euro12" localSheetId="42">[40]Valutakurser!$Q$8</definedName>
    <definedName name="Euro12" localSheetId="9">[41]Valutakurser!$Q$8</definedName>
    <definedName name="Euro12" localSheetId="10">[41]Valutakurser!$Q$8</definedName>
    <definedName name="Euro12" localSheetId="8">[42]Valutakurser!$Q$8</definedName>
    <definedName name="Euro12" localSheetId="29">[38]Valutakurser!$Q$8</definedName>
    <definedName name="Euro12" localSheetId="41">[38]Valutakurser!$Q$8</definedName>
    <definedName name="Euro12">[43]Valutakurser!$Q$8</definedName>
    <definedName name="EuroBeregnet" localSheetId="33">[38]Investment_assets!$C$47:$AX$55</definedName>
    <definedName name="EuroBeregnet" localSheetId="27">[38]Investment_assets!$C$47:$AX$55</definedName>
    <definedName name="EuroBeregnet" localSheetId="28">[38]Investment_assets!$C$47:$AX$55</definedName>
    <definedName name="EuroBeregnet" localSheetId="30">[38]Investment_assets!$C$47:$AX$55</definedName>
    <definedName name="EuroBeregnet" localSheetId="44">[39]Investment_assets!$C$47:$AX$55</definedName>
    <definedName name="EuroBeregnet" localSheetId="25">[38]Investment_assets!$C$47:$AX$55</definedName>
    <definedName name="EuroBeregnet" localSheetId="26">[38]Investment_assets!$C$47:$AX$55</definedName>
    <definedName name="EuroBeregnet" localSheetId="24">[38]Investment_assets!$C$47:$AX$55</definedName>
    <definedName name="EuroBeregnet" localSheetId="42">[40]Investment_assets!$C$47:$AX$55</definedName>
    <definedName name="EuroBeregnet" localSheetId="9">[41]Investment_assets!$C$47:$AX$55</definedName>
    <definedName name="EuroBeregnet" localSheetId="10">[41]Investment_assets!$C$47:$AX$55</definedName>
    <definedName name="EuroBeregnet" localSheetId="8">[42]Investment_assets!$C$47:$AX$55</definedName>
    <definedName name="EuroBeregnet" localSheetId="29">[38]Investment_assets!$C$47:$AX$55</definedName>
    <definedName name="EuroBeregnet" localSheetId="41">[38]Investment_assets!$C$47:$AX$55</definedName>
    <definedName name="EuroBeregnet">[43]Investment_assets!$C$47:$AX$55</definedName>
    <definedName name="EuroKurs1" localSheetId="33">[38]HelpSheet!$G$21</definedName>
    <definedName name="EuroKurs1" localSheetId="27">[38]HelpSheet!$G$21</definedName>
    <definedName name="EuroKurs1" localSheetId="28">[38]HelpSheet!$G$21</definedName>
    <definedName name="EuroKurs1" localSheetId="30">[38]HelpSheet!$G$21</definedName>
    <definedName name="EuroKurs1" localSheetId="44">[39]HelpSheet!$G$21</definedName>
    <definedName name="EuroKurs1" localSheetId="25">[38]HelpSheet!$G$21</definedName>
    <definedName name="EuroKurs1" localSheetId="26">[38]HelpSheet!$G$21</definedName>
    <definedName name="EuroKurs1" localSheetId="24">[38]HelpSheet!$G$21</definedName>
    <definedName name="EuroKurs1" localSheetId="42">[40]HelpSheet!$G$21</definedName>
    <definedName name="EuroKurs1" localSheetId="9">[41]HelpSheet!$G$21</definedName>
    <definedName name="EuroKurs1" localSheetId="10">[41]HelpSheet!$G$21</definedName>
    <definedName name="EuroKurs1" localSheetId="8">[42]HelpSheet!$G$21</definedName>
    <definedName name="EuroKurs1" localSheetId="29">[38]HelpSheet!$G$21</definedName>
    <definedName name="EuroKurs1" localSheetId="41">[38]HelpSheet!$G$21</definedName>
    <definedName name="EuroKurs1">[43]HelpSheet!$G$21</definedName>
    <definedName name="EuroKurs2" localSheetId="33">[38]HelpSheet!$G$23</definedName>
    <definedName name="EuroKurs2" localSheetId="27">[38]HelpSheet!$G$23</definedName>
    <definedName name="EuroKurs2" localSheetId="28">[38]HelpSheet!$G$23</definedName>
    <definedName name="EuroKurs2" localSheetId="30">[38]HelpSheet!$G$23</definedName>
    <definedName name="EuroKurs2" localSheetId="44">[39]HelpSheet!$G$23</definedName>
    <definedName name="EuroKurs2" localSheetId="25">[38]HelpSheet!$G$23</definedName>
    <definedName name="EuroKurs2" localSheetId="26">[38]HelpSheet!$G$23</definedName>
    <definedName name="EuroKurs2" localSheetId="24">[38]HelpSheet!$G$23</definedName>
    <definedName name="EuroKurs2" localSheetId="42">[40]HelpSheet!$G$23</definedName>
    <definedName name="EuroKurs2" localSheetId="9">[41]HelpSheet!$G$23</definedName>
    <definedName name="EuroKurs2" localSheetId="10">[41]HelpSheet!$G$23</definedName>
    <definedName name="EuroKurs2" localSheetId="8">[42]HelpSheet!$G$23</definedName>
    <definedName name="EuroKurs2" localSheetId="29">[38]HelpSheet!$G$23</definedName>
    <definedName name="EuroKurs2" localSheetId="41">[38]HelpSheet!$G$23</definedName>
    <definedName name="EuroKurs2">[43]HelpSheet!$G$23</definedName>
    <definedName name="EuroKurs3" localSheetId="33">[38]HelpSheet!$G$25</definedName>
    <definedName name="EuroKurs3" localSheetId="27">[38]HelpSheet!$G$25</definedName>
    <definedName name="EuroKurs3" localSheetId="28">[38]HelpSheet!$G$25</definedName>
    <definedName name="EuroKurs3" localSheetId="30">[38]HelpSheet!$G$25</definedName>
    <definedName name="EuroKurs3" localSheetId="44">[39]HelpSheet!$G$25</definedName>
    <definedName name="EuroKurs3" localSheetId="25">[38]HelpSheet!$G$25</definedName>
    <definedName name="EuroKurs3" localSheetId="26">[38]HelpSheet!$G$25</definedName>
    <definedName name="EuroKurs3" localSheetId="24">[38]HelpSheet!$G$25</definedName>
    <definedName name="EuroKurs3" localSheetId="42">[40]HelpSheet!$G$25</definedName>
    <definedName name="EuroKurs3" localSheetId="9">[41]HelpSheet!$G$25</definedName>
    <definedName name="EuroKurs3" localSheetId="10">[41]HelpSheet!$G$25</definedName>
    <definedName name="EuroKurs3" localSheetId="8">[42]HelpSheet!$G$25</definedName>
    <definedName name="EuroKurs3" localSheetId="29">[38]HelpSheet!$G$25</definedName>
    <definedName name="EuroKurs3" localSheetId="41">[38]HelpSheet!$G$25</definedName>
    <definedName name="EuroKurs3">[43]HelpSheet!$G$25</definedName>
    <definedName name="EuroLastYear" localSheetId="33">[38]Valutakurser!$E$8</definedName>
    <definedName name="EuroLastYear" localSheetId="27">[38]Valutakurser!$E$8</definedName>
    <definedName name="EuroLastYear" localSheetId="28">[38]Valutakurser!$E$8</definedName>
    <definedName name="EuroLastYear" localSheetId="30">[38]Valutakurser!$E$8</definedName>
    <definedName name="EuroLastYear" localSheetId="44">[39]Valutakurser!$E$8</definedName>
    <definedName name="EuroLastYear" localSheetId="25">[38]Valutakurser!$E$8</definedName>
    <definedName name="EuroLastYear" localSheetId="26">[38]Valutakurser!$E$8</definedName>
    <definedName name="EuroLastYear" localSheetId="24">[38]Valutakurser!$E$8</definedName>
    <definedName name="EuroLastYear" localSheetId="42">[40]Valutakurser!$E$8</definedName>
    <definedName name="EuroLastYear" localSheetId="9">[41]Valutakurser!$E$8</definedName>
    <definedName name="EuroLastYear" localSheetId="10">[41]Valutakurser!$E$8</definedName>
    <definedName name="EuroLastYear" localSheetId="8">[42]Valutakurser!$E$8</definedName>
    <definedName name="EuroLastYear" localSheetId="29">[38]Valutakurser!$E$8</definedName>
    <definedName name="EuroLastYear" localSheetId="41">[38]Valutakurser!$E$8</definedName>
    <definedName name="EuroLastYear">[43]Valutakurser!$E$8</definedName>
    <definedName name="Exch.rate" localSheetId="33">'[81]LTS&amp;L'!$I$5</definedName>
    <definedName name="Exch.rate" localSheetId="27">'[81]LTS&amp;L'!$I$5</definedName>
    <definedName name="Exch.rate" localSheetId="28">'[81]LTS&amp;L'!$I$5</definedName>
    <definedName name="Exch.rate" localSheetId="30">'[81]LTS&amp;L'!$I$5</definedName>
    <definedName name="Exch.rate" localSheetId="44">'[82]LTS&amp;L'!$I$5</definedName>
    <definedName name="Exch.rate" localSheetId="25">'[81]LTS&amp;L'!$I$5</definedName>
    <definedName name="Exch.rate" localSheetId="26">'[81]LTS&amp;L'!$I$5</definedName>
    <definedName name="Exch.rate" localSheetId="24">'[81]LTS&amp;L'!$I$5</definedName>
    <definedName name="Exch.rate" localSheetId="42">'[83]LTS&amp;L'!$I$5</definedName>
    <definedName name="Exch.rate" localSheetId="9">'[84]LTS&amp;L'!$I$5</definedName>
    <definedName name="Exch.rate" localSheetId="10">'[84]LTS&amp;L'!$I$5</definedName>
    <definedName name="Exch.rate" localSheetId="8">'[85]LTS&amp;L'!$I$5</definedName>
    <definedName name="Exch.rate" localSheetId="29">'[81]LTS&amp;L'!$I$5</definedName>
    <definedName name="Exch.rate" localSheetId="41">'[81]LTS&amp;L'!$I$5</definedName>
    <definedName name="Exch.rate">'[86]LTS&amp;L'!$I$5</definedName>
    <definedName name="exchange" localSheetId="33">#REF!</definedName>
    <definedName name="exchange" localSheetId="17">#REF!</definedName>
    <definedName name="exchange" localSheetId="20">#REF!</definedName>
    <definedName name="exchange" localSheetId="18">#REF!</definedName>
    <definedName name="exchange" localSheetId="13">#REF!</definedName>
    <definedName name="exchange" localSheetId="14">#REF!</definedName>
    <definedName name="exchange" localSheetId="27">#REF!</definedName>
    <definedName name="exchange" localSheetId="28">#REF!</definedName>
    <definedName name="exchange" localSheetId="22">#REF!</definedName>
    <definedName name="exchange" localSheetId="30">#REF!</definedName>
    <definedName name="exchange" localSheetId="44">#REF!</definedName>
    <definedName name="exchange" localSheetId="4">#REF!</definedName>
    <definedName name="exchange" localSheetId="5">#REF!</definedName>
    <definedName name="exchange" localSheetId="6">#REF!</definedName>
    <definedName name="exchange" localSheetId="7">#REF!</definedName>
    <definedName name="exchange" localSheetId="16">#REF!</definedName>
    <definedName name="exchange" localSheetId="15">#REF!</definedName>
    <definedName name="exchange" localSheetId="25">#REF!</definedName>
    <definedName name="exchange" localSheetId="26">#REF!</definedName>
    <definedName name="exchange" localSheetId="24">#REF!</definedName>
    <definedName name="exchange" localSheetId="19">#REF!</definedName>
    <definedName name="exchange" localSheetId="42">#REF!</definedName>
    <definedName name="exchange" localSheetId="9">#REF!</definedName>
    <definedName name="exchange" localSheetId="10">#REF!</definedName>
    <definedName name="exchange" localSheetId="8">#REF!</definedName>
    <definedName name="exchange" localSheetId="11">#REF!</definedName>
    <definedName name="exchange" localSheetId="12">#REF!</definedName>
    <definedName name="exchange" localSheetId="29">#REF!</definedName>
    <definedName name="exchange" localSheetId="41">#REF!</definedName>
    <definedName name="exchange">#REF!</definedName>
    <definedName name="Exchange_rates_applied" localSheetId="33">#REF!</definedName>
    <definedName name="Exchange_rates_applied" localSheetId="17">#REF!</definedName>
    <definedName name="Exchange_rates_applied" localSheetId="20">#REF!</definedName>
    <definedName name="Exchange_rates_applied" localSheetId="18">#REF!</definedName>
    <definedName name="Exchange_rates_applied" localSheetId="13">#REF!</definedName>
    <definedName name="Exchange_rates_applied" localSheetId="14">#REF!</definedName>
    <definedName name="Exchange_rates_applied" localSheetId="27">#REF!</definedName>
    <definedName name="Exchange_rates_applied" localSheetId="28">#REF!</definedName>
    <definedName name="Exchange_rates_applied" localSheetId="22">#REF!</definedName>
    <definedName name="Exchange_rates_applied" localSheetId="30">#REF!</definedName>
    <definedName name="Exchange_rates_applied" localSheetId="44">#REF!</definedName>
    <definedName name="Exchange_rates_applied" localSheetId="4">#REF!</definedName>
    <definedName name="Exchange_rates_applied" localSheetId="5">#REF!</definedName>
    <definedName name="Exchange_rates_applied" localSheetId="6">#REF!</definedName>
    <definedName name="Exchange_rates_applied" localSheetId="7">#REF!</definedName>
    <definedName name="Exchange_rates_applied" localSheetId="16">#REF!</definedName>
    <definedName name="Exchange_rates_applied" localSheetId="15">#REF!</definedName>
    <definedName name="Exchange_rates_applied" localSheetId="25">#REF!</definedName>
    <definedName name="Exchange_rates_applied" localSheetId="26">#REF!</definedName>
    <definedName name="Exchange_rates_applied" localSheetId="24">#REF!</definedName>
    <definedName name="Exchange_rates_applied" localSheetId="19">#REF!</definedName>
    <definedName name="Exchange_rates_applied" localSheetId="42">#REF!</definedName>
    <definedName name="Exchange_rates_applied" localSheetId="9">#REF!</definedName>
    <definedName name="Exchange_rates_applied" localSheetId="10">#REF!</definedName>
    <definedName name="Exchange_rates_applied" localSheetId="8">#REF!</definedName>
    <definedName name="Exchange_rates_applied" localSheetId="11">#REF!</definedName>
    <definedName name="Exchange_rates_applied" localSheetId="12">#REF!</definedName>
    <definedName name="Exchange_rates_applied" localSheetId="29">#REF!</definedName>
    <definedName name="Exchange_rates_applied" localSheetId="41">#REF!</definedName>
    <definedName name="Exchange_rates_applied">#REF!</definedName>
    <definedName name="_xlnm.Extract" localSheetId="33">#REF!</definedName>
    <definedName name="_xlnm.Extract" localSheetId="17">#REF!</definedName>
    <definedName name="_xlnm.Extract" localSheetId="20">#REF!</definedName>
    <definedName name="_xlnm.Extract" localSheetId="18">#REF!</definedName>
    <definedName name="_xlnm.Extract" localSheetId="13">#REF!</definedName>
    <definedName name="_xlnm.Extract" localSheetId="14">#REF!</definedName>
    <definedName name="_xlnm.Extract" localSheetId="27">#REF!</definedName>
    <definedName name="_xlnm.Extract" localSheetId="28">#REF!</definedName>
    <definedName name="_xlnm.Extract" localSheetId="22">#REF!</definedName>
    <definedName name="_xlnm.Extract" localSheetId="30">#REF!</definedName>
    <definedName name="_xlnm.Extract" localSheetId="44">#REF!</definedName>
    <definedName name="_xlnm.Extract" localSheetId="4">#REF!</definedName>
    <definedName name="_xlnm.Extract" localSheetId="5">#REF!</definedName>
    <definedName name="_xlnm.Extract" localSheetId="6">#REF!</definedName>
    <definedName name="_xlnm.Extract" localSheetId="7">#REF!</definedName>
    <definedName name="_xlnm.Extract" localSheetId="16">#REF!</definedName>
    <definedName name="_xlnm.Extract" localSheetId="15">#REF!</definedName>
    <definedName name="_xlnm.Extract" localSheetId="25">#REF!</definedName>
    <definedName name="_xlnm.Extract" localSheetId="26">#REF!</definedName>
    <definedName name="_xlnm.Extract" localSheetId="24">#REF!</definedName>
    <definedName name="_xlnm.Extract" localSheetId="19">#REF!</definedName>
    <definedName name="_xlnm.Extract" localSheetId="42">#REF!</definedName>
    <definedName name="_xlnm.Extract" localSheetId="9">#REF!</definedName>
    <definedName name="_xlnm.Extract" localSheetId="10">#REF!</definedName>
    <definedName name="_xlnm.Extract" localSheetId="8">#REF!</definedName>
    <definedName name="_xlnm.Extract" localSheetId="11">#REF!</definedName>
    <definedName name="_xlnm.Extract" localSheetId="12">#REF!</definedName>
    <definedName name="_xlnm.Extract" localSheetId="29">#REF!</definedName>
    <definedName name="_xlnm.Extract" localSheetId="41">#REF!</definedName>
    <definedName name="_xlnm.Extract">#REF!</definedName>
    <definedName name="ff" localSheetId="33">[87]English!$B$162:$I$213</definedName>
    <definedName name="ff" localSheetId="27">[87]English!$B$162:$I$213</definedName>
    <definedName name="ff" localSheetId="28">[87]English!$B$162:$I$213</definedName>
    <definedName name="ff" localSheetId="30">[87]English!$B$162:$I$213</definedName>
    <definedName name="ff" localSheetId="44">[88]English!$B$162:$I$213</definedName>
    <definedName name="ff" localSheetId="25">[87]English!$B$162:$I$213</definedName>
    <definedName name="ff" localSheetId="26">[87]English!$B$162:$I$213</definedName>
    <definedName name="ff" localSheetId="24">[87]English!$B$162:$I$213</definedName>
    <definedName name="ff" localSheetId="42">[89]English!$B$162:$I$213</definedName>
    <definedName name="ff" localSheetId="9">[90]English!$B$162:$I$213</definedName>
    <definedName name="ff" localSheetId="10">[90]English!$B$162:$I$213</definedName>
    <definedName name="ff" localSheetId="8">[91]English!$B$162:$I$213</definedName>
    <definedName name="ff" localSheetId="29">[87]English!$B$162:$I$213</definedName>
    <definedName name="ff" localSheetId="41">[87]English!$B$162:$I$213</definedName>
    <definedName name="ff">[92]English!$B$162:$I$213</definedName>
    <definedName name="FI_EURO_V" localSheetId="33">[57]Sheet1!$C$13</definedName>
    <definedName name="FI_EURO_V" localSheetId="27">[57]Sheet1!$C$13</definedName>
    <definedName name="FI_EURO_V" localSheetId="28">[57]Sheet1!$C$13</definedName>
    <definedName name="FI_EURO_V" localSheetId="30">[57]Sheet1!$C$13</definedName>
    <definedName name="FI_EURO_V" localSheetId="44">[58]Sheet1!$C$13</definedName>
    <definedName name="FI_EURO_V" localSheetId="25">[57]Sheet1!$C$13</definedName>
    <definedName name="FI_EURO_V" localSheetId="26">[57]Sheet1!$C$13</definedName>
    <definedName name="FI_EURO_V" localSheetId="24">[57]Sheet1!$C$13</definedName>
    <definedName name="FI_EURO_V" localSheetId="42">[59]Sheet1!$C$13</definedName>
    <definedName name="FI_EURO_V" localSheetId="9">[60]Sheet1!$C$13</definedName>
    <definedName name="FI_EURO_V" localSheetId="10">[60]Sheet1!$C$13</definedName>
    <definedName name="FI_EURO_V" localSheetId="8">[61]Sheet1!$C$13</definedName>
    <definedName name="FI_EURO_V" localSheetId="29">[57]Sheet1!$C$13</definedName>
    <definedName name="FI_EURO_V" localSheetId="41">[57]Sheet1!$C$13</definedName>
    <definedName name="FI_EURO_V">[62]Sheet1!$C$13</definedName>
    <definedName name="FID" localSheetId="33">#REF!</definedName>
    <definedName name="FID" localSheetId="17">#REF!</definedName>
    <definedName name="FID" localSheetId="20">#REF!</definedName>
    <definedName name="FID" localSheetId="18">#REF!</definedName>
    <definedName name="FID" localSheetId="13">#REF!</definedName>
    <definedName name="FID" localSheetId="14">#REF!</definedName>
    <definedName name="FID" localSheetId="27">#REF!</definedName>
    <definedName name="FID" localSheetId="28">#REF!</definedName>
    <definedName name="FID" localSheetId="22">#REF!</definedName>
    <definedName name="FID" localSheetId="30">#REF!</definedName>
    <definedName name="FID" localSheetId="44">#REF!</definedName>
    <definedName name="FID" localSheetId="4">#REF!</definedName>
    <definedName name="FID" localSheetId="5">#REF!</definedName>
    <definedName name="FID" localSheetId="6">#REF!</definedName>
    <definedName name="FID" localSheetId="7">#REF!</definedName>
    <definedName name="FID" localSheetId="16">#REF!</definedName>
    <definedName name="FID" localSheetId="15">#REF!</definedName>
    <definedName name="FID" localSheetId="25">#REF!</definedName>
    <definedName name="FID" localSheetId="26">#REF!</definedName>
    <definedName name="FID" localSheetId="24">#REF!</definedName>
    <definedName name="FID" localSheetId="19">#REF!</definedName>
    <definedName name="FID" localSheetId="42">#REF!</definedName>
    <definedName name="FID" localSheetId="9">#REF!</definedName>
    <definedName name="FID" localSheetId="10">#REF!</definedName>
    <definedName name="FID" localSheetId="8">#REF!</definedName>
    <definedName name="FID" localSheetId="11">#REF!</definedName>
    <definedName name="FID" localSheetId="12">#REF!</definedName>
    <definedName name="FID" localSheetId="29">#REF!</definedName>
    <definedName name="FID" localSheetId="41">#REF!</definedName>
    <definedName name="FID">#REF!</definedName>
    <definedName name="fid_sosi" localSheetId="33">#REF!</definedName>
    <definedName name="fid_sosi" localSheetId="17">#REF!</definedName>
    <definedName name="fid_sosi" localSheetId="20">#REF!</definedName>
    <definedName name="fid_sosi" localSheetId="18">#REF!</definedName>
    <definedName name="fid_sosi" localSheetId="13">#REF!</definedName>
    <definedName name="fid_sosi" localSheetId="14">#REF!</definedName>
    <definedName name="fid_sosi" localSheetId="27">#REF!</definedName>
    <definedName name="fid_sosi" localSheetId="28">#REF!</definedName>
    <definedName name="fid_sosi" localSheetId="22">#REF!</definedName>
    <definedName name="fid_sosi" localSheetId="30">#REF!</definedName>
    <definedName name="fid_sosi" localSheetId="44">#REF!</definedName>
    <definedName name="fid_sosi" localSheetId="4">#REF!</definedName>
    <definedName name="fid_sosi" localSheetId="5">#REF!</definedName>
    <definedName name="fid_sosi" localSheetId="6">#REF!</definedName>
    <definedName name="fid_sosi" localSheetId="7">#REF!</definedName>
    <definedName name="fid_sosi" localSheetId="16">#REF!</definedName>
    <definedName name="fid_sosi" localSheetId="15">#REF!</definedName>
    <definedName name="fid_sosi" localSheetId="25">#REF!</definedName>
    <definedName name="fid_sosi" localSheetId="26">#REF!</definedName>
    <definedName name="fid_sosi" localSheetId="24">#REF!</definedName>
    <definedName name="fid_sosi" localSheetId="19">#REF!</definedName>
    <definedName name="fid_sosi" localSheetId="42">#REF!</definedName>
    <definedName name="fid_sosi" localSheetId="9">#REF!</definedName>
    <definedName name="fid_sosi" localSheetId="10">#REF!</definedName>
    <definedName name="fid_sosi" localSheetId="8">#REF!</definedName>
    <definedName name="fid_sosi" localSheetId="11">#REF!</definedName>
    <definedName name="fid_sosi" localSheetId="12">#REF!</definedName>
    <definedName name="fid_sosi" localSheetId="29">#REF!</definedName>
    <definedName name="fid_sosi" localSheetId="41">#REF!</definedName>
    <definedName name="fid_sosi">#REF!</definedName>
    <definedName name="FIM_1.kv." localSheetId="33">#REF!</definedName>
    <definedName name="FIM_1.kv." localSheetId="17">#REF!</definedName>
    <definedName name="FIM_1.kv." localSheetId="20">#REF!</definedName>
    <definedName name="FIM_1.kv." localSheetId="18">#REF!</definedName>
    <definedName name="FIM_1.kv." localSheetId="13">#REF!</definedName>
    <definedName name="FIM_1.kv." localSheetId="14">#REF!</definedName>
    <definedName name="FIM_1.kv." localSheetId="27">#REF!</definedName>
    <definedName name="FIM_1.kv." localSheetId="28">#REF!</definedName>
    <definedName name="FIM_1.kv." localSheetId="22">#REF!</definedName>
    <definedName name="FIM_1.kv." localSheetId="30">#REF!</definedName>
    <definedName name="FIM_1.kv." localSheetId="44">#REF!</definedName>
    <definedName name="FIM_1.kv." localSheetId="4">#REF!</definedName>
    <definedName name="FIM_1.kv." localSheetId="5">#REF!</definedName>
    <definedName name="FIM_1.kv." localSheetId="6">#REF!</definedName>
    <definedName name="FIM_1.kv." localSheetId="7">#REF!</definedName>
    <definedName name="FIM_1.kv." localSheetId="16">#REF!</definedName>
    <definedName name="FIM_1.kv." localSheetId="15">#REF!</definedName>
    <definedName name="FIM_1.kv." localSheetId="25">#REF!</definedName>
    <definedName name="FIM_1.kv." localSheetId="26">#REF!</definedName>
    <definedName name="FIM_1.kv." localSheetId="24">#REF!</definedName>
    <definedName name="FIM_1.kv." localSheetId="19">#REF!</definedName>
    <definedName name="FIM_1.kv." localSheetId="42">#REF!</definedName>
    <definedName name="FIM_1.kv." localSheetId="9">#REF!</definedName>
    <definedName name="FIM_1.kv." localSheetId="10">#REF!</definedName>
    <definedName name="FIM_1.kv." localSheetId="8">#REF!</definedName>
    <definedName name="FIM_1.kv." localSheetId="11">#REF!</definedName>
    <definedName name="FIM_1.kv." localSheetId="12">#REF!</definedName>
    <definedName name="FIM_1.kv." localSheetId="29">#REF!</definedName>
    <definedName name="FIM_1.kv." localSheetId="41">#REF!</definedName>
    <definedName name="FIM_1.kv.">#REF!</definedName>
    <definedName name="FIM_2.kv." localSheetId="33">#REF!</definedName>
    <definedName name="FIM_2.kv." localSheetId="17">#REF!</definedName>
    <definedName name="FIM_2.kv." localSheetId="20">#REF!</definedName>
    <definedName name="FIM_2.kv." localSheetId="18">#REF!</definedName>
    <definedName name="FIM_2.kv." localSheetId="13">#REF!</definedName>
    <definedName name="FIM_2.kv." localSheetId="14">#REF!</definedName>
    <definedName name="FIM_2.kv." localSheetId="27">#REF!</definedName>
    <definedName name="FIM_2.kv." localSheetId="28">#REF!</definedName>
    <definedName name="FIM_2.kv." localSheetId="22">#REF!</definedName>
    <definedName name="FIM_2.kv." localSheetId="30">#REF!</definedName>
    <definedName name="FIM_2.kv." localSheetId="44">#REF!</definedName>
    <definedName name="FIM_2.kv." localSheetId="4">#REF!</definedName>
    <definedName name="FIM_2.kv." localSheetId="5">#REF!</definedName>
    <definedName name="FIM_2.kv." localSheetId="6">#REF!</definedName>
    <definedName name="FIM_2.kv." localSheetId="7">#REF!</definedName>
    <definedName name="FIM_2.kv." localSheetId="16">#REF!</definedName>
    <definedName name="FIM_2.kv." localSheetId="15">#REF!</definedName>
    <definedName name="FIM_2.kv." localSheetId="25">#REF!</definedName>
    <definedName name="FIM_2.kv." localSheetId="26">#REF!</definedName>
    <definedName name="FIM_2.kv." localSheetId="24">#REF!</definedName>
    <definedName name="FIM_2.kv." localSheetId="19">#REF!</definedName>
    <definedName name="FIM_2.kv." localSheetId="42">#REF!</definedName>
    <definedName name="FIM_2.kv." localSheetId="9">#REF!</definedName>
    <definedName name="FIM_2.kv." localSheetId="10">#REF!</definedName>
    <definedName name="FIM_2.kv." localSheetId="8">#REF!</definedName>
    <definedName name="FIM_2.kv." localSheetId="11">#REF!</definedName>
    <definedName name="FIM_2.kv." localSheetId="12">#REF!</definedName>
    <definedName name="FIM_2.kv." localSheetId="29">#REF!</definedName>
    <definedName name="FIM_2.kv." localSheetId="41">#REF!</definedName>
    <definedName name="FIM_2.kv.">#REF!</definedName>
    <definedName name="FIM_3.kv." localSheetId="33">#REF!</definedName>
    <definedName name="FIM_3.kv." localSheetId="17">#REF!</definedName>
    <definedName name="FIM_3.kv." localSheetId="20">#REF!</definedName>
    <definedName name="FIM_3.kv." localSheetId="18">#REF!</definedName>
    <definedName name="FIM_3.kv." localSheetId="13">#REF!</definedName>
    <definedName name="FIM_3.kv." localSheetId="14">#REF!</definedName>
    <definedName name="FIM_3.kv." localSheetId="27">#REF!</definedName>
    <definedName name="FIM_3.kv." localSheetId="28">#REF!</definedName>
    <definedName name="FIM_3.kv." localSheetId="22">#REF!</definedName>
    <definedName name="FIM_3.kv." localSheetId="30">#REF!</definedName>
    <definedName name="FIM_3.kv." localSheetId="44">#REF!</definedName>
    <definedName name="FIM_3.kv." localSheetId="4">#REF!</definedName>
    <definedName name="FIM_3.kv." localSheetId="5">#REF!</definedName>
    <definedName name="FIM_3.kv." localSheetId="6">#REF!</definedName>
    <definedName name="FIM_3.kv." localSheetId="7">#REF!</definedName>
    <definedName name="FIM_3.kv." localSheetId="16">#REF!</definedName>
    <definedName name="FIM_3.kv." localSheetId="15">#REF!</definedName>
    <definedName name="FIM_3.kv." localSheetId="25">#REF!</definedName>
    <definedName name="FIM_3.kv." localSheetId="26">#REF!</definedName>
    <definedName name="FIM_3.kv." localSheetId="24">#REF!</definedName>
    <definedName name="FIM_3.kv." localSheetId="19">#REF!</definedName>
    <definedName name="FIM_3.kv." localSheetId="42">#REF!</definedName>
    <definedName name="FIM_3.kv." localSheetId="9">#REF!</definedName>
    <definedName name="FIM_3.kv." localSheetId="10">#REF!</definedName>
    <definedName name="FIM_3.kv." localSheetId="8">#REF!</definedName>
    <definedName name="FIM_3.kv." localSheetId="11">#REF!</definedName>
    <definedName name="FIM_3.kv." localSheetId="12">#REF!</definedName>
    <definedName name="FIM_3.kv." localSheetId="29">#REF!</definedName>
    <definedName name="FIM_3.kv." localSheetId="41">#REF!</definedName>
    <definedName name="FIM_3.kv.">#REF!</definedName>
    <definedName name="FIM_30.06." localSheetId="33">#REF!</definedName>
    <definedName name="FIM_30.06." localSheetId="17">#REF!</definedName>
    <definedName name="FIM_30.06." localSheetId="20">#REF!</definedName>
    <definedName name="FIM_30.06." localSheetId="18">#REF!</definedName>
    <definedName name="FIM_30.06." localSheetId="13">#REF!</definedName>
    <definedName name="FIM_30.06." localSheetId="14">#REF!</definedName>
    <definedName name="FIM_30.06." localSheetId="27">#REF!</definedName>
    <definedName name="FIM_30.06." localSheetId="28">#REF!</definedName>
    <definedName name="FIM_30.06." localSheetId="22">#REF!</definedName>
    <definedName name="FIM_30.06." localSheetId="30">#REF!</definedName>
    <definedName name="FIM_30.06." localSheetId="44">#REF!</definedName>
    <definedName name="FIM_30.06." localSheetId="4">#REF!</definedName>
    <definedName name="FIM_30.06." localSheetId="5">#REF!</definedName>
    <definedName name="FIM_30.06." localSheetId="6">#REF!</definedName>
    <definedName name="FIM_30.06." localSheetId="7">#REF!</definedName>
    <definedName name="FIM_30.06." localSheetId="16">#REF!</definedName>
    <definedName name="FIM_30.06." localSheetId="15">#REF!</definedName>
    <definedName name="FIM_30.06." localSheetId="25">#REF!</definedName>
    <definedName name="FIM_30.06." localSheetId="26">#REF!</definedName>
    <definedName name="FIM_30.06." localSheetId="24">#REF!</definedName>
    <definedName name="FIM_30.06." localSheetId="19">#REF!</definedName>
    <definedName name="FIM_30.06." localSheetId="42">#REF!</definedName>
    <definedName name="FIM_30.06." localSheetId="9">#REF!</definedName>
    <definedName name="FIM_30.06." localSheetId="10">#REF!</definedName>
    <definedName name="FIM_30.06." localSheetId="8">#REF!</definedName>
    <definedName name="FIM_30.06." localSheetId="11">#REF!</definedName>
    <definedName name="FIM_30.06." localSheetId="12">#REF!</definedName>
    <definedName name="FIM_30.06." localSheetId="29">#REF!</definedName>
    <definedName name="FIM_30.06." localSheetId="41">#REF!</definedName>
    <definedName name="FIM_30.06.">#REF!</definedName>
    <definedName name="FIM_30.09." localSheetId="33">#REF!</definedName>
    <definedName name="FIM_30.09." localSheetId="17">#REF!</definedName>
    <definedName name="FIM_30.09." localSheetId="20">#REF!</definedName>
    <definedName name="FIM_30.09." localSheetId="18">#REF!</definedName>
    <definedName name="FIM_30.09." localSheetId="13">#REF!</definedName>
    <definedName name="FIM_30.09." localSheetId="14">#REF!</definedName>
    <definedName name="FIM_30.09." localSheetId="27">#REF!</definedName>
    <definedName name="FIM_30.09." localSheetId="28">#REF!</definedName>
    <definedName name="FIM_30.09." localSheetId="22">#REF!</definedName>
    <definedName name="FIM_30.09." localSheetId="30">#REF!</definedName>
    <definedName name="FIM_30.09." localSheetId="44">#REF!</definedName>
    <definedName name="FIM_30.09." localSheetId="4">#REF!</definedName>
    <definedName name="FIM_30.09." localSheetId="5">#REF!</definedName>
    <definedName name="FIM_30.09." localSheetId="6">#REF!</definedName>
    <definedName name="FIM_30.09." localSheetId="7">#REF!</definedName>
    <definedName name="FIM_30.09." localSheetId="16">#REF!</definedName>
    <definedName name="FIM_30.09." localSheetId="15">#REF!</definedName>
    <definedName name="FIM_30.09." localSheetId="25">#REF!</definedName>
    <definedName name="FIM_30.09." localSheetId="26">#REF!</definedName>
    <definedName name="FIM_30.09." localSheetId="24">#REF!</definedName>
    <definedName name="FIM_30.09." localSheetId="19">#REF!</definedName>
    <definedName name="FIM_30.09." localSheetId="42">#REF!</definedName>
    <definedName name="FIM_30.09." localSheetId="9">#REF!</definedName>
    <definedName name="FIM_30.09." localSheetId="10">#REF!</definedName>
    <definedName name="FIM_30.09." localSheetId="8">#REF!</definedName>
    <definedName name="FIM_30.09." localSheetId="11">#REF!</definedName>
    <definedName name="FIM_30.09." localSheetId="12">#REF!</definedName>
    <definedName name="FIM_30.09." localSheetId="29">#REF!</definedName>
    <definedName name="FIM_30.09." localSheetId="41">#REF!</definedName>
    <definedName name="FIM_30.09.">#REF!</definedName>
    <definedName name="FIM_31.03." localSheetId="33">#REF!</definedName>
    <definedName name="FIM_31.03." localSheetId="17">#REF!</definedName>
    <definedName name="FIM_31.03." localSheetId="20">#REF!</definedName>
    <definedName name="FIM_31.03." localSheetId="18">#REF!</definedName>
    <definedName name="FIM_31.03." localSheetId="13">#REF!</definedName>
    <definedName name="FIM_31.03." localSheetId="14">#REF!</definedName>
    <definedName name="FIM_31.03." localSheetId="27">#REF!</definedName>
    <definedName name="FIM_31.03." localSheetId="28">#REF!</definedName>
    <definedName name="FIM_31.03." localSheetId="22">#REF!</definedName>
    <definedName name="FIM_31.03." localSheetId="30">#REF!</definedName>
    <definedName name="FIM_31.03." localSheetId="44">#REF!</definedName>
    <definedName name="FIM_31.03." localSheetId="4">#REF!</definedName>
    <definedName name="FIM_31.03." localSheetId="5">#REF!</definedName>
    <definedName name="FIM_31.03." localSheetId="6">#REF!</definedName>
    <definedName name="FIM_31.03." localSheetId="7">#REF!</definedName>
    <definedName name="FIM_31.03." localSheetId="16">#REF!</definedName>
    <definedName name="FIM_31.03." localSheetId="15">#REF!</definedName>
    <definedName name="FIM_31.03." localSheetId="25">#REF!</definedName>
    <definedName name="FIM_31.03." localSheetId="26">#REF!</definedName>
    <definedName name="FIM_31.03." localSheetId="24">#REF!</definedName>
    <definedName name="FIM_31.03." localSheetId="19">#REF!</definedName>
    <definedName name="FIM_31.03." localSheetId="42">#REF!</definedName>
    <definedName name="FIM_31.03." localSheetId="9">#REF!</definedName>
    <definedName name="FIM_31.03." localSheetId="10">#REF!</definedName>
    <definedName name="FIM_31.03." localSheetId="8">#REF!</definedName>
    <definedName name="FIM_31.03." localSheetId="11">#REF!</definedName>
    <definedName name="FIM_31.03." localSheetId="12">#REF!</definedName>
    <definedName name="FIM_31.03." localSheetId="29">#REF!</definedName>
    <definedName name="FIM_31.03." localSheetId="41">#REF!</definedName>
    <definedName name="FIM_31.03.">#REF!</definedName>
    <definedName name="FIM_4.kv." localSheetId="33">#REF!</definedName>
    <definedName name="FIM_4.kv." localSheetId="17">#REF!</definedName>
    <definedName name="FIM_4.kv." localSheetId="20">#REF!</definedName>
    <definedName name="FIM_4.kv." localSheetId="18">#REF!</definedName>
    <definedName name="FIM_4.kv." localSheetId="13">#REF!</definedName>
    <definedName name="FIM_4.kv." localSheetId="14">#REF!</definedName>
    <definedName name="FIM_4.kv." localSheetId="27">#REF!</definedName>
    <definedName name="FIM_4.kv." localSheetId="28">#REF!</definedName>
    <definedName name="FIM_4.kv." localSheetId="22">#REF!</definedName>
    <definedName name="FIM_4.kv." localSheetId="30">#REF!</definedName>
    <definedName name="FIM_4.kv." localSheetId="44">#REF!</definedName>
    <definedName name="FIM_4.kv." localSheetId="4">#REF!</definedName>
    <definedName name="FIM_4.kv." localSheetId="5">#REF!</definedName>
    <definedName name="FIM_4.kv." localSheetId="6">#REF!</definedName>
    <definedName name="FIM_4.kv." localSheetId="7">#REF!</definedName>
    <definedName name="FIM_4.kv." localSheetId="16">#REF!</definedName>
    <definedName name="FIM_4.kv." localSheetId="15">#REF!</definedName>
    <definedName name="FIM_4.kv." localSheetId="25">#REF!</definedName>
    <definedName name="FIM_4.kv." localSheetId="26">#REF!</definedName>
    <definedName name="FIM_4.kv." localSheetId="24">#REF!</definedName>
    <definedName name="FIM_4.kv." localSheetId="19">#REF!</definedName>
    <definedName name="FIM_4.kv." localSheetId="42">#REF!</definedName>
    <definedName name="FIM_4.kv." localSheetId="9">#REF!</definedName>
    <definedName name="FIM_4.kv." localSheetId="10">#REF!</definedName>
    <definedName name="FIM_4.kv." localSheetId="8">#REF!</definedName>
    <definedName name="FIM_4.kv." localSheetId="11">#REF!</definedName>
    <definedName name="FIM_4.kv." localSheetId="12">#REF!</definedName>
    <definedName name="FIM_4.kv." localSheetId="29">#REF!</definedName>
    <definedName name="FIM_4.kv." localSheetId="41">#REF!</definedName>
    <definedName name="FIM_4.kv.">#REF!</definedName>
    <definedName name="FIM_balansdagskurs" localSheetId="33">[63]Forecast!$D$27</definedName>
    <definedName name="FIM_balansdagskurs" localSheetId="27">[63]Forecast!$D$27</definedName>
    <definedName name="FIM_balansdagskurs" localSheetId="28">[63]Forecast!$D$27</definedName>
    <definedName name="FIM_balansdagskurs" localSheetId="30">[63]Forecast!$D$27</definedName>
    <definedName name="FIM_balansdagskurs" localSheetId="44">[64]Forecast!$D$27</definedName>
    <definedName name="FIM_balansdagskurs" localSheetId="25">[63]Forecast!$D$27</definedName>
    <definedName name="FIM_balansdagskurs" localSheetId="26">[63]Forecast!$D$27</definedName>
    <definedName name="FIM_balansdagskurs" localSheetId="24">[63]Forecast!$D$27</definedName>
    <definedName name="FIM_balansdagskurs" localSheetId="42">[65]Forecast!$D$27</definedName>
    <definedName name="FIM_balansdagskurs" localSheetId="9">[66]Forecast!$D$27</definedName>
    <definedName name="FIM_balansdagskurs" localSheetId="10">[66]Forecast!$D$27</definedName>
    <definedName name="FIM_balansdagskurs" localSheetId="8">[67]Forecast!$D$27</definedName>
    <definedName name="FIM_balansdagskurs" localSheetId="29">[63]Forecast!$D$27</definedName>
    <definedName name="FIM_balansdagskurs" localSheetId="41">[63]Forecast!$D$27</definedName>
    <definedName name="FIM_balansdagskurs">[68]Forecast!$D$27</definedName>
    <definedName name="FIM_genomsnittskurs" localSheetId="33">[63]Forecast!$D$28</definedName>
    <definedName name="FIM_genomsnittskurs" localSheetId="27">[63]Forecast!$D$28</definedName>
    <definedName name="FIM_genomsnittskurs" localSheetId="28">[63]Forecast!$D$28</definedName>
    <definedName name="FIM_genomsnittskurs" localSheetId="30">[63]Forecast!$D$28</definedName>
    <definedName name="FIM_genomsnittskurs" localSheetId="44">[64]Forecast!$D$28</definedName>
    <definedName name="FIM_genomsnittskurs" localSheetId="25">[63]Forecast!$D$28</definedName>
    <definedName name="FIM_genomsnittskurs" localSheetId="26">[63]Forecast!$D$28</definedName>
    <definedName name="FIM_genomsnittskurs" localSheetId="24">[63]Forecast!$D$28</definedName>
    <definedName name="FIM_genomsnittskurs" localSheetId="42">[65]Forecast!$D$28</definedName>
    <definedName name="FIM_genomsnittskurs" localSheetId="9">[66]Forecast!$D$28</definedName>
    <definedName name="FIM_genomsnittskurs" localSheetId="10">[66]Forecast!$D$28</definedName>
    <definedName name="FIM_genomsnittskurs" localSheetId="8">[67]Forecast!$D$28</definedName>
    <definedName name="FIM_genomsnittskurs" localSheetId="29">[63]Forecast!$D$28</definedName>
    <definedName name="FIM_genomsnittskurs" localSheetId="41">[63]Forecast!$D$28</definedName>
    <definedName name="FIM_genomsnittskurs">[68]Forecast!$D$28</definedName>
    <definedName name="FIM_investeringskurs" localSheetId="33">[63]Forecast!$D$24</definedName>
    <definedName name="FIM_investeringskurs" localSheetId="27">[63]Forecast!$D$24</definedName>
    <definedName name="FIM_investeringskurs" localSheetId="28">[63]Forecast!$D$24</definedName>
    <definedName name="FIM_investeringskurs" localSheetId="30">[63]Forecast!$D$24</definedName>
    <definedName name="FIM_investeringskurs" localSheetId="44">[64]Forecast!$D$24</definedName>
    <definedName name="FIM_investeringskurs" localSheetId="25">[63]Forecast!$D$24</definedName>
    <definedName name="FIM_investeringskurs" localSheetId="26">[63]Forecast!$D$24</definedName>
    <definedName name="FIM_investeringskurs" localSheetId="24">[63]Forecast!$D$24</definedName>
    <definedName name="FIM_investeringskurs" localSheetId="42">[65]Forecast!$D$24</definedName>
    <definedName name="FIM_investeringskurs" localSheetId="9">[66]Forecast!$D$24</definedName>
    <definedName name="FIM_investeringskurs" localSheetId="10">[66]Forecast!$D$24</definedName>
    <definedName name="FIM_investeringskurs" localSheetId="8">[67]Forecast!$D$24</definedName>
    <definedName name="FIM_investeringskurs" localSheetId="29">[63]Forecast!$D$24</definedName>
    <definedName name="FIM_investeringskurs" localSheetId="41">[63]Forecast!$D$24</definedName>
    <definedName name="FIM_investeringskurs">[68]Forecast!$D$24</definedName>
    <definedName name="FIM_Investeringskurs_950405" localSheetId="33">[63]Forecast!#REF!</definedName>
    <definedName name="FIM_Investeringskurs_950405" localSheetId="27">[63]Forecast!#REF!</definedName>
    <definedName name="FIM_Investeringskurs_950405" localSheetId="28">[63]Forecast!#REF!</definedName>
    <definedName name="FIM_Investeringskurs_950405" localSheetId="30">[63]Forecast!#REF!</definedName>
    <definedName name="FIM_Investeringskurs_950405" localSheetId="44">[64]Forecast!#REF!</definedName>
    <definedName name="FIM_Investeringskurs_950405" localSheetId="4">[63]Forecast!#REF!</definedName>
    <definedName name="FIM_Investeringskurs_950405" localSheetId="5">[63]Forecast!#REF!</definedName>
    <definedName name="FIM_Investeringskurs_950405" localSheetId="6">[63]Forecast!#REF!</definedName>
    <definedName name="FIM_Investeringskurs_950405" localSheetId="7">[63]Forecast!#REF!</definedName>
    <definedName name="FIM_Investeringskurs_950405" localSheetId="25">[63]Forecast!#REF!</definedName>
    <definedName name="FIM_Investeringskurs_950405" localSheetId="26">[63]Forecast!#REF!</definedName>
    <definedName name="FIM_Investeringskurs_950405" localSheetId="24">[63]Forecast!#REF!</definedName>
    <definedName name="FIM_Investeringskurs_950405" localSheetId="42">[65]Forecast!#REF!</definedName>
    <definedName name="FIM_Investeringskurs_950405" localSheetId="9">[66]Forecast!#REF!</definedName>
    <definedName name="FIM_Investeringskurs_950405" localSheetId="10">[66]Forecast!#REF!</definedName>
    <definedName name="FIM_Investeringskurs_950405" localSheetId="8">[67]Forecast!#REF!</definedName>
    <definedName name="FIM_Investeringskurs_950405" localSheetId="29">[63]Forecast!#REF!</definedName>
    <definedName name="FIM_Investeringskurs_950405" localSheetId="41">[63]Forecast!#REF!</definedName>
    <definedName name="FIM_Investeringskurs_950405">[68]Forecast!#REF!</definedName>
    <definedName name="FIM_Investeringskurs_951109" localSheetId="33">[63]Forecast!#REF!</definedName>
    <definedName name="FIM_Investeringskurs_951109" localSheetId="27">[63]Forecast!#REF!</definedName>
    <definedName name="FIM_Investeringskurs_951109" localSheetId="28">[63]Forecast!#REF!</definedName>
    <definedName name="FIM_Investeringskurs_951109" localSheetId="30">[63]Forecast!#REF!</definedName>
    <definedName name="FIM_Investeringskurs_951109" localSheetId="44">[64]Forecast!#REF!</definedName>
    <definedName name="FIM_Investeringskurs_951109" localSheetId="4">[63]Forecast!#REF!</definedName>
    <definedName name="FIM_Investeringskurs_951109" localSheetId="5">[63]Forecast!#REF!</definedName>
    <definedName name="FIM_Investeringskurs_951109" localSheetId="6">[63]Forecast!#REF!</definedName>
    <definedName name="FIM_Investeringskurs_951109" localSheetId="7">[63]Forecast!#REF!</definedName>
    <definedName name="FIM_Investeringskurs_951109" localSheetId="25">[63]Forecast!#REF!</definedName>
    <definedName name="FIM_Investeringskurs_951109" localSheetId="26">[63]Forecast!#REF!</definedName>
    <definedName name="FIM_Investeringskurs_951109" localSheetId="24">[63]Forecast!#REF!</definedName>
    <definedName name="FIM_Investeringskurs_951109" localSheetId="42">[65]Forecast!#REF!</definedName>
    <definedName name="FIM_Investeringskurs_951109" localSheetId="9">[66]Forecast!#REF!</definedName>
    <definedName name="FIM_Investeringskurs_951109" localSheetId="10">[66]Forecast!#REF!</definedName>
    <definedName name="FIM_Investeringskurs_951109" localSheetId="8">[67]Forecast!#REF!</definedName>
    <definedName name="FIM_Investeringskurs_951109" localSheetId="29">[63]Forecast!#REF!</definedName>
    <definedName name="FIM_Investeringskurs_951109" localSheetId="41">[63]Forecast!#REF!</definedName>
    <definedName name="FIM_Investeringskurs_951109">[68]Forecast!#REF!</definedName>
    <definedName name="FIM_Investeringskurs_AÄtillskott" localSheetId="33">[63]Forecast!$D$25</definedName>
    <definedName name="FIM_Investeringskurs_AÄtillskott" localSheetId="27">[63]Forecast!$D$25</definedName>
    <definedName name="FIM_Investeringskurs_AÄtillskott" localSheetId="28">[63]Forecast!$D$25</definedName>
    <definedName name="FIM_Investeringskurs_AÄtillskott" localSheetId="30">[63]Forecast!$D$25</definedName>
    <definedName name="FIM_Investeringskurs_AÄtillskott" localSheetId="44">[64]Forecast!$D$25</definedName>
    <definedName name="FIM_Investeringskurs_AÄtillskott" localSheetId="25">[63]Forecast!$D$25</definedName>
    <definedName name="FIM_Investeringskurs_AÄtillskott" localSheetId="26">[63]Forecast!$D$25</definedName>
    <definedName name="FIM_Investeringskurs_AÄtillskott" localSheetId="24">[63]Forecast!$D$25</definedName>
    <definedName name="FIM_Investeringskurs_AÄtillskott" localSheetId="42">[65]Forecast!$D$25</definedName>
    <definedName name="FIM_Investeringskurs_AÄtillskott" localSheetId="9">[66]Forecast!$D$25</definedName>
    <definedName name="FIM_Investeringskurs_AÄtillskott" localSheetId="10">[66]Forecast!$D$25</definedName>
    <definedName name="FIM_Investeringskurs_AÄtillskott" localSheetId="8">[67]Forecast!$D$25</definedName>
    <definedName name="FIM_Investeringskurs_AÄtillskott" localSheetId="29">[63]Forecast!$D$25</definedName>
    <definedName name="FIM_Investeringskurs_AÄtillskott" localSheetId="41">[63]Forecast!$D$25</definedName>
    <definedName name="FIM_Investeringskurs_AÄtillskott">[68]Forecast!$D$25</definedName>
    <definedName name="FIM_Primo" localSheetId="33">#REF!</definedName>
    <definedName name="FIM_Primo" localSheetId="17">#REF!</definedName>
    <definedName name="FIM_Primo" localSheetId="20">#REF!</definedName>
    <definedName name="FIM_Primo" localSheetId="18">#REF!</definedName>
    <definedName name="FIM_Primo" localSheetId="13">#REF!</definedName>
    <definedName name="FIM_Primo" localSheetId="14">#REF!</definedName>
    <definedName name="FIM_Primo" localSheetId="27">#REF!</definedName>
    <definedName name="FIM_Primo" localSheetId="28">#REF!</definedName>
    <definedName name="FIM_Primo" localSheetId="22">#REF!</definedName>
    <definedName name="FIM_Primo" localSheetId="30">#REF!</definedName>
    <definedName name="FIM_Primo" localSheetId="44">#REF!</definedName>
    <definedName name="FIM_Primo" localSheetId="4">#REF!</definedName>
    <definedName name="FIM_Primo" localSheetId="5">#REF!</definedName>
    <definedName name="FIM_Primo" localSheetId="6">#REF!</definedName>
    <definedName name="FIM_Primo" localSheetId="7">#REF!</definedName>
    <definedName name="FIM_Primo" localSheetId="16">#REF!</definedName>
    <definedName name="FIM_Primo" localSheetId="15">#REF!</definedName>
    <definedName name="FIM_Primo" localSheetId="25">#REF!</definedName>
    <definedName name="FIM_Primo" localSheetId="26">#REF!</definedName>
    <definedName name="FIM_Primo" localSheetId="24">#REF!</definedName>
    <definedName name="FIM_Primo" localSheetId="19">#REF!</definedName>
    <definedName name="FIM_Primo" localSheetId="42">#REF!</definedName>
    <definedName name="FIM_Primo" localSheetId="9">#REF!</definedName>
    <definedName name="FIM_Primo" localSheetId="10">#REF!</definedName>
    <definedName name="FIM_Primo" localSheetId="8">#REF!</definedName>
    <definedName name="FIM_Primo" localSheetId="11">#REF!</definedName>
    <definedName name="FIM_Primo" localSheetId="12">#REF!</definedName>
    <definedName name="FIM_Primo" localSheetId="29">#REF!</definedName>
    <definedName name="FIM_Primo" localSheetId="41">#REF!</definedName>
    <definedName name="FIM_Primo">#REF!</definedName>
    <definedName name="FIM_Ultimo" localSheetId="33">#REF!</definedName>
    <definedName name="FIM_Ultimo" localSheetId="17">#REF!</definedName>
    <definedName name="FIM_Ultimo" localSheetId="20">#REF!</definedName>
    <definedName name="FIM_Ultimo" localSheetId="18">#REF!</definedName>
    <definedName name="FIM_Ultimo" localSheetId="13">#REF!</definedName>
    <definedName name="FIM_Ultimo" localSheetId="14">#REF!</definedName>
    <definedName name="FIM_Ultimo" localSheetId="27">#REF!</definedName>
    <definedName name="FIM_Ultimo" localSheetId="28">#REF!</definedName>
    <definedName name="FIM_Ultimo" localSheetId="22">#REF!</definedName>
    <definedName name="FIM_Ultimo" localSheetId="30">#REF!</definedName>
    <definedName name="FIM_Ultimo" localSheetId="44">#REF!</definedName>
    <definedName name="FIM_Ultimo" localSheetId="4">#REF!</definedName>
    <definedName name="FIM_Ultimo" localSheetId="5">#REF!</definedName>
    <definedName name="FIM_Ultimo" localSheetId="6">#REF!</definedName>
    <definedName name="FIM_Ultimo" localSheetId="7">#REF!</definedName>
    <definedName name="FIM_Ultimo" localSheetId="16">#REF!</definedName>
    <definedName name="FIM_Ultimo" localSheetId="15">#REF!</definedName>
    <definedName name="FIM_Ultimo" localSheetId="25">#REF!</definedName>
    <definedName name="FIM_Ultimo" localSheetId="26">#REF!</definedName>
    <definedName name="FIM_Ultimo" localSheetId="24">#REF!</definedName>
    <definedName name="FIM_Ultimo" localSheetId="19">#REF!</definedName>
    <definedName name="FIM_Ultimo" localSheetId="42">#REF!</definedName>
    <definedName name="FIM_Ultimo" localSheetId="9">#REF!</definedName>
    <definedName name="FIM_Ultimo" localSheetId="10">#REF!</definedName>
    <definedName name="FIM_Ultimo" localSheetId="8">#REF!</definedName>
    <definedName name="FIM_Ultimo" localSheetId="11">#REF!</definedName>
    <definedName name="FIM_Ultimo" localSheetId="12">#REF!</definedName>
    <definedName name="FIM_Ultimo" localSheetId="29">#REF!</definedName>
    <definedName name="FIM_Ultimo" localSheetId="41">#REF!</definedName>
    <definedName name="FIM_Ultimo">#REF!</definedName>
    <definedName name="Finland" localSheetId="33">[51]Sheet1!$C$18</definedName>
    <definedName name="Finland" localSheetId="27">[51]Sheet1!$C$18</definedName>
    <definedName name="Finland" localSheetId="28">[51]Sheet1!$C$18</definedName>
    <definedName name="Finland" localSheetId="30">[51]Sheet1!$C$18</definedName>
    <definedName name="Finland" localSheetId="44">[52]Sheet1!$C$18</definedName>
    <definedName name="Finland" localSheetId="25">[51]Sheet1!$C$18</definedName>
    <definedName name="Finland" localSheetId="26">[51]Sheet1!$C$18</definedName>
    <definedName name="Finland" localSheetId="24">[51]Sheet1!$C$18</definedName>
    <definedName name="Finland" localSheetId="42">[53]Sheet1!$C$18</definedName>
    <definedName name="Finland" localSheetId="9">[54]Sheet1!$C$18</definedName>
    <definedName name="Finland" localSheetId="10">[54]Sheet1!$C$18</definedName>
    <definedName name="Finland" localSheetId="8">[55]Sheet1!$C$18</definedName>
    <definedName name="Finland" localSheetId="29">[51]Sheet1!$C$18</definedName>
    <definedName name="Finland" localSheetId="41">[51]Sheet1!$C$18</definedName>
    <definedName name="Finland">[56]Sheet1!$C$18</definedName>
    <definedName name="GBP_1.kv." localSheetId="33">#REF!</definedName>
    <definedName name="GBP_1.kv." localSheetId="17">#REF!</definedName>
    <definedName name="GBP_1.kv." localSheetId="20">#REF!</definedName>
    <definedName name="GBP_1.kv." localSheetId="18">#REF!</definedName>
    <definedName name="GBP_1.kv." localSheetId="13">#REF!</definedName>
    <definedName name="GBP_1.kv." localSheetId="14">#REF!</definedName>
    <definedName name="GBP_1.kv." localSheetId="27">#REF!</definedName>
    <definedName name="GBP_1.kv." localSheetId="28">#REF!</definedName>
    <definedName name="GBP_1.kv." localSheetId="22">#REF!</definedName>
    <definedName name="GBP_1.kv." localSheetId="30">#REF!</definedName>
    <definedName name="GBP_1.kv." localSheetId="44">#REF!</definedName>
    <definedName name="GBP_1.kv." localSheetId="4">#REF!</definedName>
    <definedName name="GBP_1.kv." localSheetId="5">#REF!</definedName>
    <definedName name="GBP_1.kv." localSheetId="6">#REF!</definedName>
    <definedName name="GBP_1.kv." localSheetId="7">#REF!</definedName>
    <definedName name="GBP_1.kv." localSheetId="16">#REF!</definedName>
    <definedName name="GBP_1.kv." localSheetId="15">#REF!</definedName>
    <definedName name="GBP_1.kv." localSheetId="25">#REF!</definedName>
    <definedName name="GBP_1.kv." localSheetId="26">#REF!</definedName>
    <definedName name="GBP_1.kv." localSheetId="24">#REF!</definedName>
    <definedName name="GBP_1.kv." localSheetId="19">#REF!</definedName>
    <definedName name="GBP_1.kv." localSheetId="42">#REF!</definedName>
    <definedName name="GBP_1.kv." localSheetId="9">#REF!</definedName>
    <definedName name="GBP_1.kv." localSheetId="10">#REF!</definedName>
    <definedName name="GBP_1.kv." localSheetId="8">#REF!</definedName>
    <definedName name="GBP_1.kv." localSheetId="11">#REF!</definedName>
    <definedName name="GBP_1.kv." localSheetId="12">#REF!</definedName>
    <definedName name="GBP_1.kv." localSheetId="29">#REF!</definedName>
    <definedName name="GBP_1.kv." localSheetId="41">#REF!</definedName>
    <definedName name="GBP_1.kv.">#REF!</definedName>
    <definedName name="GBP_2.kv." localSheetId="33">#REF!</definedName>
    <definedName name="GBP_2.kv." localSheetId="17">#REF!</definedName>
    <definedName name="GBP_2.kv." localSheetId="20">#REF!</definedName>
    <definedName name="GBP_2.kv." localSheetId="18">#REF!</definedName>
    <definedName name="GBP_2.kv." localSheetId="13">#REF!</definedName>
    <definedName name="GBP_2.kv." localSheetId="14">#REF!</definedName>
    <definedName name="GBP_2.kv." localSheetId="27">#REF!</definedName>
    <definedName name="GBP_2.kv." localSheetId="28">#REF!</definedName>
    <definedName name="GBP_2.kv." localSheetId="22">#REF!</definedName>
    <definedName name="GBP_2.kv." localSheetId="30">#REF!</definedName>
    <definedName name="GBP_2.kv." localSheetId="44">#REF!</definedName>
    <definedName name="GBP_2.kv." localSheetId="4">#REF!</definedName>
    <definedName name="GBP_2.kv." localSheetId="5">#REF!</definedName>
    <definedName name="GBP_2.kv." localSheetId="6">#REF!</definedName>
    <definedName name="GBP_2.kv." localSheetId="7">#REF!</definedName>
    <definedName name="GBP_2.kv." localSheetId="16">#REF!</definedName>
    <definedName name="GBP_2.kv." localSheetId="15">#REF!</definedName>
    <definedName name="GBP_2.kv." localSheetId="25">#REF!</definedName>
    <definedName name="GBP_2.kv." localSheetId="26">#REF!</definedName>
    <definedName name="GBP_2.kv." localSheetId="24">#REF!</definedName>
    <definedName name="GBP_2.kv." localSheetId="19">#REF!</definedName>
    <definedName name="GBP_2.kv." localSheetId="42">#REF!</definedName>
    <definedName name="GBP_2.kv." localSheetId="9">#REF!</definedName>
    <definedName name="GBP_2.kv." localSheetId="10">#REF!</definedName>
    <definedName name="GBP_2.kv." localSheetId="8">#REF!</definedName>
    <definedName name="GBP_2.kv." localSheetId="11">#REF!</definedName>
    <definedName name="GBP_2.kv." localSheetId="12">#REF!</definedName>
    <definedName name="GBP_2.kv." localSheetId="29">#REF!</definedName>
    <definedName name="GBP_2.kv." localSheetId="41">#REF!</definedName>
    <definedName name="GBP_2.kv.">#REF!</definedName>
    <definedName name="GBP_3.kv." localSheetId="33">#REF!</definedName>
    <definedName name="GBP_3.kv." localSheetId="17">#REF!</definedName>
    <definedName name="GBP_3.kv." localSheetId="20">#REF!</definedName>
    <definedName name="GBP_3.kv." localSheetId="18">#REF!</definedName>
    <definedName name="GBP_3.kv." localSheetId="13">#REF!</definedName>
    <definedName name="GBP_3.kv." localSheetId="14">#REF!</definedName>
    <definedName name="GBP_3.kv." localSheetId="27">#REF!</definedName>
    <definedName name="GBP_3.kv." localSheetId="28">#REF!</definedName>
    <definedName name="GBP_3.kv." localSheetId="22">#REF!</definedName>
    <definedName name="GBP_3.kv." localSheetId="30">#REF!</definedName>
    <definedName name="GBP_3.kv." localSheetId="44">#REF!</definedName>
    <definedName name="GBP_3.kv." localSheetId="4">#REF!</definedName>
    <definedName name="GBP_3.kv." localSheetId="5">#REF!</definedName>
    <definedName name="GBP_3.kv." localSheetId="6">#REF!</definedName>
    <definedName name="GBP_3.kv." localSheetId="7">#REF!</definedName>
    <definedName name="GBP_3.kv." localSheetId="16">#REF!</definedName>
    <definedName name="GBP_3.kv." localSheetId="15">#REF!</definedName>
    <definedName name="GBP_3.kv." localSheetId="25">#REF!</definedName>
    <definedName name="GBP_3.kv." localSheetId="26">#REF!</definedName>
    <definedName name="GBP_3.kv." localSheetId="24">#REF!</definedName>
    <definedName name="GBP_3.kv." localSheetId="19">#REF!</definedName>
    <definedName name="GBP_3.kv." localSheetId="42">#REF!</definedName>
    <definedName name="GBP_3.kv." localSheetId="9">#REF!</definedName>
    <definedName name="GBP_3.kv." localSheetId="10">#REF!</definedName>
    <definedName name="GBP_3.kv." localSheetId="8">#REF!</definedName>
    <definedName name="GBP_3.kv." localSheetId="11">#REF!</definedName>
    <definedName name="GBP_3.kv." localSheetId="12">#REF!</definedName>
    <definedName name="GBP_3.kv." localSheetId="29">#REF!</definedName>
    <definedName name="GBP_3.kv." localSheetId="41">#REF!</definedName>
    <definedName name="GBP_3.kv.">#REF!</definedName>
    <definedName name="GBP_30.06." localSheetId="33">#REF!</definedName>
    <definedName name="GBP_30.06." localSheetId="17">#REF!</definedName>
    <definedName name="GBP_30.06." localSheetId="20">#REF!</definedName>
    <definedName name="GBP_30.06." localSheetId="18">#REF!</definedName>
    <definedName name="GBP_30.06." localSheetId="13">#REF!</definedName>
    <definedName name="GBP_30.06." localSheetId="14">#REF!</definedName>
    <definedName name="GBP_30.06." localSheetId="27">#REF!</definedName>
    <definedName name="GBP_30.06." localSheetId="28">#REF!</definedName>
    <definedName name="GBP_30.06." localSheetId="22">#REF!</definedName>
    <definedName name="GBP_30.06." localSheetId="30">#REF!</definedName>
    <definedName name="GBP_30.06." localSheetId="44">#REF!</definedName>
    <definedName name="GBP_30.06." localSheetId="4">#REF!</definedName>
    <definedName name="GBP_30.06." localSheetId="5">#REF!</definedName>
    <definedName name="GBP_30.06." localSheetId="6">#REF!</definedName>
    <definedName name="GBP_30.06." localSheetId="7">#REF!</definedName>
    <definedName name="GBP_30.06." localSheetId="16">#REF!</definedName>
    <definedName name="GBP_30.06." localSheetId="15">#REF!</definedName>
    <definedName name="GBP_30.06." localSheetId="25">#REF!</definedName>
    <definedName name="GBP_30.06." localSheetId="26">#REF!</definedName>
    <definedName name="GBP_30.06." localSheetId="24">#REF!</definedName>
    <definedName name="GBP_30.06." localSheetId="19">#REF!</definedName>
    <definedName name="GBP_30.06." localSheetId="42">#REF!</definedName>
    <definedName name="GBP_30.06." localSheetId="9">#REF!</definedName>
    <definedName name="GBP_30.06." localSheetId="10">#REF!</definedName>
    <definedName name="GBP_30.06." localSheetId="8">#REF!</definedName>
    <definedName name="GBP_30.06." localSheetId="11">#REF!</definedName>
    <definedName name="GBP_30.06." localSheetId="12">#REF!</definedName>
    <definedName name="GBP_30.06." localSheetId="29">#REF!</definedName>
    <definedName name="GBP_30.06." localSheetId="41">#REF!</definedName>
    <definedName name="GBP_30.06.">#REF!</definedName>
    <definedName name="GBP_30.09." localSheetId="33">#REF!</definedName>
    <definedName name="GBP_30.09." localSheetId="17">#REF!</definedName>
    <definedName name="GBP_30.09." localSheetId="20">#REF!</definedName>
    <definedName name="GBP_30.09." localSheetId="18">#REF!</definedName>
    <definedName name="GBP_30.09." localSheetId="13">#REF!</definedName>
    <definedName name="GBP_30.09." localSheetId="14">#REF!</definedName>
    <definedName name="GBP_30.09." localSheetId="27">#REF!</definedName>
    <definedName name="GBP_30.09." localSheetId="28">#REF!</definedName>
    <definedName name="GBP_30.09." localSheetId="22">#REF!</definedName>
    <definedName name="GBP_30.09." localSheetId="30">#REF!</definedName>
    <definedName name="GBP_30.09." localSheetId="44">#REF!</definedName>
    <definedName name="GBP_30.09." localSheetId="4">#REF!</definedName>
    <definedName name="GBP_30.09." localSheetId="5">#REF!</definedName>
    <definedName name="GBP_30.09." localSheetId="6">#REF!</definedName>
    <definedName name="GBP_30.09." localSheetId="7">#REF!</definedName>
    <definedName name="GBP_30.09." localSheetId="16">#REF!</definedName>
    <definedName name="GBP_30.09." localSheetId="15">#REF!</definedName>
    <definedName name="GBP_30.09." localSheetId="25">#REF!</definedName>
    <definedName name="GBP_30.09." localSheetId="26">#REF!</definedName>
    <definedName name="GBP_30.09." localSheetId="24">#REF!</definedName>
    <definedName name="GBP_30.09." localSheetId="19">#REF!</definedName>
    <definedName name="GBP_30.09." localSheetId="42">#REF!</definedName>
    <definedName name="GBP_30.09." localSheetId="9">#REF!</definedName>
    <definedName name="GBP_30.09." localSheetId="10">#REF!</definedName>
    <definedName name="GBP_30.09." localSheetId="8">#REF!</definedName>
    <definedName name="GBP_30.09." localSheetId="11">#REF!</definedName>
    <definedName name="GBP_30.09." localSheetId="12">#REF!</definedName>
    <definedName name="GBP_30.09." localSheetId="29">#REF!</definedName>
    <definedName name="GBP_30.09." localSheetId="41">#REF!</definedName>
    <definedName name="GBP_30.09.">#REF!</definedName>
    <definedName name="GBP_31.03." localSheetId="33">#REF!</definedName>
    <definedName name="GBP_31.03." localSheetId="17">#REF!</definedName>
    <definedName name="GBP_31.03." localSheetId="20">#REF!</definedName>
    <definedName name="GBP_31.03." localSheetId="18">#REF!</definedName>
    <definedName name="GBP_31.03." localSheetId="13">#REF!</definedName>
    <definedName name="GBP_31.03." localSheetId="14">#REF!</definedName>
    <definedName name="GBP_31.03." localSheetId="27">#REF!</definedName>
    <definedName name="GBP_31.03." localSheetId="28">#REF!</definedName>
    <definedName name="GBP_31.03." localSheetId="22">#REF!</definedName>
    <definedName name="GBP_31.03." localSheetId="30">#REF!</definedName>
    <definedName name="GBP_31.03." localSheetId="44">#REF!</definedName>
    <definedName name="GBP_31.03." localSheetId="4">#REF!</definedName>
    <definedName name="GBP_31.03." localSheetId="5">#REF!</definedName>
    <definedName name="GBP_31.03." localSheetId="6">#REF!</definedName>
    <definedName name="GBP_31.03." localSheetId="7">#REF!</definedName>
    <definedName name="GBP_31.03." localSheetId="16">#REF!</definedName>
    <definedName name="GBP_31.03." localSheetId="15">#REF!</definedName>
    <definedName name="GBP_31.03." localSheetId="25">#REF!</definedName>
    <definedName name="GBP_31.03." localSheetId="26">#REF!</definedName>
    <definedName name="GBP_31.03." localSheetId="24">#REF!</definedName>
    <definedName name="GBP_31.03." localSheetId="19">#REF!</definedName>
    <definedName name="GBP_31.03." localSheetId="42">#REF!</definedName>
    <definedName name="GBP_31.03." localSheetId="9">#REF!</definedName>
    <definedName name="GBP_31.03." localSheetId="10">#REF!</definedName>
    <definedName name="GBP_31.03." localSheetId="8">#REF!</definedName>
    <definedName name="GBP_31.03." localSheetId="11">#REF!</definedName>
    <definedName name="GBP_31.03." localSheetId="12">#REF!</definedName>
    <definedName name="GBP_31.03." localSheetId="29">#REF!</definedName>
    <definedName name="GBP_31.03." localSheetId="41">#REF!</definedName>
    <definedName name="GBP_31.03.">#REF!</definedName>
    <definedName name="GBP_4.kv." localSheetId="33">#REF!</definedName>
    <definedName name="GBP_4.kv." localSheetId="17">#REF!</definedName>
    <definedName name="GBP_4.kv." localSheetId="20">#REF!</definedName>
    <definedName name="GBP_4.kv." localSheetId="18">#REF!</definedName>
    <definedName name="GBP_4.kv." localSheetId="13">#REF!</definedName>
    <definedName name="GBP_4.kv." localSheetId="14">#REF!</definedName>
    <definedName name="GBP_4.kv." localSheetId="27">#REF!</definedName>
    <definedName name="GBP_4.kv." localSheetId="28">#REF!</definedName>
    <definedName name="GBP_4.kv." localSheetId="22">#REF!</definedName>
    <definedName name="GBP_4.kv." localSheetId="30">#REF!</definedName>
    <definedName name="GBP_4.kv." localSheetId="44">#REF!</definedName>
    <definedName name="GBP_4.kv." localSheetId="4">#REF!</definedName>
    <definedName name="GBP_4.kv." localSheetId="5">#REF!</definedName>
    <definedName name="GBP_4.kv." localSheetId="6">#REF!</definedName>
    <definedName name="GBP_4.kv." localSheetId="7">#REF!</definedName>
    <definedName name="GBP_4.kv." localSheetId="16">#REF!</definedName>
    <definedName name="GBP_4.kv." localSheetId="15">#REF!</definedName>
    <definedName name="GBP_4.kv." localSheetId="25">#REF!</definedName>
    <definedName name="GBP_4.kv." localSheetId="26">#REF!</definedName>
    <definedName name="GBP_4.kv." localSheetId="24">#REF!</definedName>
    <definedName name="GBP_4.kv." localSheetId="19">#REF!</definedName>
    <definedName name="GBP_4.kv." localSheetId="42">#REF!</definedName>
    <definedName name="GBP_4.kv." localSheetId="9">#REF!</definedName>
    <definedName name="GBP_4.kv." localSheetId="10">#REF!</definedName>
    <definedName name="GBP_4.kv." localSheetId="8">#REF!</definedName>
    <definedName name="GBP_4.kv." localSheetId="11">#REF!</definedName>
    <definedName name="GBP_4.kv." localSheetId="12">#REF!</definedName>
    <definedName name="GBP_4.kv." localSheetId="29">#REF!</definedName>
    <definedName name="GBP_4.kv." localSheetId="41">#REF!</definedName>
    <definedName name="GBP_4.kv.">#REF!</definedName>
    <definedName name="GBP_Primo" localSheetId="33">#REF!</definedName>
    <definedName name="GBP_Primo" localSheetId="17">#REF!</definedName>
    <definedName name="GBP_Primo" localSheetId="20">#REF!</definedName>
    <definedName name="GBP_Primo" localSheetId="18">#REF!</definedName>
    <definedName name="GBP_Primo" localSheetId="13">#REF!</definedName>
    <definedName name="GBP_Primo" localSheetId="14">#REF!</definedName>
    <definedName name="GBP_Primo" localSheetId="27">#REF!</definedName>
    <definedName name="GBP_Primo" localSheetId="28">#REF!</definedName>
    <definedName name="GBP_Primo" localSheetId="22">#REF!</definedName>
    <definedName name="GBP_Primo" localSheetId="30">#REF!</definedName>
    <definedName name="GBP_Primo" localSheetId="44">#REF!</definedName>
    <definedName name="GBP_Primo" localSheetId="4">#REF!</definedName>
    <definedName name="GBP_Primo" localSheetId="5">#REF!</definedName>
    <definedName name="GBP_Primo" localSheetId="6">#REF!</definedName>
    <definedName name="GBP_Primo" localSheetId="7">#REF!</definedName>
    <definedName name="GBP_Primo" localSheetId="16">#REF!</definedName>
    <definedName name="GBP_Primo" localSheetId="15">#REF!</definedName>
    <definedName name="GBP_Primo" localSheetId="25">#REF!</definedName>
    <definedName name="GBP_Primo" localSheetId="26">#REF!</definedName>
    <definedName name="GBP_Primo" localSheetId="24">#REF!</definedName>
    <definedName name="GBP_Primo" localSheetId="19">#REF!</definedName>
    <definedName name="GBP_Primo" localSheetId="42">#REF!</definedName>
    <definedName name="GBP_Primo" localSheetId="9">#REF!</definedName>
    <definedName name="GBP_Primo" localSheetId="10">#REF!</definedName>
    <definedName name="GBP_Primo" localSheetId="8">#REF!</definedName>
    <definedName name="GBP_Primo" localSheetId="11">#REF!</definedName>
    <definedName name="GBP_Primo" localSheetId="12">#REF!</definedName>
    <definedName name="GBP_Primo" localSheetId="29">#REF!</definedName>
    <definedName name="GBP_Primo" localSheetId="41">#REF!</definedName>
    <definedName name="GBP_Primo">#REF!</definedName>
    <definedName name="GBP_Ultimo" localSheetId="33">#REF!</definedName>
    <definedName name="GBP_Ultimo" localSheetId="17">#REF!</definedName>
    <definedName name="GBP_Ultimo" localSheetId="20">#REF!</definedName>
    <definedName name="GBP_Ultimo" localSheetId="18">#REF!</definedName>
    <definedName name="GBP_Ultimo" localSheetId="13">#REF!</definedName>
    <definedName name="GBP_Ultimo" localSheetId="14">#REF!</definedName>
    <definedName name="GBP_Ultimo" localSheetId="27">#REF!</definedName>
    <definedName name="GBP_Ultimo" localSheetId="28">#REF!</definedName>
    <definedName name="GBP_Ultimo" localSheetId="22">#REF!</definedName>
    <definedName name="GBP_Ultimo" localSheetId="30">#REF!</definedName>
    <definedName name="GBP_Ultimo" localSheetId="44">#REF!</definedName>
    <definedName name="GBP_Ultimo" localSheetId="4">#REF!</definedName>
    <definedName name="GBP_Ultimo" localSheetId="5">#REF!</definedName>
    <definedName name="GBP_Ultimo" localSheetId="6">#REF!</definedName>
    <definedName name="GBP_Ultimo" localSheetId="7">#REF!</definedName>
    <definedName name="GBP_Ultimo" localSheetId="16">#REF!</definedName>
    <definedName name="GBP_Ultimo" localSheetId="15">#REF!</definedName>
    <definedName name="GBP_Ultimo" localSheetId="25">#REF!</definedName>
    <definedName name="GBP_Ultimo" localSheetId="26">#REF!</definedName>
    <definedName name="GBP_Ultimo" localSheetId="24">#REF!</definedName>
    <definedName name="GBP_Ultimo" localSheetId="19">#REF!</definedName>
    <definedName name="GBP_Ultimo" localSheetId="42">#REF!</definedName>
    <definedName name="GBP_Ultimo" localSheetId="9">#REF!</definedName>
    <definedName name="GBP_Ultimo" localSheetId="10">#REF!</definedName>
    <definedName name="GBP_Ultimo" localSheetId="8">#REF!</definedName>
    <definedName name="GBP_Ultimo" localSheetId="11">#REF!</definedName>
    <definedName name="GBP_Ultimo" localSheetId="12">#REF!</definedName>
    <definedName name="GBP_Ultimo" localSheetId="29">#REF!</definedName>
    <definedName name="GBP_Ultimo" localSheetId="41">#REF!</definedName>
    <definedName name="GBP_Ultimo">#REF!</definedName>
    <definedName name="gcc" localSheetId="33">#REF!</definedName>
    <definedName name="gcc" localSheetId="17">#REF!</definedName>
    <definedName name="gcc" localSheetId="20">#REF!</definedName>
    <definedName name="gcc" localSheetId="18">#REF!</definedName>
    <definedName name="gcc" localSheetId="13">#REF!</definedName>
    <definedName name="gcc" localSheetId="14">#REF!</definedName>
    <definedName name="gcc" localSheetId="27">#REF!</definedName>
    <definedName name="gcc" localSheetId="28">#REF!</definedName>
    <definedName name="gcc" localSheetId="22">#REF!</definedName>
    <definedName name="gcc" localSheetId="30">#REF!</definedName>
    <definedName name="gcc" localSheetId="44">#REF!</definedName>
    <definedName name="gcc" localSheetId="4">#REF!</definedName>
    <definedName name="gcc" localSheetId="5">#REF!</definedName>
    <definedName name="gcc" localSheetId="6">#REF!</definedName>
    <definedName name="gcc" localSheetId="7">#REF!</definedName>
    <definedName name="gcc" localSheetId="16">#REF!</definedName>
    <definedName name="gcc" localSheetId="15">#REF!</definedName>
    <definedName name="gcc" localSheetId="25">#REF!</definedName>
    <definedName name="gcc" localSheetId="26">#REF!</definedName>
    <definedName name="gcc" localSheetId="24">#REF!</definedName>
    <definedName name="gcc" localSheetId="19">#REF!</definedName>
    <definedName name="gcc" localSheetId="42">#REF!</definedName>
    <definedName name="gcc" localSheetId="9">#REF!</definedName>
    <definedName name="gcc" localSheetId="10">#REF!</definedName>
    <definedName name="gcc" localSheetId="8">#REF!</definedName>
    <definedName name="gcc" localSheetId="11">#REF!</definedName>
    <definedName name="gcc" localSheetId="12">#REF!</definedName>
    <definedName name="gcc" localSheetId="29">#REF!</definedName>
    <definedName name="gcc" localSheetId="41">#REF!</definedName>
    <definedName name="gcc">#REF!</definedName>
    <definedName name="gcc_other" localSheetId="33">#REF!</definedName>
    <definedName name="gcc_other" localSheetId="17">#REF!</definedName>
    <definedName name="gcc_other" localSheetId="20">#REF!</definedName>
    <definedName name="gcc_other" localSheetId="18">#REF!</definedName>
    <definedName name="gcc_other" localSheetId="13">#REF!</definedName>
    <definedName name="gcc_other" localSheetId="14">#REF!</definedName>
    <definedName name="gcc_other" localSheetId="27">#REF!</definedName>
    <definedName name="gcc_other" localSheetId="28">#REF!</definedName>
    <definedName name="gcc_other" localSheetId="22">#REF!</definedName>
    <definedName name="gcc_other" localSheetId="30">#REF!</definedName>
    <definedName name="gcc_other" localSheetId="44">#REF!</definedName>
    <definedName name="gcc_other" localSheetId="4">#REF!</definedName>
    <definedName name="gcc_other" localSheetId="5">#REF!</definedName>
    <definedName name="gcc_other" localSheetId="6">#REF!</definedName>
    <definedName name="gcc_other" localSheetId="7">#REF!</definedName>
    <definedName name="gcc_other" localSheetId="16">#REF!</definedName>
    <definedName name="gcc_other" localSheetId="15">#REF!</definedName>
    <definedName name="gcc_other" localSheetId="25">#REF!</definedName>
    <definedName name="gcc_other" localSheetId="26">#REF!</definedName>
    <definedName name="gcc_other" localSheetId="24">#REF!</definedName>
    <definedName name="gcc_other" localSheetId="19">#REF!</definedName>
    <definedName name="gcc_other" localSheetId="42">#REF!</definedName>
    <definedName name="gcc_other" localSheetId="9">#REF!</definedName>
    <definedName name="gcc_other" localSheetId="10">#REF!</definedName>
    <definedName name="gcc_other" localSheetId="8">#REF!</definedName>
    <definedName name="gcc_other" localSheetId="11">#REF!</definedName>
    <definedName name="gcc_other" localSheetId="12">#REF!</definedName>
    <definedName name="gcc_other" localSheetId="29">#REF!</definedName>
    <definedName name="gcc_other" localSheetId="41">#REF!</definedName>
    <definedName name="gcc_other">#REF!</definedName>
    <definedName name="General" localSheetId="33">#REF!</definedName>
    <definedName name="General" localSheetId="17">#REF!</definedName>
    <definedName name="General" localSheetId="20">#REF!</definedName>
    <definedName name="General" localSheetId="18">#REF!</definedName>
    <definedName name="General" localSheetId="13">#REF!</definedName>
    <definedName name="General" localSheetId="14">#REF!</definedName>
    <definedName name="General" localSheetId="27">#REF!</definedName>
    <definedName name="General" localSheetId="28">#REF!</definedName>
    <definedName name="General" localSheetId="22">#REF!</definedName>
    <definedName name="General" localSheetId="30">#REF!</definedName>
    <definedName name="General" localSheetId="44">#REF!</definedName>
    <definedName name="General" localSheetId="4">#REF!</definedName>
    <definedName name="General" localSheetId="5">#REF!</definedName>
    <definedName name="General" localSheetId="6">#REF!</definedName>
    <definedName name="General" localSheetId="7">#REF!</definedName>
    <definedName name="General" localSheetId="16">#REF!</definedName>
    <definedName name="General" localSheetId="15">#REF!</definedName>
    <definedName name="General" localSheetId="25">#REF!</definedName>
    <definedName name="General" localSheetId="26">#REF!</definedName>
    <definedName name="General" localSheetId="24">#REF!</definedName>
    <definedName name="General" localSheetId="19">#REF!</definedName>
    <definedName name="General" localSheetId="42">#REF!</definedName>
    <definedName name="General" localSheetId="9">#REF!</definedName>
    <definedName name="General" localSheetId="10">#REF!</definedName>
    <definedName name="General" localSheetId="8">#REF!</definedName>
    <definedName name="General" localSheetId="11">#REF!</definedName>
    <definedName name="General" localSheetId="12">#REF!</definedName>
    <definedName name="General" localSheetId="29">#REF!</definedName>
    <definedName name="General" localSheetId="41">#REF!</definedName>
    <definedName name="General">#REF!</definedName>
    <definedName name="general1" localSheetId="33">#REF!</definedName>
    <definedName name="general1" localSheetId="17">#REF!</definedName>
    <definedName name="general1" localSheetId="20">#REF!</definedName>
    <definedName name="general1" localSheetId="18">#REF!</definedName>
    <definedName name="general1" localSheetId="13">#REF!</definedName>
    <definedName name="general1" localSheetId="14">#REF!</definedName>
    <definedName name="general1" localSheetId="27">#REF!</definedName>
    <definedName name="general1" localSheetId="28">#REF!</definedName>
    <definedName name="general1" localSheetId="22">#REF!</definedName>
    <definedName name="general1" localSheetId="30">#REF!</definedName>
    <definedName name="general1" localSheetId="44">#REF!</definedName>
    <definedName name="general1" localSheetId="4">#REF!</definedName>
    <definedName name="general1" localSheetId="5">#REF!</definedName>
    <definedName name="general1" localSheetId="6">#REF!</definedName>
    <definedName name="general1" localSheetId="7">#REF!</definedName>
    <definedName name="general1" localSheetId="16">#REF!</definedName>
    <definedName name="general1" localSheetId="15">#REF!</definedName>
    <definedName name="general1" localSheetId="25">#REF!</definedName>
    <definedName name="general1" localSheetId="26">#REF!</definedName>
    <definedName name="general1" localSheetId="24">#REF!</definedName>
    <definedName name="general1" localSheetId="19">#REF!</definedName>
    <definedName name="general1" localSheetId="42">#REF!</definedName>
    <definedName name="general1" localSheetId="9">#REF!</definedName>
    <definedName name="general1" localSheetId="10">#REF!</definedName>
    <definedName name="general1" localSheetId="8">#REF!</definedName>
    <definedName name="general1" localSheetId="11">#REF!</definedName>
    <definedName name="general1" localSheetId="12">#REF!</definedName>
    <definedName name="general1" localSheetId="29">#REF!</definedName>
    <definedName name="general1" localSheetId="41">#REF!</definedName>
    <definedName name="general1">#REF!</definedName>
    <definedName name="GenInsKeyFig" localSheetId="33">#REF!</definedName>
    <definedName name="GenInsKeyFig" localSheetId="17">#REF!</definedName>
    <definedName name="GenInsKeyFig" localSheetId="20">#REF!</definedName>
    <definedName name="GenInsKeyFig" localSheetId="18">#REF!</definedName>
    <definedName name="GenInsKeyFig" localSheetId="13">#REF!</definedName>
    <definedName name="GenInsKeyFig" localSheetId="14">#REF!</definedName>
    <definedName name="GenInsKeyFig" localSheetId="27">#REF!</definedName>
    <definedName name="GenInsKeyFig" localSheetId="28">#REF!</definedName>
    <definedName name="GenInsKeyFig" localSheetId="22">#REF!</definedName>
    <definedName name="GenInsKeyFig" localSheetId="30">#REF!</definedName>
    <definedName name="GenInsKeyFig" localSheetId="44">#REF!</definedName>
    <definedName name="GenInsKeyFig" localSheetId="4">#REF!</definedName>
    <definedName name="GenInsKeyFig" localSheetId="5">#REF!</definedName>
    <definedName name="GenInsKeyFig" localSheetId="6">#REF!</definedName>
    <definedName name="GenInsKeyFig" localSheetId="7">#REF!</definedName>
    <definedName name="GenInsKeyFig" localSheetId="16">#REF!</definedName>
    <definedName name="GenInsKeyFig" localSheetId="15">#REF!</definedName>
    <definedName name="GenInsKeyFig" localSheetId="25">#REF!</definedName>
    <definedName name="GenInsKeyFig" localSheetId="26">#REF!</definedName>
    <definedName name="GenInsKeyFig" localSheetId="24">#REF!</definedName>
    <definedName name="GenInsKeyFig" localSheetId="19">#REF!</definedName>
    <definedName name="GenInsKeyFig" localSheetId="42">#REF!</definedName>
    <definedName name="GenInsKeyFig" localSheetId="9">#REF!</definedName>
    <definedName name="GenInsKeyFig" localSheetId="10">#REF!</definedName>
    <definedName name="GenInsKeyFig" localSheetId="8">#REF!</definedName>
    <definedName name="GenInsKeyFig" localSheetId="11">#REF!</definedName>
    <definedName name="GenInsKeyFig" localSheetId="12">#REF!</definedName>
    <definedName name="GenInsKeyFig" localSheetId="29">#REF!</definedName>
    <definedName name="GenInsKeyFig" localSheetId="41">#REF!</definedName>
    <definedName name="GenInsKeyFig">#REF!</definedName>
    <definedName name="ggg" localSheetId="33"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20" hidden="1">{"5 * utfall + budget",#N/A,FALSE,"T-0298";"5 * bolag",#N/A,FALSE,"T-0298";"Unibank, utfall alla",#N/A,FALSE,"T-0298";#N/A,#N/A,FALSE,"Koncernskulder";#N/A,#N/A,FALSE,"Koncernfakturering"}</definedName>
    <definedName name="ggg" localSheetId="18" hidden="1">{"5 * utfall + budget",#N/A,FALSE,"T-0298";"5 * bolag",#N/A,FALSE,"T-0298";"Unibank, utfall alla",#N/A,FALSE,"T-0298";#N/A,#N/A,FALSE,"Koncernskulder";#N/A,#N/A,FALSE,"Koncernfakturering"}</definedName>
    <definedName name="ggg" localSheetId="13" hidden="1">{"5 * utfall + budget",#N/A,FALSE,"T-0298";"5 * bolag",#N/A,FALSE,"T-0298";"Unibank, utfall alla",#N/A,FALSE,"T-0298";#N/A,#N/A,FALSE,"Koncernskulder";#N/A,#N/A,FALSE,"Koncernfakturering"}</definedName>
    <definedName name="ggg" localSheetId="14"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22"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44"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15"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4" hidden="1">{"5 * utfall + budget",#N/A,FALSE,"T-0298";"5 * bolag",#N/A,FALSE,"T-0298";"Unibank, utfall alla",#N/A,FALSE,"T-0298";#N/A,#N/A,FALSE,"Koncernskulder";#N/A,#N/A,FALSE,"Koncernfakturering"}</definedName>
    <definedName name="ggg" localSheetId="19" hidden="1">{"5 * utfall + budget",#N/A,FALSE,"T-0298";"5 * bolag",#N/A,FALSE,"T-0298";"Unibank, utfall alla",#N/A,FALSE,"T-0298";#N/A,#N/A,FALSE,"Koncernskulder";#N/A,#N/A,FALSE,"Koncernfakturering"}</definedName>
    <definedName name="ggg" localSheetId="42"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10"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34" hidden="1">{"5 * utfall + budget",#N/A,FALSE,"T-0298";"5 * bolag",#N/A,FALSE,"T-0298";"Unibank, utfall alla",#N/A,FALSE,"T-0298";#N/A,#N/A,FALSE,"Koncernskulder";#N/A,#N/A,FALSE,"Koncernfakturering"}</definedName>
    <definedName name="ggg" localSheetId="11"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3">OFFSET('[26]Chart Losses'!$I$7,COUNT('[26]Chart Losses'!$I$7:$I$50)-'[26]Chart Losses'!$H$1,,'[26]Chart Losses'!$H$1)</definedName>
    <definedName name="GROUP" localSheetId="27">OFFSET('[27]Chart Losses'!$I$7,COUNT('[27]Chart Losses'!$I$7:$I$50)-'[27]Chart Losses'!$H$1,,'[27]Chart Losses'!$H$1)</definedName>
    <definedName name="GROUP" localSheetId="28">OFFSET('[27]Chart Losses'!$I$7,COUNT('[27]Chart Losses'!$I$7:$I$50)-'[27]Chart Losses'!$H$1,,'[27]Chart Losses'!$H$1)</definedName>
    <definedName name="GROUP" localSheetId="30">OFFSET('[27]Chart Losses'!$I$7,COUNT('[27]Chart Losses'!$I$7:$I$50)-'[27]Chart Losses'!$H$1,,'[27]Chart Losses'!$H$1)</definedName>
    <definedName name="GROUP" localSheetId="44">OFFSET('[28]Chart Losses'!$I$7,COUNT('[28]Chart Losses'!$I$7:$I$50)-'[28]Chart Losses'!$H$1,,'[28]Chart Losses'!$H$1)</definedName>
    <definedName name="GROUP" localSheetId="25">OFFSET('[27]Chart Losses'!$I$7,COUNT('[27]Chart Losses'!$I$7:$I$50)-'[27]Chart Losses'!$H$1,,'[27]Chart Losses'!$H$1)</definedName>
    <definedName name="GROUP" localSheetId="26">OFFSET('[27]Chart Losses'!$I$7,COUNT('[27]Chart Losses'!$I$7:$I$50)-'[27]Chart Losses'!$H$1,,'[27]Chart Losses'!$H$1)</definedName>
    <definedName name="GROUP" localSheetId="24">OFFSET('[27]Chart Losses'!$I$7,COUNT('[27]Chart Losses'!$I$7:$I$50)-'[27]Chart Losses'!$H$1,,'[27]Chart Losses'!$H$1)</definedName>
    <definedName name="GROUP" localSheetId="42">OFFSET('[27]Chart Losses'!$I$7,COUNT('[27]Chart Losses'!$I$7:$I$50)-'[27]Chart Losses'!$H$1,,'[27]Chart Losses'!$H$1)</definedName>
    <definedName name="GROUP" localSheetId="9">OFFSET('[29]Chart Losses'!$I$7,COUNT('[29]Chart Losses'!$I$7:$I$50)-'[29]Chart Losses'!$H$1,,'[29]Chart Losses'!$H$1)</definedName>
    <definedName name="GROUP" localSheetId="10">OFFSET('[29]Chart Losses'!$I$7,COUNT('[29]Chart Losses'!$I$7:$I$50)-'[29]Chart Losses'!$H$1,,'[29]Chart Losses'!$H$1)</definedName>
    <definedName name="GROUP" localSheetId="8">OFFSET('[30]Chart Losses'!$I$7,COUNT('[30]Chart Losses'!$I$7:$I$50)-'[30]Chart Losses'!$H$1,,'[30]Chart Losses'!$H$1)</definedName>
    <definedName name="GROUP" localSheetId="29">OFFSET('[27]Chart Losses'!$I$7,COUNT('[27]Chart Losses'!$I$7:$I$50)-'[27]Chart Losses'!$H$1,,'[27]Chart Losses'!$H$1)</definedName>
    <definedName name="GROUP" localSheetId="41">OFFSET('[26]Chart Losses'!$I$7,COUNT('[26]Chart Losses'!$I$7:$I$50)-'[26]Chart Losses'!$H$1,,'[26]Chart Losses'!$H$1)</definedName>
    <definedName name="GROUP">OFFSET('[31]Chart Losses'!$I$7,COUNT('[31]Chart Losses'!$I$7:$I$50)-'[31]Chart Losses'!$H$1,,'[31]Chart Losses'!$H$1)</definedName>
    <definedName name="GroupQ" localSheetId="33">#REF!</definedName>
    <definedName name="GroupQ" localSheetId="17">#REF!</definedName>
    <definedName name="GroupQ" localSheetId="20">#REF!</definedName>
    <definedName name="GroupQ" localSheetId="18">#REF!</definedName>
    <definedName name="GroupQ" localSheetId="13">#REF!</definedName>
    <definedName name="GroupQ" localSheetId="14">#REF!</definedName>
    <definedName name="GroupQ" localSheetId="27">#REF!</definedName>
    <definedName name="GroupQ" localSheetId="28">#REF!</definedName>
    <definedName name="GroupQ" localSheetId="22">#REF!</definedName>
    <definedName name="GroupQ" localSheetId="30">#REF!</definedName>
    <definedName name="GroupQ" localSheetId="44">#REF!</definedName>
    <definedName name="GroupQ" localSheetId="4">#REF!</definedName>
    <definedName name="GroupQ" localSheetId="5">#REF!</definedName>
    <definedName name="GroupQ" localSheetId="6">#REF!</definedName>
    <definedName name="GroupQ" localSheetId="7">#REF!</definedName>
    <definedName name="GroupQ" localSheetId="16">#REF!</definedName>
    <definedName name="GroupQ" localSheetId="15">#REF!</definedName>
    <definedName name="GroupQ" localSheetId="25">#REF!</definedName>
    <definedName name="GroupQ" localSheetId="26">#REF!</definedName>
    <definedName name="GroupQ" localSheetId="24">#REF!</definedName>
    <definedName name="GroupQ" localSheetId="19">#REF!</definedName>
    <definedName name="GroupQ" localSheetId="42">#REF!</definedName>
    <definedName name="GroupQ" localSheetId="9">#REF!</definedName>
    <definedName name="GroupQ" localSheetId="10">#REF!</definedName>
    <definedName name="GroupQ" localSheetId="8">#REF!</definedName>
    <definedName name="GroupQ" localSheetId="11">#REF!</definedName>
    <definedName name="GroupQ" localSheetId="12">#REF!</definedName>
    <definedName name="GroupQ" localSheetId="29">#REF!</definedName>
    <definedName name="GroupQ" localSheetId="41">#REF!</definedName>
    <definedName name="GroupQ">#REF!</definedName>
    <definedName name="GroupYTD" localSheetId="33">#REF!</definedName>
    <definedName name="GroupYTD" localSheetId="17">#REF!</definedName>
    <definedName name="GroupYTD" localSheetId="20">#REF!</definedName>
    <definedName name="GroupYTD" localSheetId="18">#REF!</definedName>
    <definedName name="GroupYTD" localSheetId="13">#REF!</definedName>
    <definedName name="GroupYTD" localSheetId="14">#REF!</definedName>
    <definedName name="GroupYTD" localSheetId="27">#REF!</definedName>
    <definedName name="GroupYTD" localSheetId="28">#REF!</definedName>
    <definedName name="GroupYTD" localSheetId="22">#REF!</definedName>
    <definedName name="GroupYTD" localSheetId="30">#REF!</definedName>
    <definedName name="GroupYTD" localSheetId="44">#REF!</definedName>
    <definedName name="GroupYTD" localSheetId="4">#REF!</definedName>
    <definedName name="GroupYTD" localSheetId="5">#REF!</definedName>
    <definedName name="GroupYTD" localSheetId="6">#REF!</definedName>
    <definedName name="GroupYTD" localSheetId="7">#REF!</definedName>
    <definedName name="GroupYTD" localSheetId="16">#REF!</definedName>
    <definedName name="GroupYTD" localSheetId="15">#REF!</definedName>
    <definedName name="GroupYTD" localSheetId="25">#REF!</definedName>
    <definedName name="GroupYTD" localSheetId="26">#REF!</definedName>
    <definedName name="GroupYTD" localSheetId="24">#REF!</definedName>
    <definedName name="GroupYTD" localSheetId="19">#REF!</definedName>
    <definedName name="GroupYTD" localSheetId="42">#REF!</definedName>
    <definedName name="GroupYTD" localSheetId="9">#REF!</definedName>
    <definedName name="GroupYTD" localSheetId="10">#REF!</definedName>
    <definedName name="GroupYTD" localSheetId="8">#REF!</definedName>
    <definedName name="GroupYTD" localSheetId="11">#REF!</definedName>
    <definedName name="GroupYTD" localSheetId="12">#REF!</definedName>
    <definedName name="GroupYTD" localSheetId="29">#REF!</definedName>
    <definedName name="GroupYTD" localSheetId="41">#REF!</definedName>
    <definedName name="GroupYTD">#REF!</definedName>
    <definedName name="gw" localSheetId="33"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20" hidden="1">{"5 * utfall + budget",#N/A,FALSE,"T-0298";"5 * bolag",#N/A,FALSE,"T-0298";"Unibank, utfall alla",#N/A,FALSE,"T-0298";#N/A,#N/A,FALSE,"Koncernskulder";#N/A,#N/A,FALSE,"Koncernfakturering"}</definedName>
    <definedName name="gw" localSheetId="18" hidden="1">{"5 * utfall + budget",#N/A,FALSE,"T-0298";"5 * bolag",#N/A,FALSE,"T-0298";"Unibank, utfall alla",#N/A,FALSE,"T-0298";#N/A,#N/A,FALSE,"Koncernskulder";#N/A,#N/A,FALSE,"Koncernfakturering"}</definedName>
    <definedName name="gw" localSheetId="13" hidden="1">{"5 * utfall + budget",#N/A,FALSE,"T-0298";"5 * bolag",#N/A,FALSE,"T-0298";"Unibank, utfall alla",#N/A,FALSE,"T-0298";#N/A,#N/A,FALSE,"Koncernskulder";#N/A,#N/A,FALSE,"Koncernfakturering"}</definedName>
    <definedName name="gw" localSheetId="14"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22"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44"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15"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4" hidden="1">{"5 * utfall + budget",#N/A,FALSE,"T-0298";"5 * bolag",#N/A,FALSE,"T-0298";"Unibank, utfall alla",#N/A,FALSE,"T-0298";#N/A,#N/A,FALSE,"Koncernskulder";#N/A,#N/A,FALSE,"Koncernfakturering"}</definedName>
    <definedName name="gw" localSheetId="19" hidden="1">{"5 * utfall + budget",#N/A,FALSE,"T-0298";"5 * bolag",#N/A,FALSE,"T-0298";"Unibank, utfall alla",#N/A,FALSE,"T-0298";#N/A,#N/A,FALSE,"Koncernskulder";#N/A,#N/A,FALSE,"Koncernfakturering"}</definedName>
    <definedName name="gw" localSheetId="42"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10"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localSheetId="11"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3">OFFSET('[26]Chart Losses'!$K$7,COUNT('[26]Chart Losses'!$K$7:$K$50)-'[26]Chart Losses'!$H$1,,'[26]Chart Losses'!$H$1)</definedName>
    <definedName name="HOUSE" localSheetId="27">OFFSET('[27]Chart Losses'!$K$7,COUNT('[27]Chart Losses'!$K$7:$K$50)-'[27]Chart Losses'!$H$1,,'[27]Chart Losses'!$H$1)</definedName>
    <definedName name="HOUSE" localSheetId="28">OFFSET('[27]Chart Losses'!$K$7,COUNT('[27]Chart Losses'!$K$7:$K$50)-'[27]Chart Losses'!$H$1,,'[27]Chart Losses'!$H$1)</definedName>
    <definedName name="HOUSE" localSheetId="30">OFFSET('[27]Chart Losses'!$K$7,COUNT('[27]Chart Losses'!$K$7:$K$50)-'[27]Chart Losses'!$H$1,,'[27]Chart Losses'!$H$1)</definedName>
    <definedName name="HOUSE" localSheetId="44">OFFSET('[28]Chart Losses'!$K$7,COUNT('[28]Chart Losses'!$K$7:$K$50)-'[28]Chart Losses'!$H$1,,'[28]Chart Losses'!$H$1)</definedName>
    <definedName name="HOUSE" localSheetId="25">OFFSET('[27]Chart Losses'!$K$7,COUNT('[27]Chart Losses'!$K$7:$K$50)-'[27]Chart Losses'!$H$1,,'[27]Chart Losses'!$H$1)</definedName>
    <definedName name="HOUSE" localSheetId="26">OFFSET('[27]Chart Losses'!$K$7,COUNT('[27]Chart Losses'!$K$7:$K$50)-'[27]Chart Losses'!$H$1,,'[27]Chart Losses'!$H$1)</definedName>
    <definedName name="HOUSE" localSheetId="24">OFFSET('[27]Chart Losses'!$K$7,COUNT('[27]Chart Losses'!$K$7:$K$50)-'[27]Chart Losses'!$H$1,,'[27]Chart Losses'!$H$1)</definedName>
    <definedName name="HOUSE" localSheetId="42">OFFSET('[27]Chart Losses'!$K$7,COUNT('[27]Chart Losses'!$K$7:$K$50)-'[27]Chart Losses'!$H$1,,'[27]Chart Losses'!$H$1)</definedName>
    <definedName name="HOUSE" localSheetId="9">OFFSET('[29]Chart Losses'!$K$7,COUNT('[29]Chart Losses'!$K$7:$K$50)-'[29]Chart Losses'!$H$1,,'[29]Chart Losses'!$H$1)</definedName>
    <definedName name="HOUSE" localSheetId="10">OFFSET('[29]Chart Losses'!$K$7,COUNT('[29]Chart Losses'!$K$7:$K$50)-'[29]Chart Losses'!$H$1,,'[29]Chart Losses'!$H$1)</definedName>
    <definedName name="HOUSE" localSheetId="8">OFFSET('[30]Chart Losses'!$K$7,COUNT('[30]Chart Losses'!$K$7:$K$50)-'[30]Chart Losses'!$H$1,,'[30]Chart Losses'!$H$1)</definedName>
    <definedName name="HOUSE" localSheetId="29">OFFSET('[27]Chart Losses'!$K$7,COUNT('[27]Chart Losses'!$K$7:$K$50)-'[27]Chart Losses'!$H$1,,'[27]Chart Losses'!$H$1)</definedName>
    <definedName name="HOUSE" localSheetId="41">OFFSET('[26]Chart Losses'!$K$7,COUNT('[26]Chart Losses'!$K$7:$K$50)-'[26]Chart Losses'!$H$1,,'[26]Chart Losses'!$H$1)</definedName>
    <definedName name="HOUSE">OFFSET('[31]Chart Losses'!$K$7,COUNT('[31]Chart Losses'!$K$7:$K$50)-'[31]Chart Losses'!$H$1,,'[31]Chart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3">#REF!</definedName>
    <definedName name="iib" localSheetId="17">#REF!</definedName>
    <definedName name="iib" localSheetId="20">#REF!</definedName>
    <definedName name="iib" localSheetId="18">#REF!</definedName>
    <definedName name="iib" localSheetId="13">#REF!</definedName>
    <definedName name="iib" localSheetId="14">#REF!</definedName>
    <definedName name="iib" localSheetId="27">#REF!</definedName>
    <definedName name="iib" localSheetId="28">#REF!</definedName>
    <definedName name="iib" localSheetId="22">#REF!</definedName>
    <definedName name="iib" localSheetId="30">#REF!</definedName>
    <definedName name="iib" localSheetId="44">#REF!</definedName>
    <definedName name="iib" localSheetId="4">#REF!</definedName>
    <definedName name="iib" localSheetId="5">#REF!</definedName>
    <definedName name="iib" localSheetId="6">#REF!</definedName>
    <definedName name="iib" localSheetId="7">#REF!</definedName>
    <definedName name="iib" localSheetId="16">#REF!</definedName>
    <definedName name="iib" localSheetId="15">#REF!</definedName>
    <definedName name="iib" localSheetId="25">#REF!</definedName>
    <definedName name="iib" localSheetId="26">#REF!</definedName>
    <definedName name="iib" localSheetId="24">#REF!</definedName>
    <definedName name="iib" localSheetId="19">#REF!</definedName>
    <definedName name="iib" localSheetId="42">#REF!</definedName>
    <definedName name="iib" localSheetId="9">#REF!</definedName>
    <definedName name="iib" localSheetId="10">#REF!</definedName>
    <definedName name="iib" localSheetId="8">#REF!</definedName>
    <definedName name="iib" localSheetId="11">#REF!</definedName>
    <definedName name="iib" localSheetId="12">#REF!</definedName>
    <definedName name="iib" localSheetId="29">#REF!</definedName>
    <definedName name="iib" localSheetId="41">#REF!</definedName>
    <definedName name="iib">#REF!</definedName>
    <definedName name="iib_total" localSheetId="33">#REF!</definedName>
    <definedName name="iib_total" localSheetId="17">#REF!</definedName>
    <definedName name="iib_total" localSheetId="20">#REF!</definedName>
    <definedName name="iib_total" localSheetId="18">#REF!</definedName>
    <definedName name="iib_total" localSheetId="13">#REF!</definedName>
    <definedName name="iib_total" localSheetId="14">#REF!</definedName>
    <definedName name="iib_total" localSheetId="27">#REF!</definedName>
    <definedName name="iib_total" localSheetId="28">#REF!</definedName>
    <definedName name="iib_total" localSheetId="22">#REF!</definedName>
    <definedName name="iib_total" localSheetId="30">#REF!</definedName>
    <definedName name="iib_total" localSheetId="44">#REF!</definedName>
    <definedName name="iib_total" localSheetId="4">#REF!</definedName>
    <definedName name="iib_total" localSheetId="5">#REF!</definedName>
    <definedName name="iib_total" localSheetId="6">#REF!</definedName>
    <definedName name="iib_total" localSheetId="7">#REF!</definedName>
    <definedName name="iib_total" localSheetId="16">#REF!</definedName>
    <definedName name="iib_total" localSheetId="15">#REF!</definedName>
    <definedName name="iib_total" localSheetId="25">#REF!</definedName>
    <definedName name="iib_total" localSheetId="26">#REF!</definedName>
    <definedName name="iib_total" localSheetId="24">#REF!</definedName>
    <definedName name="iib_total" localSheetId="19">#REF!</definedName>
    <definedName name="iib_total" localSheetId="42">#REF!</definedName>
    <definedName name="iib_total" localSheetId="9">#REF!</definedName>
    <definedName name="iib_total" localSheetId="10">#REF!</definedName>
    <definedName name="iib_total" localSheetId="8">#REF!</definedName>
    <definedName name="iib_total" localSheetId="11">#REF!</definedName>
    <definedName name="iib_total" localSheetId="12">#REF!</definedName>
    <definedName name="iib_total" localSheetId="29">#REF!</definedName>
    <definedName name="iib_total" localSheetId="41">#REF!</definedName>
    <definedName name="iib_total">#REF!</definedName>
    <definedName name="Income" localSheetId="33">#REF!</definedName>
    <definedName name="Income" localSheetId="17">#REF!</definedName>
    <definedName name="Income" localSheetId="20">#REF!</definedName>
    <definedName name="Income" localSheetId="18">#REF!</definedName>
    <definedName name="Income" localSheetId="13">#REF!</definedName>
    <definedName name="Income" localSheetId="14">#REF!</definedName>
    <definedName name="Income" localSheetId="27">#REF!</definedName>
    <definedName name="Income" localSheetId="28">#REF!</definedName>
    <definedName name="Income" localSheetId="22">#REF!</definedName>
    <definedName name="Income" localSheetId="30">#REF!</definedName>
    <definedName name="Income" localSheetId="44">#REF!</definedName>
    <definedName name="Income" localSheetId="4">#REF!</definedName>
    <definedName name="Income" localSheetId="5">#REF!</definedName>
    <definedName name="Income" localSheetId="6">#REF!</definedName>
    <definedName name="Income" localSheetId="7">#REF!</definedName>
    <definedName name="Income" localSheetId="16">#REF!</definedName>
    <definedName name="Income" localSheetId="15">#REF!</definedName>
    <definedName name="Income" localSheetId="25">#REF!</definedName>
    <definedName name="Income" localSheetId="26">#REF!</definedName>
    <definedName name="Income" localSheetId="24">#REF!</definedName>
    <definedName name="Income" localSheetId="19">#REF!</definedName>
    <definedName name="Income" localSheetId="42">#REF!</definedName>
    <definedName name="Income" localSheetId="9">#REF!</definedName>
    <definedName name="Income" localSheetId="10">#REF!</definedName>
    <definedName name="Income" localSheetId="8">#REF!</definedName>
    <definedName name="Income" localSheetId="11">#REF!</definedName>
    <definedName name="Income" localSheetId="12">#REF!</definedName>
    <definedName name="Income" localSheetId="29">#REF!</definedName>
    <definedName name="Income" localSheetId="41">#REF!</definedName>
    <definedName name="Income">#REF!</definedName>
    <definedName name="Income_statement__________________________________________________________SEKm" localSheetId="33">#REF!</definedName>
    <definedName name="Income_statement__________________________________________________________SEKm" localSheetId="17">#REF!</definedName>
    <definedName name="Income_statement__________________________________________________________SEKm" localSheetId="20">#REF!</definedName>
    <definedName name="Income_statement__________________________________________________________SEKm" localSheetId="18">#REF!</definedName>
    <definedName name="Income_statement__________________________________________________________SEKm" localSheetId="13">#REF!</definedName>
    <definedName name="Income_statement__________________________________________________________SEKm" localSheetId="14">#REF!</definedName>
    <definedName name="Income_statement__________________________________________________________SEKm" localSheetId="27">#REF!</definedName>
    <definedName name="Income_statement__________________________________________________________SEKm" localSheetId="28">#REF!</definedName>
    <definedName name="Income_statement__________________________________________________________SEKm" localSheetId="22">#REF!</definedName>
    <definedName name="Income_statement__________________________________________________________SEKm" localSheetId="30">#REF!</definedName>
    <definedName name="Income_statement__________________________________________________________SEKm" localSheetId="44">#REF!</definedName>
    <definedName name="Income_statement__________________________________________________________SEKm" localSheetId="4">#REF!</definedName>
    <definedName name="Income_statement__________________________________________________________SEKm" localSheetId="5">#REF!</definedName>
    <definedName name="Income_statement__________________________________________________________SEKm" localSheetId="6">#REF!</definedName>
    <definedName name="Income_statement__________________________________________________________SEKm" localSheetId="7">#REF!</definedName>
    <definedName name="Income_statement__________________________________________________________SEKm" localSheetId="16">#REF!</definedName>
    <definedName name="Income_statement__________________________________________________________SEKm" localSheetId="15">#REF!</definedName>
    <definedName name="Income_statement__________________________________________________________SEKm" localSheetId="25">#REF!</definedName>
    <definedName name="Income_statement__________________________________________________________SEKm" localSheetId="26">#REF!</definedName>
    <definedName name="Income_statement__________________________________________________________SEKm" localSheetId="24">#REF!</definedName>
    <definedName name="Income_statement__________________________________________________________SEKm" localSheetId="19">#REF!</definedName>
    <definedName name="Income_statement__________________________________________________________SEKm" localSheetId="42">#REF!</definedName>
    <definedName name="Income_statement__________________________________________________________SEKm" localSheetId="9">#REF!</definedName>
    <definedName name="Income_statement__________________________________________________________SEKm" localSheetId="10">#REF!</definedName>
    <definedName name="Income_statement__________________________________________________________SEKm" localSheetId="8">#REF!</definedName>
    <definedName name="Income_statement__________________________________________________________SEKm" localSheetId="11">#REF!</definedName>
    <definedName name="Income_statement__________________________________________________________SEKm" localSheetId="12">#REF!</definedName>
    <definedName name="Income_statement__________________________________________________________SEKm" localSheetId="29">#REF!</definedName>
    <definedName name="Income_statement__________________________________________________________SEKm" localSheetId="41">#REF!</definedName>
    <definedName name="Income_statement__________________________________________________________SEKm">#REF!</definedName>
    <definedName name="INPR" localSheetId="33">#REF!</definedName>
    <definedName name="INPR" localSheetId="17">#REF!</definedName>
    <definedName name="INPR" localSheetId="20">#REF!</definedName>
    <definedName name="INPR" localSheetId="18">#REF!</definedName>
    <definedName name="INPR" localSheetId="13">#REF!</definedName>
    <definedName name="INPR" localSheetId="14">#REF!</definedName>
    <definedName name="INPR" localSheetId="27">#REF!</definedName>
    <definedName name="INPR" localSheetId="28">#REF!</definedName>
    <definedName name="INPR" localSheetId="22">#REF!</definedName>
    <definedName name="INPR" localSheetId="30">#REF!</definedName>
    <definedName name="INPR" localSheetId="44">#REF!</definedName>
    <definedName name="INPR" localSheetId="4">#REF!</definedName>
    <definedName name="INPR" localSheetId="5">#REF!</definedName>
    <definedName name="INPR" localSheetId="6">#REF!</definedName>
    <definedName name="INPR" localSheetId="7">#REF!</definedName>
    <definedName name="INPR" localSheetId="16">#REF!</definedName>
    <definedName name="INPR" localSheetId="15">#REF!</definedName>
    <definedName name="INPR" localSheetId="25">#REF!</definedName>
    <definedName name="INPR" localSheetId="26">#REF!</definedName>
    <definedName name="INPR" localSheetId="24">#REF!</definedName>
    <definedName name="INPR" localSheetId="19">#REF!</definedName>
    <definedName name="INPR" localSheetId="42">#REF!</definedName>
    <definedName name="INPR" localSheetId="9">#REF!</definedName>
    <definedName name="INPR" localSheetId="10">#REF!</definedName>
    <definedName name="INPR" localSheetId="8">#REF!</definedName>
    <definedName name="INPR" localSheetId="11">#REF!</definedName>
    <definedName name="INPR" localSheetId="12">#REF!</definedName>
    <definedName name="INPR" localSheetId="29">#REF!</definedName>
    <definedName name="INPR" localSheetId="41">#REF!</definedName>
    <definedName name="INPR">#REF!</definedName>
    <definedName name="inv.bank" localSheetId="33">#REF!</definedName>
    <definedName name="inv.bank" localSheetId="17">#REF!</definedName>
    <definedName name="inv.bank" localSheetId="20">#REF!</definedName>
    <definedName name="inv.bank" localSheetId="18">#REF!</definedName>
    <definedName name="inv.bank" localSheetId="13">#REF!</definedName>
    <definedName name="inv.bank" localSheetId="14">#REF!</definedName>
    <definedName name="inv.bank" localSheetId="27">#REF!</definedName>
    <definedName name="inv.bank" localSheetId="28">#REF!</definedName>
    <definedName name="inv.bank" localSheetId="22">#REF!</definedName>
    <definedName name="inv.bank" localSheetId="30">#REF!</definedName>
    <definedName name="inv.bank" localSheetId="44">#REF!</definedName>
    <definedName name="inv.bank" localSheetId="4">#REF!</definedName>
    <definedName name="inv.bank" localSheetId="5">#REF!</definedName>
    <definedName name="inv.bank" localSheetId="6">#REF!</definedName>
    <definedName name="inv.bank" localSheetId="7">#REF!</definedName>
    <definedName name="inv.bank" localSheetId="16">#REF!</definedName>
    <definedName name="inv.bank" localSheetId="15">#REF!</definedName>
    <definedName name="inv.bank" localSheetId="25">#REF!</definedName>
    <definedName name="inv.bank" localSheetId="26">#REF!</definedName>
    <definedName name="inv.bank" localSheetId="24">#REF!</definedName>
    <definedName name="inv.bank" localSheetId="19">#REF!</definedName>
    <definedName name="inv.bank" localSheetId="42">#REF!</definedName>
    <definedName name="inv.bank" localSheetId="9">#REF!</definedName>
    <definedName name="inv.bank" localSheetId="10">#REF!</definedName>
    <definedName name="inv.bank" localSheetId="8">#REF!</definedName>
    <definedName name="inv.bank" localSheetId="11">#REF!</definedName>
    <definedName name="inv.bank" localSheetId="12">#REF!</definedName>
    <definedName name="inv.bank" localSheetId="29">#REF!</definedName>
    <definedName name="inv.bank" localSheetId="41">#REF!</definedName>
    <definedName name="inv.bank">#REF!</definedName>
    <definedName name="just" localSheetId="33">#REF!</definedName>
    <definedName name="just" localSheetId="17">#REF!</definedName>
    <definedName name="just" localSheetId="20">#REF!</definedName>
    <definedName name="just" localSheetId="18">#REF!</definedName>
    <definedName name="just" localSheetId="13">#REF!</definedName>
    <definedName name="just" localSheetId="14">#REF!</definedName>
    <definedName name="just" localSheetId="27">#REF!</definedName>
    <definedName name="just" localSheetId="28">#REF!</definedName>
    <definedName name="just" localSheetId="22">#REF!</definedName>
    <definedName name="just" localSheetId="30">#REF!</definedName>
    <definedName name="just" localSheetId="44">#REF!</definedName>
    <definedName name="just" localSheetId="4">#REF!</definedName>
    <definedName name="just" localSheetId="5">#REF!</definedName>
    <definedName name="just" localSheetId="6">#REF!</definedName>
    <definedName name="just" localSheetId="7">#REF!</definedName>
    <definedName name="just" localSheetId="16">#REF!</definedName>
    <definedName name="just" localSheetId="15">#REF!</definedName>
    <definedName name="just" localSheetId="25">#REF!</definedName>
    <definedName name="just" localSheetId="26">#REF!</definedName>
    <definedName name="just" localSheetId="24">#REF!</definedName>
    <definedName name="just" localSheetId="19">#REF!</definedName>
    <definedName name="just" localSheetId="42">#REF!</definedName>
    <definedName name="just" localSheetId="9">#REF!</definedName>
    <definedName name="just" localSheetId="10">#REF!</definedName>
    <definedName name="just" localSheetId="8">#REF!</definedName>
    <definedName name="just" localSheetId="11">#REF!</definedName>
    <definedName name="just" localSheetId="12">#REF!</definedName>
    <definedName name="just" localSheetId="29">#REF!</definedName>
    <definedName name="just" localSheetId="41">#REF!</definedName>
    <definedName name="just">#REF!</definedName>
    <definedName name="Key" localSheetId="33">#REF!</definedName>
    <definedName name="Key" localSheetId="17">#REF!</definedName>
    <definedName name="Key" localSheetId="20">#REF!</definedName>
    <definedName name="Key" localSheetId="18">#REF!</definedName>
    <definedName name="Key" localSheetId="13">#REF!</definedName>
    <definedName name="Key" localSheetId="14">#REF!</definedName>
    <definedName name="Key" localSheetId="27">#REF!</definedName>
    <definedName name="Key" localSheetId="28">#REF!</definedName>
    <definedName name="Key" localSheetId="22">#REF!</definedName>
    <definedName name="Key" localSheetId="30">#REF!</definedName>
    <definedName name="Key" localSheetId="44">#REF!</definedName>
    <definedName name="Key" localSheetId="4">#REF!</definedName>
    <definedName name="Key" localSheetId="5">#REF!</definedName>
    <definedName name="Key" localSheetId="6">#REF!</definedName>
    <definedName name="Key" localSheetId="7">#REF!</definedName>
    <definedName name="Key" localSheetId="16">#REF!</definedName>
    <definedName name="Key" localSheetId="15">#REF!</definedName>
    <definedName name="Key" localSheetId="25">#REF!</definedName>
    <definedName name="Key" localSheetId="26">#REF!</definedName>
    <definedName name="Key" localSheetId="24">#REF!</definedName>
    <definedName name="Key" localSheetId="19">#REF!</definedName>
    <definedName name="Key" localSheetId="42">#REF!</definedName>
    <definedName name="Key" localSheetId="9">#REF!</definedName>
    <definedName name="Key" localSheetId="10">#REF!</definedName>
    <definedName name="Key" localSheetId="8">#REF!</definedName>
    <definedName name="Key" localSheetId="11">#REF!</definedName>
    <definedName name="Key" localSheetId="12">#REF!</definedName>
    <definedName name="Key" localSheetId="29">#REF!</definedName>
    <definedName name="Key" localSheetId="41">#REF!</definedName>
    <definedName name="Key">#REF!</definedName>
    <definedName name="key_life" localSheetId="33">#REF!</definedName>
    <definedName name="key_life" localSheetId="17">#REF!</definedName>
    <definedName name="key_life" localSheetId="20">#REF!</definedName>
    <definedName name="key_life" localSheetId="18">#REF!</definedName>
    <definedName name="key_life" localSheetId="13">#REF!</definedName>
    <definedName name="key_life" localSheetId="14">#REF!</definedName>
    <definedName name="key_life" localSheetId="27">#REF!</definedName>
    <definedName name="key_life" localSheetId="28">#REF!</definedName>
    <definedName name="key_life" localSheetId="22">#REF!</definedName>
    <definedName name="key_life" localSheetId="30">#REF!</definedName>
    <definedName name="key_life" localSheetId="44">#REF!</definedName>
    <definedName name="key_life" localSheetId="4">#REF!</definedName>
    <definedName name="key_life" localSheetId="5">#REF!</definedName>
    <definedName name="key_life" localSheetId="6">#REF!</definedName>
    <definedName name="key_life" localSheetId="7">#REF!</definedName>
    <definedName name="key_life" localSheetId="16">#REF!</definedName>
    <definedName name="key_life" localSheetId="15">#REF!</definedName>
    <definedName name="key_life" localSheetId="25">#REF!</definedName>
    <definedName name="key_life" localSheetId="26">#REF!</definedName>
    <definedName name="key_life" localSheetId="24">#REF!</definedName>
    <definedName name="key_life" localSheetId="19">#REF!</definedName>
    <definedName name="key_life" localSheetId="42">#REF!</definedName>
    <definedName name="key_life" localSheetId="9">#REF!</definedName>
    <definedName name="key_life" localSheetId="10">#REF!</definedName>
    <definedName name="key_life" localSheetId="8">#REF!</definedName>
    <definedName name="key_life" localSheetId="11">#REF!</definedName>
    <definedName name="key_life" localSheetId="12">#REF!</definedName>
    <definedName name="key_life" localSheetId="29">#REF!</definedName>
    <definedName name="key_life" localSheetId="41">#REF!</definedName>
    <definedName name="key_life">#REF!</definedName>
    <definedName name="keyratio" localSheetId="33">#REF!</definedName>
    <definedName name="keyratio" localSheetId="17">#REF!</definedName>
    <definedName name="keyratio" localSheetId="20">#REF!</definedName>
    <definedName name="keyratio" localSheetId="18">#REF!</definedName>
    <definedName name="keyratio" localSheetId="13">#REF!</definedName>
    <definedName name="keyratio" localSheetId="14">#REF!</definedName>
    <definedName name="keyratio" localSheetId="27">#REF!</definedName>
    <definedName name="keyratio" localSheetId="28">#REF!</definedName>
    <definedName name="keyratio" localSheetId="22">#REF!</definedName>
    <definedName name="keyratio" localSheetId="30">#REF!</definedName>
    <definedName name="keyratio" localSheetId="44">#REF!</definedName>
    <definedName name="keyratio" localSheetId="4">#REF!</definedName>
    <definedName name="keyratio" localSheetId="5">#REF!</definedName>
    <definedName name="keyratio" localSheetId="6">#REF!</definedName>
    <definedName name="keyratio" localSheetId="7">#REF!</definedName>
    <definedName name="keyratio" localSheetId="16">#REF!</definedName>
    <definedName name="keyratio" localSheetId="15">#REF!</definedName>
    <definedName name="keyratio" localSheetId="25">#REF!</definedName>
    <definedName name="keyratio" localSheetId="26">#REF!</definedName>
    <definedName name="keyratio" localSheetId="24">#REF!</definedName>
    <definedName name="keyratio" localSheetId="19">#REF!</definedName>
    <definedName name="keyratio" localSheetId="42">#REF!</definedName>
    <definedName name="keyratio" localSheetId="9">#REF!</definedName>
    <definedName name="keyratio" localSheetId="10">#REF!</definedName>
    <definedName name="keyratio" localSheetId="8">#REF!</definedName>
    <definedName name="keyratio" localSheetId="11">#REF!</definedName>
    <definedName name="keyratio" localSheetId="12">#REF!</definedName>
    <definedName name="keyratio" localSheetId="29">#REF!</definedName>
    <definedName name="keyratio" localSheetId="41">#REF!</definedName>
    <definedName name="keyratio">#REF!</definedName>
    <definedName name="kk" localSheetId="33">[93]Syöttöpohja!$F$4</definedName>
    <definedName name="kk" localSheetId="27">[93]Syöttöpohja!$F$4</definedName>
    <definedName name="kk" localSheetId="28">[93]Syöttöpohja!$F$4</definedName>
    <definedName name="kk" localSheetId="30">[93]Syöttöpohja!$F$4</definedName>
    <definedName name="kk" localSheetId="44">[94]Syöttöpohja!$F$4</definedName>
    <definedName name="kk" localSheetId="25">[93]Syöttöpohja!$F$4</definedName>
    <definedName name="kk" localSheetId="26">[93]Syöttöpohja!$F$4</definedName>
    <definedName name="kk" localSheetId="24">[93]Syöttöpohja!$F$4</definedName>
    <definedName name="kk" localSheetId="42">[95]Syöttöpohja!$F$4</definedName>
    <definedName name="kk" localSheetId="9">[96]Syöttöpohja!$F$4</definedName>
    <definedName name="kk" localSheetId="10">[96]Syöttöpohja!$F$4</definedName>
    <definedName name="kk" localSheetId="8">[97]Syöttöpohja!$F$4</definedName>
    <definedName name="kk" localSheetId="29">[93]Syöttöpohja!$F$4</definedName>
    <definedName name="kk" localSheetId="41">[93]Syöttöpohja!$F$4</definedName>
    <definedName name="kk">[98]Syöttöpohja!$F$4</definedName>
    <definedName name="KolIndeks0" localSheetId="33">[38]HelpSheet!$G$9</definedName>
    <definedName name="KolIndeks0" localSheetId="27">[38]HelpSheet!$G$9</definedName>
    <definedName name="KolIndeks0" localSheetId="28">[38]HelpSheet!$G$9</definedName>
    <definedName name="KolIndeks0" localSheetId="30">[38]HelpSheet!$G$9</definedName>
    <definedName name="KolIndeks0" localSheetId="44">[39]HelpSheet!$G$9</definedName>
    <definedName name="KolIndeks0" localSheetId="25">[38]HelpSheet!$G$9</definedName>
    <definedName name="KolIndeks0" localSheetId="26">[38]HelpSheet!$G$9</definedName>
    <definedName name="KolIndeks0" localSheetId="24">[38]HelpSheet!$G$9</definedName>
    <definedName name="KolIndeks0" localSheetId="42">[40]HelpSheet!$G$9</definedName>
    <definedName name="KolIndeks0" localSheetId="9">[41]HelpSheet!$G$9</definedName>
    <definedName name="KolIndeks0" localSheetId="10">[41]HelpSheet!$G$9</definedName>
    <definedName name="KolIndeks0" localSheetId="8">[42]HelpSheet!$G$9</definedName>
    <definedName name="KolIndeks0" localSheetId="29">[38]HelpSheet!$G$9</definedName>
    <definedName name="KolIndeks0" localSheetId="41">[38]HelpSheet!$G$9</definedName>
    <definedName name="KolIndeks0">[43]HelpSheet!$G$9</definedName>
    <definedName name="KolIndeks1" localSheetId="33">[38]HelpSheet!$G$11</definedName>
    <definedName name="KolIndeks1" localSheetId="27">[38]HelpSheet!$G$11</definedName>
    <definedName name="KolIndeks1" localSheetId="28">[38]HelpSheet!$G$11</definedName>
    <definedName name="KolIndeks1" localSheetId="30">[38]HelpSheet!$G$11</definedName>
    <definedName name="KolIndeks1" localSheetId="44">[39]HelpSheet!$G$11</definedName>
    <definedName name="KolIndeks1" localSheetId="25">[38]HelpSheet!$G$11</definedName>
    <definedName name="KolIndeks1" localSheetId="26">[38]HelpSheet!$G$11</definedName>
    <definedName name="KolIndeks1" localSheetId="24">[38]HelpSheet!$G$11</definedName>
    <definedName name="KolIndeks1" localSheetId="42">[40]HelpSheet!$G$11</definedName>
    <definedName name="KolIndeks1" localSheetId="9">[41]HelpSheet!$G$11</definedName>
    <definedName name="KolIndeks1" localSheetId="10">[41]HelpSheet!$G$11</definedName>
    <definedName name="KolIndeks1" localSheetId="8">[42]HelpSheet!$G$11</definedName>
    <definedName name="KolIndeks1" localSheetId="29">[38]HelpSheet!$G$11</definedName>
    <definedName name="KolIndeks1" localSheetId="41">[38]HelpSheet!$G$11</definedName>
    <definedName name="KolIndeks1">[43]HelpSheet!$G$11</definedName>
    <definedName name="KolIndeks2" localSheetId="33">[38]HelpSheet!$G$13</definedName>
    <definedName name="KolIndeks2" localSheetId="27">[38]HelpSheet!$G$13</definedName>
    <definedName name="KolIndeks2" localSheetId="28">[38]HelpSheet!$G$13</definedName>
    <definedName name="KolIndeks2" localSheetId="30">[38]HelpSheet!$G$13</definedName>
    <definedName name="KolIndeks2" localSheetId="44">[39]HelpSheet!$G$13</definedName>
    <definedName name="KolIndeks2" localSheetId="25">[38]HelpSheet!$G$13</definedName>
    <definedName name="KolIndeks2" localSheetId="26">[38]HelpSheet!$G$13</definedName>
    <definedName name="KolIndeks2" localSheetId="24">[38]HelpSheet!$G$13</definedName>
    <definedName name="KolIndeks2" localSheetId="42">[40]HelpSheet!$G$13</definedName>
    <definedName name="KolIndeks2" localSheetId="9">[41]HelpSheet!$G$13</definedName>
    <definedName name="KolIndeks2" localSheetId="10">[41]HelpSheet!$G$13</definedName>
    <definedName name="KolIndeks2" localSheetId="8">[42]HelpSheet!$G$13</definedName>
    <definedName name="KolIndeks2" localSheetId="29">[38]HelpSheet!$G$13</definedName>
    <definedName name="KolIndeks2" localSheetId="41">[38]HelpSheet!$G$13</definedName>
    <definedName name="KolIndeks2">[43]HelpSheet!$G$13</definedName>
    <definedName name="KolIndeks3" localSheetId="33">[38]HelpSheet!$G$15</definedName>
    <definedName name="KolIndeks3" localSheetId="27">[38]HelpSheet!$G$15</definedName>
    <definedName name="KolIndeks3" localSheetId="28">[38]HelpSheet!$G$15</definedName>
    <definedName name="KolIndeks3" localSheetId="30">[38]HelpSheet!$G$15</definedName>
    <definedName name="KolIndeks3" localSheetId="44">[39]HelpSheet!$G$15</definedName>
    <definedName name="KolIndeks3" localSheetId="25">[38]HelpSheet!$G$15</definedName>
    <definedName name="KolIndeks3" localSheetId="26">[38]HelpSheet!$G$15</definedName>
    <definedName name="KolIndeks3" localSheetId="24">[38]HelpSheet!$G$15</definedName>
    <definedName name="KolIndeks3" localSheetId="42">[40]HelpSheet!$G$15</definedName>
    <definedName name="KolIndeks3" localSheetId="9">[41]HelpSheet!$G$15</definedName>
    <definedName name="KolIndeks3" localSheetId="10">[41]HelpSheet!$G$15</definedName>
    <definedName name="KolIndeks3" localSheetId="8">[42]HelpSheet!$G$15</definedName>
    <definedName name="KolIndeks3" localSheetId="29">[38]HelpSheet!$G$15</definedName>
    <definedName name="KolIndeks3" localSheetId="41">[38]HelpSheet!$G$15</definedName>
    <definedName name="KolIndeks3">[43]HelpSheet!$G$15</definedName>
    <definedName name="kop" localSheetId="33">#REF!</definedName>
    <definedName name="kop" localSheetId="17">#REF!</definedName>
    <definedName name="kop" localSheetId="20">#REF!</definedName>
    <definedName name="kop" localSheetId="18">#REF!</definedName>
    <definedName name="kop" localSheetId="13">#REF!</definedName>
    <definedName name="kop" localSheetId="14">#REF!</definedName>
    <definedName name="kop" localSheetId="27">#REF!</definedName>
    <definedName name="kop" localSheetId="28">#REF!</definedName>
    <definedName name="kop" localSheetId="22">#REF!</definedName>
    <definedName name="kop" localSheetId="30">#REF!</definedName>
    <definedName name="kop" localSheetId="44">#REF!</definedName>
    <definedName name="kop" localSheetId="4">#REF!</definedName>
    <definedName name="kop" localSheetId="5">#REF!</definedName>
    <definedName name="kop" localSheetId="6">#REF!</definedName>
    <definedName name="kop" localSheetId="7">#REF!</definedName>
    <definedName name="kop" localSheetId="16">#REF!</definedName>
    <definedName name="kop" localSheetId="15">#REF!</definedName>
    <definedName name="kop" localSheetId="25">#REF!</definedName>
    <definedName name="kop" localSheetId="26">#REF!</definedName>
    <definedName name="kop" localSheetId="24">#REF!</definedName>
    <definedName name="kop" localSheetId="19">#REF!</definedName>
    <definedName name="kop" localSheetId="42">#REF!</definedName>
    <definedName name="kop" localSheetId="9">#REF!</definedName>
    <definedName name="kop" localSheetId="10">#REF!</definedName>
    <definedName name="kop" localSheetId="8">#REF!</definedName>
    <definedName name="kop" localSheetId="11">#REF!</definedName>
    <definedName name="kop" localSheetId="12">#REF!</definedName>
    <definedName name="kop" localSheetId="29">#REF!</definedName>
    <definedName name="kop" localSheetId="41">#REF!</definedName>
    <definedName name="kop">#REF!</definedName>
    <definedName name="KvtKolIndeks1" localSheetId="33">[38]HelpSheet!$I$3</definedName>
    <definedName name="KvtKolIndeks1" localSheetId="27">[38]HelpSheet!$I$3</definedName>
    <definedName name="KvtKolIndeks1" localSheetId="28">[38]HelpSheet!$I$3</definedName>
    <definedName name="KvtKolIndeks1" localSheetId="30">[38]HelpSheet!$I$3</definedName>
    <definedName name="KvtKolIndeks1" localSheetId="44">[39]HelpSheet!$I$3</definedName>
    <definedName name="KvtKolIndeks1" localSheetId="25">[38]HelpSheet!$I$3</definedName>
    <definedName name="KvtKolIndeks1" localSheetId="26">[38]HelpSheet!$I$3</definedName>
    <definedName name="KvtKolIndeks1" localSheetId="24">[38]HelpSheet!$I$3</definedName>
    <definedName name="KvtKolIndeks1" localSheetId="42">[40]HelpSheet!$I$3</definedName>
    <definedName name="KvtKolIndeks1" localSheetId="9">[41]HelpSheet!$I$3</definedName>
    <definedName name="KvtKolIndeks1" localSheetId="10">[41]HelpSheet!$I$3</definedName>
    <definedName name="KvtKolIndeks1" localSheetId="8">[42]HelpSheet!$I$3</definedName>
    <definedName name="KvtKolIndeks1" localSheetId="29">[38]HelpSheet!$I$3</definedName>
    <definedName name="KvtKolIndeks1" localSheetId="41">[38]HelpSheet!$I$3</definedName>
    <definedName name="KvtKolIndeks1">[43]HelpSheet!$I$3</definedName>
    <definedName name="KvtKolIndeks2" localSheetId="33">[38]HelpSheet!$I$5</definedName>
    <definedName name="KvtKolIndeks2" localSheetId="27">[38]HelpSheet!$I$5</definedName>
    <definedName name="KvtKolIndeks2" localSheetId="28">[38]HelpSheet!$I$5</definedName>
    <definedName name="KvtKolIndeks2" localSheetId="30">[38]HelpSheet!$I$5</definedName>
    <definedName name="KvtKolIndeks2" localSheetId="44">[39]HelpSheet!$I$5</definedName>
    <definedName name="KvtKolIndeks2" localSheetId="25">[38]HelpSheet!$I$5</definedName>
    <definedName name="KvtKolIndeks2" localSheetId="26">[38]HelpSheet!$I$5</definedName>
    <definedName name="KvtKolIndeks2" localSheetId="24">[38]HelpSheet!$I$5</definedName>
    <definedName name="KvtKolIndeks2" localSheetId="42">[40]HelpSheet!$I$5</definedName>
    <definedName name="KvtKolIndeks2" localSheetId="9">[41]HelpSheet!$I$5</definedName>
    <definedName name="KvtKolIndeks2" localSheetId="10">[41]HelpSheet!$I$5</definedName>
    <definedName name="KvtKolIndeks2" localSheetId="8">[42]HelpSheet!$I$5</definedName>
    <definedName name="KvtKolIndeks2" localSheetId="29">[38]HelpSheet!$I$5</definedName>
    <definedName name="KvtKolIndeks2" localSheetId="41">[38]HelpSheet!$I$5</definedName>
    <definedName name="KvtKolIndeks2">[43]HelpSheet!$I$5</definedName>
    <definedName name="KvtKolIndeks3" localSheetId="33">[38]HelpSheet!$I$7</definedName>
    <definedName name="KvtKolIndeks3" localSheetId="27">[38]HelpSheet!$I$7</definedName>
    <definedName name="KvtKolIndeks3" localSheetId="28">[38]HelpSheet!$I$7</definedName>
    <definedName name="KvtKolIndeks3" localSheetId="30">[38]HelpSheet!$I$7</definedName>
    <definedName name="KvtKolIndeks3" localSheetId="44">[39]HelpSheet!$I$7</definedName>
    <definedName name="KvtKolIndeks3" localSheetId="25">[38]HelpSheet!$I$7</definedName>
    <definedName name="KvtKolIndeks3" localSheetId="26">[38]HelpSheet!$I$7</definedName>
    <definedName name="KvtKolIndeks3" localSheetId="24">[38]HelpSheet!$I$7</definedName>
    <definedName name="KvtKolIndeks3" localSheetId="42">[40]HelpSheet!$I$7</definedName>
    <definedName name="KvtKolIndeks3" localSheetId="9">[41]HelpSheet!$I$7</definedName>
    <definedName name="KvtKolIndeks3" localSheetId="10">[41]HelpSheet!$I$7</definedName>
    <definedName name="KvtKolIndeks3" localSheetId="8">[42]HelpSheet!$I$7</definedName>
    <definedName name="KvtKolIndeks3" localSheetId="29">[38]HelpSheet!$I$7</definedName>
    <definedName name="KvtKolIndeks3" localSheetId="41">[38]HelpSheet!$I$7</definedName>
    <definedName name="KvtKolIndeks3">[43]HelpSheet!$I$7</definedName>
    <definedName name="KvtKolIndeks4" localSheetId="33">[38]HelpSheet!$I$9</definedName>
    <definedName name="KvtKolIndeks4" localSheetId="27">[38]HelpSheet!$I$9</definedName>
    <definedName name="KvtKolIndeks4" localSheetId="28">[38]HelpSheet!$I$9</definedName>
    <definedName name="KvtKolIndeks4" localSheetId="30">[38]HelpSheet!$I$9</definedName>
    <definedName name="KvtKolIndeks4" localSheetId="44">[39]HelpSheet!$I$9</definedName>
    <definedName name="KvtKolIndeks4" localSheetId="25">[38]HelpSheet!$I$9</definedName>
    <definedName name="KvtKolIndeks4" localSheetId="26">[38]HelpSheet!$I$9</definedName>
    <definedName name="KvtKolIndeks4" localSheetId="24">[38]HelpSheet!$I$9</definedName>
    <definedName name="KvtKolIndeks4" localSheetId="42">[40]HelpSheet!$I$9</definedName>
    <definedName name="KvtKolIndeks4" localSheetId="9">[41]HelpSheet!$I$9</definedName>
    <definedName name="KvtKolIndeks4" localSheetId="10">[41]HelpSheet!$I$9</definedName>
    <definedName name="KvtKolIndeks4" localSheetId="8">[42]HelpSheet!$I$9</definedName>
    <definedName name="KvtKolIndeks4" localSheetId="29">[38]HelpSheet!$I$9</definedName>
    <definedName name="KvtKolIndeks4" localSheetId="41">[38]HelpSheet!$I$9</definedName>
    <definedName name="KvtKolIndeks4">[43]HelpSheet!$I$9</definedName>
    <definedName name="Life" localSheetId="33">#REF!</definedName>
    <definedName name="Life" localSheetId="17">#REF!</definedName>
    <definedName name="Life" localSheetId="20">#REF!</definedName>
    <definedName name="Life" localSheetId="18">#REF!</definedName>
    <definedName name="Life" localSheetId="13">#REF!</definedName>
    <definedName name="Life" localSheetId="14">#REF!</definedName>
    <definedName name="Life" localSheetId="27">#REF!</definedName>
    <definedName name="Life" localSheetId="28">#REF!</definedName>
    <definedName name="Life" localSheetId="22">#REF!</definedName>
    <definedName name="Life" localSheetId="30">#REF!</definedName>
    <definedName name="Life" localSheetId="44">#REF!</definedName>
    <definedName name="Life" localSheetId="4">#REF!</definedName>
    <definedName name="Life" localSheetId="5">#REF!</definedName>
    <definedName name="Life" localSheetId="6">#REF!</definedName>
    <definedName name="Life" localSheetId="7">#REF!</definedName>
    <definedName name="Life" localSheetId="16">#REF!</definedName>
    <definedName name="Life" localSheetId="15">#REF!</definedName>
    <definedName name="Life" localSheetId="25">#REF!</definedName>
    <definedName name="Life" localSheetId="26">#REF!</definedName>
    <definedName name="Life" localSheetId="24">#REF!</definedName>
    <definedName name="Life" localSheetId="19">#REF!</definedName>
    <definedName name="Life" localSheetId="42">#REF!</definedName>
    <definedName name="Life" localSheetId="9">#REF!</definedName>
    <definedName name="Life" localSheetId="10">#REF!</definedName>
    <definedName name="Life" localSheetId="8">#REF!</definedName>
    <definedName name="Life" localSheetId="11">#REF!</definedName>
    <definedName name="Life" localSheetId="12">#REF!</definedName>
    <definedName name="Life" localSheetId="29">#REF!</definedName>
    <definedName name="Life" localSheetId="41">#REF!</definedName>
    <definedName name="Life">#REF!</definedName>
    <definedName name="life_sam" localSheetId="33">#REF!</definedName>
    <definedName name="life_sam" localSheetId="17">#REF!</definedName>
    <definedName name="life_sam" localSheetId="20">#REF!</definedName>
    <definedName name="life_sam" localSheetId="18">#REF!</definedName>
    <definedName name="life_sam" localSheetId="13">#REF!</definedName>
    <definedName name="life_sam" localSheetId="14">#REF!</definedName>
    <definedName name="life_sam" localSheetId="27">#REF!</definedName>
    <definedName name="life_sam" localSheetId="28">#REF!</definedName>
    <definedName name="life_sam" localSheetId="22">#REF!</definedName>
    <definedName name="life_sam" localSheetId="30">#REF!</definedName>
    <definedName name="life_sam" localSheetId="44">#REF!</definedName>
    <definedName name="life_sam" localSheetId="4">#REF!</definedName>
    <definedName name="life_sam" localSheetId="5">#REF!</definedName>
    <definedName name="life_sam" localSheetId="6">#REF!</definedName>
    <definedName name="life_sam" localSheetId="7">#REF!</definedName>
    <definedName name="life_sam" localSheetId="16">#REF!</definedName>
    <definedName name="life_sam" localSheetId="15">#REF!</definedName>
    <definedName name="life_sam" localSheetId="25">#REF!</definedName>
    <definedName name="life_sam" localSheetId="26">#REF!</definedName>
    <definedName name="life_sam" localSheetId="24">#REF!</definedName>
    <definedName name="life_sam" localSheetId="19">#REF!</definedName>
    <definedName name="life_sam" localSheetId="42">#REF!</definedName>
    <definedName name="life_sam" localSheetId="9">#REF!</definedName>
    <definedName name="life_sam" localSheetId="10">#REF!</definedName>
    <definedName name="life_sam" localSheetId="8">#REF!</definedName>
    <definedName name="life_sam" localSheetId="11">#REF!</definedName>
    <definedName name="life_sam" localSheetId="12">#REF!</definedName>
    <definedName name="life_sam" localSheetId="29">#REF!</definedName>
    <definedName name="life_sam" localSheetId="41">#REF!</definedName>
    <definedName name="life_sam">#REF!</definedName>
    <definedName name="life1" localSheetId="33">#REF!</definedName>
    <definedName name="life1" localSheetId="17">#REF!</definedName>
    <definedName name="life1" localSheetId="20">#REF!</definedName>
    <definedName name="life1" localSheetId="18">#REF!</definedName>
    <definedName name="life1" localSheetId="13">#REF!</definedName>
    <definedName name="life1" localSheetId="14">#REF!</definedName>
    <definedName name="life1" localSheetId="27">#REF!</definedName>
    <definedName name="life1" localSheetId="28">#REF!</definedName>
    <definedName name="life1" localSheetId="22">#REF!</definedName>
    <definedName name="life1" localSheetId="30">#REF!</definedName>
    <definedName name="life1" localSheetId="44">#REF!</definedName>
    <definedName name="life1" localSheetId="4">#REF!</definedName>
    <definedName name="life1" localSheetId="5">#REF!</definedName>
    <definedName name="life1" localSheetId="6">#REF!</definedName>
    <definedName name="life1" localSheetId="7">#REF!</definedName>
    <definedName name="life1" localSheetId="16">#REF!</definedName>
    <definedName name="life1" localSheetId="15">#REF!</definedName>
    <definedName name="life1" localSheetId="25">#REF!</definedName>
    <definedName name="life1" localSheetId="26">#REF!</definedName>
    <definedName name="life1" localSheetId="24">#REF!</definedName>
    <definedName name="life1" localSheetId="19">#REF!</definedName>
    <definedName name="life1" localSheetId="42">#REF!</definedName>
    <definedName name="life1" localSheetId="9">#REF!</definedName>
    <definedName name="life1" localSheetId="10">#REF!</definedName>
    <definedName name="life1" localSheetId="8">#REF!</definedName>
    <definedName name="life1" localSheetId="11">#REF!</definedName>
    <definedName name="life1" localSheetId="12">#REF!</definedName>
    <definedName name="life1" localSheetId="29">#REF!</definedName>
    <definedName name="life1" localSheetId="41">#REF!</definedName>
    <definedName name="life1">#REF!</definedName>
    <definedName name="life2" localSheetId="33">#REF!</definedName>
    <definedName name="life2" localSheetId="17">#REF!</definedName>
    <definedName name="life2" localSheetId="20">#REF!</definedName>
    <definedName name="life2" localSheetId="18">#REF!</definedName>
    <definedName name="life2" localSheetId="13">#REF!</definedName>
    <definedName name="life2" localSheetId="14">#REF!</definedName>
    <definedName name="life2" localSheetId="27">#REF!</definedName>
    <definedName name="life2" localSheetId="28">#REF!</definedName>
    <definedName name="life2" localSheetId="22">#REF!</definedName>
    <definedName name="life2" localSheetId="30">#REF!</definedName>
    <definedName name="life2" localSheetId="44">#REF!</definedName>
    <definedName name="life2" localSheetId="4">#REF!</definedName>
    <definedName name="life2" localSheetId="5">#REF!</definedName>
    <definedName name="life2" localSheetId="6">#REF!</definedName>
    <definedName name="life2" localSheetId="7">#REF!</definedName>
    <definedName name="life2" localSheetId="16">#REF!</definedName>
    <definedName name="life2" localSheetId="15">#REF!</definedName>
    <definedName name="life2" localSheetId="25">#REF!</definedName>
    <definedName name="life2" localSheetId="26">#REF!</definedName>
    <definedName name="life2" localSheetId="24">#REF!</definedName>
    <definedName name="life2" localSheetId="19">#REF!</definedName>
    <definedName name="life2" localSheetId="42">#REF!</definedName>
    <definedName name="life2" localSheetId="9">#REF!</definedName>
    <definedName name="life2" localSheetId="10">#REF!</definedName>
    <definedName name="life2" localSheetId="8">#REF!</definedName>
    <definedName name="life2" localSheetId="11">#REF!</definedName>
    <definedName name="life2" localSheetId="12">#REF!</definedName>
    <definedName name="life2" localSheetId="29">#REF!</definedName>
    <definedName name="life2" localSheetId="41">#REF!</definedName>
    <definedName name="life2">#REF!</definedName>
    <definedName name="loansPortfolio" localSheetId="33">#REF!</definedName>
    <definedName name="loansPortfolio" localSheetId="17">#REF!</definedName>
    <definedName name="loansPortfolio" localSheetId="20">#REF!</definedName>
    <definedName name="loansPortfolio" localSheetId="18">#REF!</definedName>
    <definedName name="loansPortfolio" localSheetId="13">#REF!</definedName>
    <definedName name="loansPortfolio" localSheetId="14">#REF!</definedName>
    <definedName name="loansPortfolio" localSheetId="27">#REF!</definedName>
    <definedName name="loansPortfolio" localSheetId="28">#REF!</definedName>
    <definedName name="loansPortfolio" localSheetId="22">#REF!</definedName>
    <definedName name="loansPortfolio" localSheetId="30">#REF!</definedName>
    <definedName name="loansPortfolio" localSheetId="44">#REF!</definedName>
    <definedName name="loansPortfolio" localSheetId="4">#REF!</definedName>
    <definedName name="loansPortfolio" localSheetId="5">#REF!</definedName>
    <definedName name="loansPortfolio" localSheetId="6">#REF!</definedName>
    <definedName name="loansPortfolio" localSheetId="7">#REF!</definedName>
    <definedName name="loansPortfolio" localSheetId="16">#REF!</definedName>
    <definedName name="loansPortfolio" localSheetId="15">#REF!</definedName>
    <definedName name="loansPortfolio" localSheetId="25">#REF!</definedName>
    <definedName name="loansPortfolio" localSheetId="26">#REF!</definedName>
    <definedName name="loansPortfolio" localSheetId="24">#REF!</definedName>
    <definedName name="loansPortfolio" localSheetId="19">#REF!</definedName>
    <definedName name="loansPortfolio" localSheetId="42">#REF!</definedName>
    <definedName name="loansPortfolio" localSheetId="9">#REF!</definedName>
    <definedName name="loansPortfolio" localSheetId="10">#REF!</definedName>
    <definedName name="loansPortfolio" localSheetId="8">#REF!</definedName>
    <definedName name="loansPortfolio" localSheetId="11">#REF!</definedName>
    <definedName name="loansPortfolio" localSheetId="12">#REF!</definedName>
    <definedName name="loansPortfolio" localSheetId="29">#REF!</definedName>
    <definedName name="loansPortfolio" localSheetId="41">#REF!</definedName>
    <definedName name="loansPortfolio">#REF!</definedName>
    <definedName name="mar" localSheetId="33"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20" hidden="1">{#N/A,#N/A,TRUE,"Forside";#N/A,#N/A,TRUE,"Contents";#N/A,#N/A,TRUE,"Opera. income stat.";#N/A,#N/A,TRUE,"Business area ";#N/A,#N/A,TRUE,"Statutory income statem."}</definedName>
    <definedName name="mar" localSheetId="18" hidden="1">{#N/A,#N/A,TRUE,"Forside";#N/A,#N/A,TRUE,"Contents";#N/A,#N/A,TRUE,"Opera. income stat.";#N/A,#N/A,TRUE,"Business area ";#N/A,#N/A,TRUE,"Statutory income statem."}</definedName>
    <definedName name="mar" localSheetId="13" hidden="1">{#N/A,#N/A,TRUE,"Forside";#N/A,#N/A,TRUE,"Contents";#N/A,#N/A,TRUE,"Opera. income stat.";#N/A,#N/A,TRUE,"Business area ";#N/A,#N/A,TRUE,"Statutory income statem."}</definedName>
    <definedName name="mar" localSheetId="14"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22"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44"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15"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4" hidden="1">{#N/A,#N/A,TRUE,"Forside";#N/A,#N/A,TRUE,"Contents";#N/A,#N/A,TRUE,"Opera. income stat.";#N/A,#N/A,TRUE,"Business area ";#N/A,#N/A,TRUE,"Statutory income statem."}</definedName>
    <definedName name="mar" localSheetId="19" hidden="1">{#N/A,#N/A,TRUE,"Forside";#N/A,#N/A,TRUE,"Contents";#N/A,#N/A,TRUE,"Opera. income stat.";#N/A,#N/A,TRUE,"Business area ";#N/A,#N/A,TRUE,"Statutory income statem."}</definedName>
    <definedName name="mar" localSheetId="42"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10"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34" hidden="1">{#N/A,#N/A,TRUE,"Forside";#N/A,#N/A,TRUE,"Contents";#N/A,#N/A,TRUE,"Opera. income stat.";#N/A,#N/A,TRUE,"Business area ";#N/A,#N/A,TRUE,"Statutory income statem."}</definedName>
    <definedName name="mar" localSheetId="11"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3">[57]Sheet1!$C$10</definedName>
    <definedName name="Margins" localSheetId="27">[57]Sheet1!$C$10</definedName>
    <definedName name="Margins" localSheetId="28">[57]Sheet1!$C$10</definedName>
    <definedName name="Margins" localSheetId="30">[57]Sheet1!$C$10</definedName>
    <definedName name="Margins" localSheetId="44">[58]Sheet1!$C$10</definedName>
    <definedName name="Margins" localSheetId="25">[57]Sheet1!$C$10</definedName>
    <definedName name="Margins" localSheetId="26">[57]Sheet1!$C$10</definedName>
    <definedName name="Margins" localSheetId="24">[57]Sheet1!$C$10</definedName>
    <definedName name="Margins" localSheetId="42">[59]Sheet1!$C$10</definedName>
    <definedName name="Margins" localSheetId="9">[60]Sheet1!$C$10</definedName>
    <definedName name="Margins" localSheetId="10">[60]Sheet1!$C$10</definedName>
    <definedName name="Margins" localSheetId="8">[61]Sheet1!$C$10</definedName>
    <definedName name="Margins" localSheetId="29">[57]Sheet1!$C$10</definedName>
    <definedName name="Margins" localSheetId="41">[57]Sheet1!$C$10</definedName>
    <definedName name="Margins">[62]Sheet1!$C$10</definedName>
    <definedName name="Markets" localSheetId="33">#REF!</definedName>
    <definedName name="Markets" localSheetId="17">#REF!</definedName>
    <definedName name="Markets" localSheetId="20">#REF!</definedName>
    <definedName name="Markets" localSheetId="18">#REF!</definedName>
    <definedName name="Markets" localSheetId="13">#REF!</definedName>
    <definedName name="Markets" localSheetId="14">#REF!</definedName>
    <definedName name="Markets" localSheetId="27">#REF!</definedName>
    <definedName name="Markets" localSheetId="28">#REF!</definedName>
    <definedName name="Markets" localSheetId="22">#REF!</definedName>
    <definedName name="Markets" localSheetId="30">#REF!</definedName>
    <definedName name="Markets" localSheetId="44">#REF!</definedName>
    <definedName name="Markets" localSheetId="4">#REF!</definedName>
    <definedName name="Markets" localSheetId="5">#REF!</definedName>
    <definedName name="Markets" localSheetId="6">#REF!</definedName>
    <definedName name="Markets" localSheetId="7">#REF!</definedName>
    <definedName name="Markets" localSheetId="16">#REF!</definedName>
    <definedName name="Markets" localSheetId="15">#REF!</definedName>
    <definedName name="Markets" localSheetId="25">#REF!</definedName>
    <definedName name="Markets" localSheetId="26">#REF!</definedName>
    <definedName name="Markets" localSheetId="24">#REF!</definedName>
    <definedName name="Markets" localSheetId="19">#REF!</definedName>
    <definedName name="Markets" localSheetId="42">#REF!</definedName>
    <definedName name="Markets" localSheetId="9">#REF!</definedName>
    <definedName name="Markets" localSheetId="10">#REF!</definedName>
    <definedName name="Markets" localSheetId="8">#REF!</definedName>
    <definedName name="Markets" localSheetId="11">#REF!</definedName>
    <definedName name="Markets" localSheetId="12">#REF!</definedName>
    <definedName name="Markets" localSheetId="29">#REF!</definedName>
    <definedName name="Markets" localSheetId="41">#REF!</definedName>
    <definedName name="Markets">#REF!</definedName>
    <definedName name="Meng" localSheetId="33">[7]XXX!$C$27</definedName>
    <definedName name="Meng" localSheetId="27">[7]XXX!$C$27</definedName>
    <definedName name="Meng" localSheetId="28">[7]XXX!$C$27</definedName>
    <definedName name="Meng" localSheetId="30">[7]XXX!$C$27</definedName>
    <definedName name="Meng" localSheetId="44">[8]XXX!$C$27</definedName>
    <definedName name="Meng" localSheetId="25">[7]XXX!$C$27</definedName>
    <definedName name="Meng" localSheetId="26">[7]XXX!$C$27</definedName>
    <definedName name="Meng" localSheetId="24">[7]XXX!$C$27</definedName>
    <definedName name="Meng" localSheetId="42">[9]XXX!$C$27</definedName>
    <definedName name="Meng" localSheetId="9">[10]XXX!$C$27</definedName>
    <definedName name="Meng" localSheetId="10">[10]XXX!$C$27</definedName>
    <definedName name="Meng" localSheetId="8">[11]XXX!$C$27</definedName>
    <definedName name="Meng" localSheetId="29">[7]XXX!$C$27</definedName>
    <definedName name="Meng" localSheetId="41">[7]XXX!$C$27</definedName>
    <definedName name="Meng">[12]XXX!$C$27</definedName>
    <definedName name="MM0" localSheetId="33">[7]XXX!$C$37</definedName>
    <definedName name="MM0" localSheetId="27">[7]XXX!$C$37</definedName>
    <definedName name="MM0" localSheetId="28">[7]XXX!$C$37</definedName>
    <definedName name="MM0" localSheetId="30">[7]XXX!$C$37</definedName>
    <definedName name="MM0" localSheetId="44">[8]XXX!$C$37</definedName>
    <definedName name="MM0" localSheetId="25">[7]XXX!$C$37</definedName>
    <definedName name="MM0" localSheetId="26">[7]XXX!$C$37</definedName>
    <definedName name="MM0" localSheetId="24">[7]XXX!$C$37</definedName>
    <definedName name="MM0" localSheetId="42">[9]XXX!$C$37</definedName>
    <definedName name="MM0" localSheetId="9">[10]XXX!$C$37</definedName>
    <definedName name="MM0" localSheetId="10">[10]XXX!$C$37</definedName>
    <definedName name="MM0" localSheetId="8">[11]XXX!$C$37</definedName>
    <definedName name="MM0" localSheetId="29">[7]XXX!$C$37</definedName>
    <definedName name="MM0" localSheetId="41">[7]XXX!$C$37</definedName>
    <definedName name="MM0">[12]XXX!$C$37</definedName>
    <definedName name="Month" localSheetId="33">[99]Input!$C$5</definedName>
    <definedName name="Month" localSheetId="27">[99]Input!$C$5</definedName>
    <definedName name="Month" localSheetId="28">[99]Input!$C$5</definedName>
    <definedName name="Month" localSheetId="30">[99]Input!$C$5</definedName>
    <definedName name="Month" localSheetId="44">[100]Input!$C$5</definedName>
    <definedName name="Month" localSheetId="25">[99]Input!$C$5</definedName>
    <definedName name="Month" localSheetId="26">[99]Input!$C$5</definedName>
    <definedName name="Month" localSheetId="24">[99]Input!$C$5</definedName>
    <definedName name="Month" localSheetId="42">[101]Input!$C$5</definedName>
    <definedName name="Month" localSheetId="9">[102]Input!$C$5</definedName>
    <definedName name="Month" localSheetId="10">[102]Input!$C$5</definedName>
    <definedName name="Month" localSheetId="8">[103]Input!$C$5</definedName>
    <definedName name="Month" localSheetId="29">[99]Input!$C$5</definedName>
    <definedName name="Month" localSheetId="41">[99]Input!$C$5</definedName>
    <definedName name="Month">[104]Input!$C$5</definedName>
    <definedName name="MORT" localSheetId="33">OFFSET('[26]Chart Losses'!$L$7,COUNT('[26]Chart Losses'!$L$7:$L$50)-'[26]Chart Losses'!$H$1,,'[26]Chart Losses'!$H$1)</definedName>
    <definedName name="MORT" localSheetId="27">OFFSET('[27]Chart Losses'!$L$7,COUNT('[27]Chart Losses'!$L$7:$L$50)-'[27]Chart Losses'!$H$1,,'[27]Chart Losses'!$H$1)</definedName>
    <definedName name="MORT" localSheetId="28">OFFSET('[27]Chart Losses'!$L$7,COUNT('[27]Chart Losses'!$L$7:$L$50)-'[27]Chart Losses'!$H$1,,'[27]Chart Losses'!$H$1)</definedName>
    <definedName name="MORT" localSheetId="30">OFFSET('[27]Chart Losses'!$L$7,COUNT('[27]Chart Losses'!$L$7:$L$50)-'[27]Chart Losses'!$H$1,,'[27]Chart Losses'!$H$1)</definedName>
    <definedName name="MORT" localSheetId="44">OFFSET('[28]Chart Losses'!$L$7,COUNT('[28]Chart Losses'!$L$7:$L$50)-'[28]Chart Losses'!$H$1,,'[28]Chart Losses'!$H$1)</definedName>
    <definedName name="MORT" localSheetId="25">OFFSET('[27]Chart Losses'!$L$7,COUNT('[27]Chart Losses'!$L$7:$L$50)-'[27]Chart Losses'!$H$1,,'[27]Chart Losses'!$H$1)</definedName>
    <definedName name="MORT" localSheetId="26">OFFSET('[27]Chart Losses'!$L$7,COUNT('[27]Chart Losses'!$L$7:$L$50)-'[27]Chart Losses'!$H$1,,'[27]Chart Losses'!$H$1)</definedName>
    <definedName name="MORT" localSheetId="24">OFFSET('[27]Chart Losses'!$L$7,COUNT('[27]Chart Losses'!$L$7:$L$50)-'[27]Chart Losses'!$H$1,,'[27]Chart Losses'!$H$1)</definedName>
    <definedName name="MORT" localSheetId="42">OFFSET('[27]Chart Losses'!$L$7,COUNT('[27]Chart Losses'!$L$7:$L$50)-'[27]Chart Losses'!$H$1,,'[27]Chart Losses'!$H$1)</definedName>
    <definedName name="MORT" localSheetId="9">OFFSET('[29]Chart Losses'!$L$7,COUNT('[29]Chart Losses'!$L$7:$L$50)-'[29]Chart Losses'!$H$1,,'[29]Chart Losses'!$H$1)</definedName>
    <definedName name="MORT" localSheetId="10">OFFSET('[29]Chart Losses'!$L$7,COUNT('[29]Chart Losses'!$L$7:$L$50)-'[29]Chart Losses'!$H$1,,'[29]Chart Losses'!$H$1)</definedName>
    <definedName name="MORT" localSheetId="8">OFFSET('[30]Chart Losses'!$L$7,COUNT('[30]Chart Losses'!$L$7:$L$50)-'[30]Chart Losses'!$H$1,,'[30]Chart Losses'!$H$1)</definedName>
    <definedName name="MORT" localSheetId="29">OFFSET('[27]Chart Losses'!$L$7,COUNT('[27]Chart Losses'!$L$7:$L$50)-'[27]Chart Losses'!$H$1,,'[27]Chart Losses'!$H$1)</definedName>
    <definedName name="MORT" localSheetId="41">OFFSET('[26]Chart Losses'!$L$7,COUNT('[26]Chart Losses'!$L$7:$L$50)-'[26]Chart Losses'!$H$1,,'[26]Chart Losses'!$H$1)</definedName>
    <definedName name="MORT">OFFSET('[31]Chart Losses'!$L$7,COUNT('[31]Chart Losses'!$L$7:$L$50)-'[31]Chart Losses'!$H$1,,'[31]Chart Losses'!$H$1)</definedName>
    <definedName name="Movements_in_shareholders__equity__EURm" localSheetId="33">#REF!</definedName>
    <definedName name="Movements_in_shareholders__equity__EURm" localSheetId="17">#REF!</definedName>
    <definedName name="Movements_in_shareholders__equity__EURm" localSheetId="20">#REF!</definedName>
    <definedName name="Movements_in_shareholders__equity__EURm" localSheetId="18">#REF!</definedName>
    <definedName name="Movements_in_shareholders__equity__EURm" localSheetId="13">#REF!</definedName>
    <definedName name="Movements_in_shareholders__equity__EURm" localSheetId="14">#REF!</definedName>
    <definedName name="Movements_in_shareholders__equity__EURm" localSheetId="27">#REF!</definedName>
    <definedName name="Movements_in_shareholders__equity__EURm" localSheetId="28">#REF!</definedName>
    <definedName name="Movements_in_shareholders__equity__EURm" localSheetId="22">#REF!</definedName>
    <definedName name="Movements_in_shareholders__equity__EURm" localSheetId="30">#REF!</definedName>
    <definedName name="Movements_in_shareholders__equity__EURm" localSheetId="44">#REF!</definedName>
    <definedName name="Movements_in_shareholders__equity__EURm" localSheetId="4">#REF!</definedName>
    <definedName name="Movements_in_shareholders__equity__EURm" localSheetId="5">#REF!</definedName>
    <definedName name="Movements_in_shareholders__equity__EURm" localSheetId="6">#REF!</definedName>
    <definedName name="Movements_in_shareholders__equity__EURm" localSheetId="7">#REF!</definedName>
    <definedName name="Movements_in_shareholders__equity__EURm" localSheetId="16">#REF!</definedName>
    <definedName name="Movements_in_shareholders__equity__EURm" localSheetId="15">#REF!</definedName>
    <definedName name="Movements_in_shareholders__equity__EURm" localSheetId="25">#REF!</definedName>
    <definedName name="Movements_in_shareholders__equity__EURm" localSheetId="26">#REF!</definedName>
    <definedName name="Movements_in_shareholders__equity__EURm" localSheetId="24">#REF!</definedName>
    <definedName name="Movements_in_shareholders__equity__EURm" localSheetId="19">#REF!</definedName>
    <definedName name="Movements_in_shareholders__equity__EURm" localSheetId="42">#REF!</definedName>
    <definedName name="Movements_in_shareholders__equity__EURm" localSheetId="9">#REF!</definedName>
    <definedName name="Movements_in_shareholders__equity__EURm" localSheetId="10">#REF!</definedName>
    <definedName name="Movements_in_shareholders__equity__EURm" localSheetId="8">#REF!</definedName>
    <definedName name="Movements_in_shareholders__equity__EURm" localSheetId="11">#REF!</definedName>
    <definedName name="Movements_in_shareholders__equity__EURm" localSheetId="12">#REF!</definedName>
    <definedName name="Movements_in_shareholders__equity__EURm" localSheetId="29">#REF!</definedName>
    <definedName name="Movements_in_shareholders__equity__EURm" localSheetId="41">#REF!</definedName>
    <definedName name="Movements_in_shareholders__equity__EURm">#REF!</definedName>
    <definedName name="msfile" localSheetId="33">[51]Sheet1!$B$5</definedName>
    <definedName name="msfile" localSheetId="27">[51]Sheet1!$B$5</definedName>
    <definedName name="msfile" localSheetId="28">[51]Sheet1!$B$5</definedName>
    <definedName name="msfile" localSheetId="30">[51]Sheet1!$B$5</definedName>
    <definedName name="msfile" localSheetId="44">[52]Sheet1!$B$5</definedName>
    <definedName name="msfile" localSheetId="25">[51]Sheet1!$B$5</definedName>
    <definedName name="msfile" localSheetId="26">[51]Sheet1!$B$5</definedName>
    <definedName name="msfile" localSheetId="24">[51]Sheet1!$B$5</definedName>
    <definedName name="msfile" localSheetId="42">[53]Sheet1!$B$5</definedName>
    <definedName name="msfile" localSheetId="9">[54]Sheet1!$B$5</definedName>
    <definedName name="msfile" localSheetId="10">[54]Sheet1!$B$5</definedName>
    <definedName name="msfile" localSheetId="8">[55]Sheet1!$B$5</definedName>
    <definedName name="msfile" localSheetId="29">[51]Sheet1!$B$5</definedName>
    <definedName name="msfile" localSheetId="41">[51]Sheet1!$B$5</definedName>
    <definedName name="msfile">[56]Sheet1!$B$5</definedName>
    <definedName name="Månad" localSheetId="33">#REF!</definedName>
    <definedName name="Månad" localSheetId="17">#REF!</definedName>
    <definedName name="Månad" localSheetId="20">#REF!</definedName>
    <definedName name="Månad" localSheetId="18">#REF!</definedName>
    <definedName name="Månad" localSheetId="13">#REF!</definedName>
    <definedName name="Månad" localSheetId="14">#REF!</definedName>
    <definedName name="Månad" localSheetId="27">#REF!</definedName>
    <definedName name="Månad" localSheetId="28">#REF!</definedName>
    <definedName name="Månad" localSheetId="22">#REF!</definedName>
    <definedName name="Månad" localSheetId="30">#REF!</definedName>
    <definedName name="Månad" localSheetId="44">#REF!</definedName>
    <definedName name="Månad" localSheetId="4">#REF!</definedName>
    <definedName name="Månad" localSheetId="5">#REF!</definedName>
    <definedName name="Månad" localSheetId="6">#REF!</definedName>
    <definedName name="Månad" localSheetId="7">#REF!</definedName>
    <definedName name="Månad" localSheetId="16">#REF!</definedName>
    <definedName name="Månad" localSheetId="15">#REF!</definedName>
    <definedName name="Månad" localSheetId="25">#REF!</definedName>
    <definedName name="Månad" localSheetId="26">#REF!</definedName>
    <definedName name="Månad" localSheetId="24">#REF!</definedName>
    <definedName name="Månad" localSheetId="19">#REF!</definedName>
    <definedName name="Månad" localSheetId="42">#REF!</definedName>
    <definedName name="Månad" localSheetId="9">#REF!</definedName>
    <definedName name="Månad" localSheetId="10">#REF!</definedName>
    <definedName name="Månad" localSheetId="8">#REF!</definedName>
    <definedName name="Månad" localSheetId="11">#REF!</definedName>
    <definedName name="Månad" localSheetId="12">#REF!</definedName>
    <definedName name="Månad" localSheetId="29">#REF!</definedName>
    <definedName name="Månad" localSheetId="41">#REF!</definedName>
    <definedName name="Månad">#REF!</definedName>
    <definedName name="måned02" localSheetId="33">'[105]Schedule 8010'!$T$82:$U$93</definedName>
    <definedName name="måned02" localSheetId="27">'[105]Schedule 8010'!$T$82:$U$93</definedName>
    <definedName name="måned02" localSheetId="28">'[105]Schedule 8010'!$T$82:$U$93</definedName>
    <definedName name="måned02" localSheetId="30">'[105]Schedule 8010'!$T$82:$U$93</definedName>
    <definedName name="måned02" localSheetId="44">'[106]Schedule 8010'!$T$82:$U$93</definedName>
    <definedName name="måned02" localSheetId="25">'[105]Schedule 8010'!$T$82:$U$93</definedName>
    <definedName name="måned02" localSheetId="26">'[105]Schedule 8010'!$T$82:$U$93</definedName>
    <definedName name="måned02" localSheetId="24">'[105]Schedule 8010'!$T$82:$U$93</definedName>
    <definedName name="måned02" localSheetId="42">'[107]Schedule 8010'!$T$82:$U$93</definedName>
    <definedName name="måned02" localSheetId="9">'[108]Schedule 8010'!$T$82:$U$93</definedName>
    <definedName name="måned02" localSheetId="10">'[108]Schedule 8010'!$T$82:$U$93</definedName>
    <definedName name="måned02" localSheetId="8">'[109]Schedule 8010'!$T$82:$U$93</definedName>
    <definedName name="måned02" localSheetId="29">'[105]Schedule 8010'!$T$82:$U$93</definedName>
    <definedName name="måned02" localSheetId="41">'[105]Schedule 8010'!$T$82:$U$93</definedName>
    <definedName name="måned02">'[110]Schedule 8010'!$T$82:$U$93</definedName>
    <definedName name="måneder" localSheetId="33">'[111]Dansk 31.03.2003'!#REF!</definedName>
    <definedName name="måneder" localSheetId="27">'[111]Dansk 31.03.2003'!#REF!</definedName>
    <definedName name="måneder" localSheetId="28">'[111]Dansk 31.03.2003'!#REF!</definedName>
    <definedName name="måneder" localSheetId="30">'[111]Dansk 31.03.2003'!#REF!</definedName>
    <definedName name="måneder" localSheetId="44">'[112]Dansk 31.03.2003'!#REF!</definedName>
    <definedName name="måneder" localSheetId="4">'[111]Dansk 31.03.2003'!#REF!</definedName>
    <definedName name="måneder" localSheetId="5">'[111]Dansk 31.03.2003'!#REF!</definedName>
    <definedName name="måneder" localSheetId="6">'[111]Dansk 31.03.2003'!#REF!</definedName>
    <definedName name="måneder" localSheetId="7">'[111]Dansk 31.03.2003'!#REF!</definedName>
    <definedName name="måneder" localSheetId="25">'[111]Dansk 31.03.2003'!#REF!</definedName>
    <definedName name="måneder" localSheetId="26">'[111]Dansk 31.03.2003'!#REF!</definedName>
    <definedName name="måneder" localSheetId="24">'[111]Dansk 31.03.2003'!#REF!</definedName>
    <definedName name="måneder" localSheetId="42">'[113]Dansk 31.03.2003'!#REF!</definedName>
    <definedName name="måneder" localSheetId="9">'[114]Dansk 31.03.2003'!#REF!</definedName>
    <definedName name="måneder" localSheetId="10">'[114]Dansk 31.03.2003'!#REF!</definedName>
    <definedName name="måneder" localSheetId="8">'[115]Dansk 31.03.2003'!#REF!</definedName>
    <definedName name="måneder" localSheetId="29">'[111]Dansk 31.03.2003'!#REF!</definedName>
    <definedName name="måneder" localSheetId="41">'[111]Dansk 31.03.2003'!#REF!</definedName>
    <definedName name="måneder">'[116]Dansk 31.03.2003'!#REF!</definedName>
    <definedName name="nb_den" localSheetId="33">#REF!</definedName>
    <definedName name="nb_den" localSheetId="17">#REF!</definedName>
    <definedName name="nb_den" localSheetId="20">#REF!</definedName>
    <definedName name="nb_den" localSheetId="18">#REF!</definedName>
    <definedName name="nb_den" localSheetId="13">#REF!</definedName>
    <definedName name="nb_den" localSheetId="14">#REF!</definedName>
    <definedName name="nb_den" localSheetId="27">#REF!</definedName>
    <definedName name="nb_den" localSheetId="28">#REF!</definedName>
    <definedName name="nb_den" localSheetId="22">#REF!</definedName>
    <definedName name="nb_den" localSheetId="30">#REF!</definedName>
    <definedName name="nb_den" localSheetId="44">#REF!</definedName>
    <definedName name="nb_den" localSheetId="4">#REF!</definedName>
    <definedName name="nb_den" localSheetId="5">#REF!</definedName>
    <definedName name="nb_den" localSheetId="6">#REF!</definedName>
    <definedName name="nb_den" localSheetId="7">#REF!</definedName>
    <definedName name="nb_den" localSheetId="16">#REF!</definedName>
    <definedName name="nb_den" localSheetId="15">#REF!</definedName>
    <definedName name="nb_den" localSheetId="25">#REF!</definedName>
    <definedName name="nb_den" localSheetId="26">#REF!</definedName>
    <definedName name="nb_den" localSheetId="24">#REF!</definedName>
    <definedName name="nb_den" localSheetId="19">#REF!</definedName>
    <definedName name="nb_den" localSheetId="42">#REF!</definedName>
    <definedName name="nb_den" localSheetId="9">#REF!</definedName>
    <definedName name="nb_den" localSheetId="10">#REF!</definedName>
    <definedName name="nb_den" localSheetId="8">#REF!</definedName>
    <definedName name="nb_den" localSheetId="11">#REF!</definedName>
    <definedName name="nb_den" localSheetId="12">#REF!</definedName>
    <definedName name="nb_den" localSheetId="29">#REF!</definedName>
    <definedName name="nb_den" localSheetId="41">#REF!</definedName>
    <definedName name="nb_den">#REF!</definedName>
    <definedName name="nb_denmark" localSheetId="33">#REF!</definedName>
    <definedName name="nb_denmark" localSheetId="17">#REF!</definedName>
    <definedName name="nb_denmark" localSheetId="20">#REF!</definedName>
    <definedName name="nb_denmark" localSheetId="18">#REF!</definedName>
    <definedName name="nb_denmark" localSheetId="13">#REF!</definedName>
    <definedName name="nb_denmark" localSheetId="14">#REF!</definedName>
    <definedName name="nb_denmark" localSheetId="27">#REF!</definedName>
    <definedName name="nb_denmark" localSheetId="28">#REF!</definedName>
    <definedName name="nb_denmark" localSheetId="22">#REF!</definedName>
    <definedName name="nb_denmark" localSheetId="30">#REF!</definedName>
    <definedName name="nb_denmark" localSheetId="44">#REF!</definedName>
    <definedName name="nb_denmark" localSheetId="4">#REF!</definedName>
    <definedName name="nb_denmark" localSheetId="5">#REF!</definedName>
    <definedName name="nb_denmark" localSheetId="6">#REF!</definedName>
    <definedName name="nb_denmark" localSheetId="7">#REF!</definedName>
    <definedName name="nb_denmark" localSheetId="16">#REF!</definedName>
    <definedName name="nb_denmark" localSheetId="15">#REF!</definedName>
    <definedName name="nb_denmark" localSheetId="25">#REF!</definedName>
    <definedName name="nb_denmark" localSheetId="26">#REF!</definedName>
    <definedName name="nb_denmark" localSheetId="24">#REF!</definedName>
    <definedName name="nb_denmark" localSheetId="19">#REF!</definedName>
    <definedName name="nb_denmark" localSheetId="42">#REF!</definedName>
    <definedName name="nb_denmark" localSheetId="9">#REF!</definedName>
    <definedName name="nb_denmark" localSheetId="10">#REF!</definedName>
    <definedName name="nb_denmark" localSheetId="8">#REF!</definedName>
    <definedName name="nb_denmark" localSheetId="11">#REF!</definedName>
    <definedName name="nb_denmark" localSheetId="12">#REF!</definedName>
    <definedName name="nb_denmark" localSheetId="29">#REF!</definedName>
    <definedName name="nb_denmark" localSheetId="41">#REF!</definedName>
    <definedName name="nb_denmark">#REF!</definedName>
    <definedName name="nb_denmark_msh" localSheetId="33">#REF!</definedName>
    <definedName name="nb_denmark_msh" localSheetId="17">#REF!</definedName>
    <definedName name="nb_denmark_msh" localSheetId="20">#REF!</definedName>
    <definedName name="nb_denmark_msh" localSheetId="18">#REF!</definedName>
    <definedName name="nb_denmark_msh" localSheetId="13">#REF!</definedName>
    <definedName name="nb_denmark_msh" localSheetId="14">#REF!</definedName>
    <definedName name="nb_denmark_msh" localSheetId="27">#REF!</definedName>
    <definedName name="nb_denmark_msh" localSheetId="28">#REF!</definedName>
    <definedName name="nb_denmark_msh" localSheetId="22">#REF!</definedName>
    <definedName name="nb_denmark_msh" localSheetId="30">#REF!</definedName>
    <definedName name="nb_denmark_msh" localSheetId="44">#REF!</definedName>
    <definedName name="nb_denmark_msh" localSheetId="4">#REF!</definedName>
    <definedName name="nb_denmark_msh" localSheetId="5">#REF!</definedName>
    <definedName name="nb_denmark_msh" localSheetId="6">#REF!</definedName>
    <definedName name="nb_denmark_msh" localSheetId="7">#REF!</definedName>
    <definedName name="nb_denmark_msh" localSheetId="16">#REF!</definedName>
    <definedName name="nb_denmark_msh" localSheetId="15">#REF!</definedName>
    <definedName name="nb_denmark_msh" localSheetId="25">#REF!</definedName>
    <definedName name="nb_denmark_msh" localSheetId="26">#REF!</definedName>
    <definedName name="nb_denmark_msh" localSheetId="24">#REF!</definedName>
    <definedName name="nb_denmark_msh" localSheetId="19">#REF!</definedName>
    <definedName name="nb_denmark_msh" localSheetId="42">#REF!</definedName>
    <definedName name="nb_denmark_msh" localSheetId="9">#REF!</definedName>
    <definedName name="nb_denmark_msh" localSheetId="10">#REF!</definedName>
    <definedName name="nb_denmark_msh" localSheetId="8">#REF!</definedName>
    <definedName name="nb_denmark_msh" localSheetId="11">#REF!</definedName>
    <definedName name="nb_denmark_msh" localSheetId="12">#REF!</definedName>
    <definedName name="nb_denmark_msh" localSheetId="29">#REF!</definedName>
    <definedName name="nb_denmark_msh" localSheetId="41">#REF!</definedName>
    <definedName name="nb_denmark_msh">#REF!</definedName>
    <definedName name="NB_EURO" localSheetId="33">[51]Sheet1!$C$4</definedName>
    <definedName name="NB_EURO" localSheetId="27">[51]Sheet1!$C$4</definedName>
    <definedName name="NB_EURO" localSheetId="28">[51]Sheet1!$C$4</definedName>
    <definedName name="NB_EURO" localSheetId="30">[51]Sheet1!$C$4</definedName>
    <definedName name="NB_EURO" localSheetId="44">[52]Sheet1!$C$4</definedName>
    <definedName name="NB_EURO" localSheetId="25">[51]Sheet1!$C$4</definedName>
    <definedName name="NB_EURO" localSheetId="26">[51]Sheet1!$C$4</definedName>
    <definedName name="NB_EURO" localSheetId="24">[51]Sheet1!$C$4</definedName>
    <definedName name="NB_EURO" localSheetId="42">[53]Sheet1!$C$4</definedName>
    <definedName name="NB_EURO" localSheetId="9">[54]Sheet1!$C$4</definedName>
    <definedName name="NB_EURO" localSheetId="10">[54]Sheet1!$C$4</definedName>
    <definedName name="NB_EURO" localSheetId="8">[55]Sheet1!$C$4</definedName>
    <definedName name="NB_EURO" localSheetId="29">[51]Sheet1!$C$4</definedName>
    <definedName name="NB_EURO" localSheetId="41">[51]Sheet1!$C$4</definedName>
    <definedName name="NB_EURO">[56]Sheet1!$C$4</definedName>
    <definedName name="NB_EURO_V" localSheetId="33">[57]Sheet1!$C$11</definedName>
    <definedName name="NB_EURO_V" localSheetId="27">[57]Sheet1!$C$11</definedName>
    <definedName name="NB_EURO_V" localSheetId="28">[57]Sheet1!$C$11</definedName>
    <definedName name="NB_EURO_V" localSheetId="30">[57]Sheet1!$C$11</definedName>
    <definedName name="NB_EURO_V" localSheetId="44">[58]Sheet1!$C$11</definedName>
    <definedName name="NB_EURO_V" localSheetId="25">[57]Sheet1!$C$11</definedName>
    <definedName name="NB_EURO_V" localSheetId="26">[57]Sheet1!$C$11</definedName>
    <definedName name="NB_EURO_V" localSheetId="24">[57]Sheet1!$C$11</definedName>
    <definedName name="NB_EURO_V" localSheetId="42">[59]Sheet1!$C$11</definedName>
    <definedName name="NB_EURO_V" localSheetId="9">[60]Sheet1!$C$11</definedName>
    <definedName name="NB_EURO_V" localSheetId="10">[60]Sheet1!$C$11</definedName>
    <definedName name="NB_EURO_V" localSheetId="8">[61]Sheet1!$C$11</definedName>
    <definedName name="NB_EURO_V" localSheetId="29">[57]Sheet1!$C$11</definedName>
    <definedName name="NB_EURO_V" localSheetId="41">[57]Sheet1!$C$11</definedName>
    <definedName name="NB_EURO_V">[62]Sheet1!$C$11</definedName>
    <definedName name="nb_fin" localSheetId="33">#REF!</definedName>
    <definedName name="nb_fin" localSheetId="17">#REF!</definedName>
    <definedName name="nb_fin" localSheetId="20">#REF!</definedName>
    <definedName name="nb_fin" localSheetId="18">#REF!</definedName>
    <definedName name="nb_fin" localSheetId="13">#REF!</definedName>
    <definedName name="nb_fin" localSheetId="14">#REF!</definedName>
    <definedName name="nb_fin" localSheetId="27">#REF!</definedName>
    <definedName name="nb_fin" localSheetId="28">#REF!</definedName>
    <definedName name="nb_fin" localSheetId="22">#REF!</definedName>
    <definedName name="nb_fin" localSheetId="30">#REF!</definedName>
    <definedName name="nb_fin" localSheetId="44">#REF!</definedName>
    <definedName name="nb_fin" localSheetId="4">#REF!</definedName>
    <definedName name="nb_fin" localSheetId="5">#REF!</definedName>
    <definedName name="nb_fin" localSheetId="6">#REF!</definedName>
    <definedName name="nb_fin" localSheetId="7">#REF!</definedName>
    <definedName name="nb_fin" localSheetId="16">#REF!</definedName>
    <definedName name="nb_fin" localSheetId="15">#REF!</definedName>
    <definedName name="nb_fin" localSheetId="25">#REF!</definedName>
    <definedName name="nb_fin" localSheetId="26">#REF!</definedName>
    <definedName name="nb_fin" localSheetId="24">#REF!</definedName>
    <definedName name="nb_fin" localSheetId="19">#REF!</definedName>
    <definedName name="nb_fin" localSheetId="42">#REF!</definedName>
    <definedName name="nb_fin" localSheetId="9">#REF!</definedName>
    <definedName name="nb_fin" localSheetId="10">#REF!</definedName>
    <definedName name="nb_fin" localSheetId="8">#REF!</definedName>
    <definedName name="nb_fin" localSheetId="11">#REF!</definedName>
    <definedName name="nb_fin" localSheetId="12">#REF!</definedName>
    <definedName name="nb_fin" localSheetId="29">#REF!</definedName>
    <definedName name="nb_fin" localSheetId="41">#REF!</definedName>
    <definedName name="nb_fin">#REF!</definedName>
    <definedName name="nb_Finland" localSheetId="33">#REF!</definedName>
    <definedName name="nb_Finland" localSheetId="17">#REF!</definedName>
    <definedName name="nb_Finland" localSheetId="20">#REF!</definedName>
    <definedName name="nb_Finland" localSheetId="18">#REF!</definedName>
    <definedName name="nb_Finland" localSheetId="13">#REF!</definedName>
    <definedName name="nb_Finland" localSheetId="14">#REF!</definedName>
    <definedName name="nb_Finland" localSheetId="27">#REF!</definedName>
    <definedName name="nb_Finland" localSheetId="28">#REF!</definedName>
    <definedName name="nb_Finland" localSheetId="22">#REF!</definedName>
    <definedName name="nb_Finland" localSheetId="30">#REF!</definedName>
    <definedName name="nb_Finland" localSheetId="44">#REF!</definedName>
    <definedName name="nb_Finland" localSheetId="4">#REF!</definedName>
    <definedName name="nb_Finland" localSheetId="5">#REF!</definedName>
    <definedName name="nb_Finland" localSheetId="6">#REF!</definedName>
    <definedName name="nb_Finland" localSheetId="7">#REF!</definedName>
    <definedName name="nb_Finland" localSheetId="16">#REF!</definedName>
    <definedName name="nb_Finland" localSheetId="15">#REF!</definedName>
    <definedName name="nb_Finland" localSheetId="25">#REF!</definedName>
    <definedName name="nb_Finland" localSheetId="26">#REF!</definedName>
    <definedName name="nb_Finland" localSheetId="24">#REF!</definedName>
    <definedName name="nb_Finland" localSheetId="19">#REF!</definedName>
    <definedName name="nb_Finland" localSheetId="42">#REF!</definedName>
    <definedName name="nb_Finland" localSheetId="9">#REF!</definedName>
    <definedName name="nb_Finland" localSheetId="10">#REF!</definedName>
    <definedName name="nb_Finland" localSheetId="8">#REF!</definedName>
    <definedName name="nb_Finland" localSheetId="11">#REF!</definedName>
    <definedName name="nb_Finland" localSheetId="12">#REF!</definedName>
    <definedName name="nb_Finland" localSheetId="29">#REF!</definedName>
    <definedName name="nb_Finland" localSheetId="41">#REF!</definedName>
    <definedName name="nb_Finland">#REF!</definedName>
    <definedName name="nb_Finland_Msh" localSheetId="33">#REF!</definedName>
    <definedName name="nb_Finland_Msh" localSheetId="17">#REF!</definedName>
    <definedName name="nb_Finland_Msh" localSheetId="20">#REF!</definedName>
    <definedName name="nb_Finland_Msh" localSheetId="18">#REF!</definedName>
    <definedName name="nb_Finland_Msh" localSheetId="13">#REF!</definedName>
    <definedName name="nb_Finland_Msh" localSheetId="14">#REF!</definedName>
    <definedName name="nb_Finland_Msh" localSheetId="27">#REF!</definedName>
    <definedName name="nb_Finland_Msh" localSheetId="28">#REF!</definedName>
    <definedName name="nb_Finland_Msh" localSheetId="22">#REF!</definedName>
    <definedName name="nb_Finland_Msh" localSheetId="30">#REF!</definedName>
    <definedName name="nb_Finland_Msh" localSheetId="44">#REF!</definedName>
    <definedName name="nb_Finland_Msh" localSheetId="4">#REF!</definedName>
    <definedName name="nb_Finland_Msh" localSheetId="5">#REF!</definedName>
    <definedName name="nb_Finland_Msh" localSheetId="6">#REF!</definedName>
    <definedName name="nb_Finland_Msh" localSheetId="7">#REF!</definedName>
    <definedName name="nb_Finland_Msh" localSheetId="16">#REF!</definedName>
    <definedName name="nb_Finland_Msh" localSheetId="15">#REF!</definedName>
    <definedName name="nb_Finland_Msh" localSheetId="25">#REF!</definedName>
    <definedName name="nb_Finland_Msh" localSheetId="26">#REF!</definedName>
    <definedName name="nb_Finland_Msh" localSheetId="24">#REF!</definedName>
    <definedName name="nb_Finland_Msh" localSheetId="19">#REF!</definedName>
    <definedName name="nb_Finland_Msh" localSheetId="42">#REF!</definedName>
    <definedName name="nb_Finland_Msh" localSheetId="9">#REF!</definedName>
    <definedName name="nb_Finland_Msh" localSheetId="10">#REF!</definedName>
    <definedName name="nb_Finland_Msh" localSheetId="8">#REF!</definedName>
    <definedName name="nb_Finland_Msh" localSheetId="11">#REF!</definedName>
    <definedName name="nb_Finland_Msh" localSheetId="12">#REF!</definedName>
    <definedName name="nb_Finland_Msh" localSheetId="29">#REF!</definedName>
    <definedName name="nb_Finland_Msh" localSheetId="41">#REF!</definedName>
    <definedName name="nb_Finland_Msh">#REF!</definedName>
    <definedName name="nb_iib" localSheetId="33">#REF!</definedName>
    <definedName name="nb_iib" localSheetId="17">#REF!</definedName>
    <definedName name="nb_iib" localSheetId="20">#REF!</definedName>
    <definedName name="nb_iib" localSheetId="18">#REF!</definedName>
    <definedName name="nb_iib" localSheetId="13">#REF!</definedName>
    <definedName name="nb_iib" localSheetId="14">#REF!</definedName>
    <definedName name="nb_iib" localSheetId="27">#REF!</definedName>
    <definedName name="nb_iib" localSheetId="28">#REF!</definedName>
    <definedName name="nb_iib" localSheetId="22">#REF!</definedName>
    <definedName name="nb_iib" localSheetId="30">#REF!</definedName>
    <definedName name="nb_iib" localSheetId="44">#REF!</definedName>
    <definedName name="nb_iib" localSheetId="4">#REF!</definedName>
    <definedName name="nb_iib" localSheetId="5">#REF!</definedName>
    <definedName name="nb_iib" localSheetId="6">#REF!</definedName>
    <definedName name="nb_iib" localSheetId="7">#REF!</definedName>
    <definedName name="nb_iib" localSheetId="16">#REF!</definedName>
    <definedName name="nb_iib" localSheetId="15">#REF!</definedName>
    <definedName name="nb_iib" localSheetId="25">#REF!</definedName>
    <definedName name="nb_iib" localSheetId="26">#REF!</definedName>
    <definedName name="nb_iib" localSheetId="24">#REF!</definedName>
    <definedName name="nb_iib" localSheetId="19">#REF!</definedName>
    <definedName name="nb_iib" localSheetId="42">#REF!</definedName>
    <definedName name="nb_iib" localSheetId="9">#REF!</definedName>
    <definedName name="nb_iib" localSheetId="10">#REF!</definedName>
    <definedName name="nb_iib" localSheetId="8">#REF!</definedName>
    <definedName name="nb_iib" localSheetId="11">#REF!</definedName>
    <definedName name="nb_iib" localSheetId="12">#REF!</definedName>
    <definedName name="nb_iib" localSheetId="29">#REF!</definedName>
    <definedName name="nb_iib" localSheetId="41">#REF!</definedName>
    <definedName name="nb_iib">#REF!</definedName>
    <definedName name="nb_nor" localSheetId="33">#REF!</definedName>
    <definedName name="nb_nor" localSheetId="17">#REF!</definedName>
    <definedName name="nb_nor" localSheetId="20">#REF!</definedName>
    <definedName name="nb_nor" localSheetId="18">#REF!</definedName>
    <definedName name="nb_nor" localSheetId="13">#REF!</definedName>
    <definedName name="nb_nor" localSheetId="14">#REF!</definedName>
    <definedName name="nb_nor" localSheetId="27">#REF!</definedName>
    <definedName name="nb_nor" localSheetId="28">#REF!</definedName>
    <definedName name="nb_nor" localSheetId="22">#REF!</definedName>
    <definedName name="nb_nor" localSheetId="30">#REF!</definedName>
    <definedName name="nb_nor" localSheetId="44">#REF!</definedName>
    <definedName name="nb_nor" localSheetId="4">#REF!</definedName>
    <definedName name="nb_nor" localSheetId="5">#REF!</definedName>
    <definedName name="nb_nor" localSheetId="6">#REF!</definedName>
    <definedName name="nb_nor" localSheetId="7">#REF!</definedName>
    <definedName name="nb_nor" localSheetId="16">#REF!</definedName>
    <definedName name="nb_nor" localSheetId="15">#REF!</definedName>
    <definedName name="nb_nor" localSheetId="25">#REF!</definedName>
    <definedName name="nb_nor" localSheetId="26">#REF!</definedName>
    <definedName name="nb_nor" localSheetId="24">#REF!</definedName>
    <definedName name="nb_nor" localSheetId="19">#REF!</definedName>
    <definedName name="nb_nor" localSheetId="42">#REF!</definedName>
    <definedName name="nb_nor" localSheetId="9">#REF!</definedName>
    <definedName name="nb_nor" localSheetId="10">#REF!</definedName>
    <definedName name="nb_nor" localSheetId="8">#REF!</definedName>
    <definedName name="nb_nor" localSheetId="11">#REF!</definedName>
    <definedName name="nb_nor" localSheetId="12">#REF!</definedName>
    <definedName name="nb_nor" localSheetId="29">#REF!</definedName>
    <definedName name="nb_nor" localSheetId="41">#REF!</definedName>
    <definedName name="nb_nor">#REF!</definedName>
    <definedName name="nb_nordic" localSheetId="33">#REF!</definedName>
    <definedName name="nb_nordic" localSheetId="17">#REF!</definedName>
    <definedName name="nb_nordic" localSheetId="20">#REF!</definedName>
    <definedName name="nb_nordic" localSheetId="18">#REF!</definedName>
    <definedName name="nb_nordic" localSheetId="13">#REF!</definedName>
    <definedName name="nb_nordic" localSheetId="14">#REF!</definedName>
    <definedName name="nb_nordic" localSheetId="27">#REF!</definedName>
    <definedName name="nb_nordic" localSheetId="28">#REF!</definedName>
    <definedName name="nb_nordic" localSheetId="22">#REF!</definedName>
    <definedName name="nb_nordic" localSheetId="30">#REF!</definedName>
    <definedName name="nb_nordic" localSheetId="44">#REF!</definedName>
    <definedName name="nb_nordic" localSheetId="4">#REF!</definedName>
    <definedName name="nb_nordic" localSheetId="5">#REF!</definedName>
    <definedName name="nb_nordic" localSheetId="6">#REF!</definedName>
    <definedName name="nb_nordic" localSheetId="7">#REF!</definedName>
    <definedName name="nb_nordic" localSheetId="16">#REF!</definedName>
    <definedName name="nb_nordic" localSheetId="15">#REF!</definedName>
    <definedName name="nb_nordic" localSheetId="25">#REF!</definedName>
    <definedName name="nb_nordic" localSheetId="26">#REF!</definedName>
    <definedName name="nb_nordic" localSheetId="24">#REF!</definedName>
    <definedName name="nb_nordic" localSheetId="19">#REF!</definedName>
    <definedName name="nb_nordic" localSheetId="42">#REF!</definedName>
    <definedName name="nb_nordic" localSheetId="9">#REF!</definedName>
    <definedName name="nb_nordic" localSheetId="10">#REF!</definedName>
    <definedName name="nb_nordic" localSheetId="8">#REF!</definedName>
    <definedName name="nb_nordic" localSheetId="11">#REF!</definedName>
    <definedName name="nb_nordic" localSheetId="12">#REF!</definedName>
    <definedName name="nb_nordic" localSheetId="29">#REF!</definedName>
    <definedName name="nb_nordic" localSheetId="41">#REF!</definedName>
    <definedName name="nb_nordic">#REF!</definedName>
    <definedName name="nb_norway" localSheetId="33">#REF!</definedName>
    <definedName name="nb_norway" localSheetId="17">#REF!</definedName>
    <definedName name="nb_norway" localSheetId="20">#REF!</definedName>
    <definedName name="nb_norway" localSheetId="18">#REF!</definedName>
    <definedName name="nb_norway" localSheetId="13">#REF!</definedName>
    <definedName name="nb_norway" localSheetId="14">#REF!</definedName>
    <definedName name="nb_norway" localSheetId="27">#REF!</definedName>
    <definedName name="nb_norway" localSheetId="28">#REF!</definedName>
    <definedName name="nb_norway" localSheetId="22">#REF!</definedName>
    <definedName name="nb_norway" localSheetId="30">#REF!</definedName>
    <definedName name="nb_norway" localSheetId="44">#REF!</definedName>
    <definedName name="nb_norway" localSheetId="4">#REF!</definedName>
    <definedName name="nb_norway" localSheetId="5">#REF!</definedName>
    <definedName name="nb_norway" localSheetId="6">#REF!</definedName>
    <definedName name="nb_norway" localSheetId="7">#REF!</definedName>
    <definedName name="nb_norway" localSheetId="16">#REF!</definedName>
    <definedName name="nb_norway" localSheetId="15">#REF!</definedName>
    <definedName name="nb_norway" localSheetId="25">#REF!</definedName>
    <definedName name="nb_norway" localSheetId="26">#REF!</definedName>
    <definedName name="nb_norway" localSheetId="24">#REF!</definedName>
    <definedName name="nb_norway" localSheetId="19">#REF!</definedName>
    <definedName name="nb_norway" localSheetId="42">#REF!</definedName>
    <definedName name="nb_norway" localSheetId="9">#REF!</definedName>
    <definedName name="nb_norway" localSheetId="10">#REF!</definedName>
    <definedName name="nb_norway" localSheetId="8">#REF!</definedName>
    <definedName name="nb_norway" localSheetId="11">#REF!</definedName>
    <definedName name="nb_norway" localSheetId="12">#REF!</definedName>
    <definedName name="nb_norway" localSheetId="29">#REF!</definedName>
    <definedName name="nb_norway" localSheetId="41">#REF!</definedName>
    <definedName name="nb_norway">#REF!</definedName>
    <definedName name="nb_norway_msh" localSheetId="33">#REF!</definedName>
    <definedName name="nb_norway_msh" localSheetId="17">#REF!</definedName>
    <definedName name="nb_norway_msh" localSheetId="20">#REF!</definedName>
    <definedName name="nb_norway_msh" localSheetId="18">#REF!</definedName>
    <definedName name="nb_norway_msh" localSheetId="13">#REF!</definedName>
    <definedName name="nb_norway_msh" localSheetId="14">#REF!</definedName>
    <definedName name="nb_norway_msh" localSheetId="27">#REF!</definedName>
    <definedName name="nb_norway_msh" localSheetId="28">#REF!</definedName>
    <definedName name="nb_norway_msh" localSheetId="22">#REF!</definedName>
    <definedName name="nb_norway_msh" localSheetId="30">#REF!</definedName>
    <definedName name="nb_norway_msh" localSheetId="44">#REF!</definedName>
    <definedName name="nb_norway_msh" localSheetId="4">#REF!</definedName>
    <definedName name="nb_norway_msh" localSheetId="5">#REF!</definedName>
    <definedName name="nb_norway_msh" localSheetId="6">#REF!</definedName>
    <definedName name="nb_norway_msh" localSheetId="7">#REF!</definedName>
    <definedName name="nb_norway_msh" localSheetId="16">#REF!</definedName>
    <definedName name="nb_norway_msh" localSheetId="15">#REF!</definedName>
    <definedName name="nb_norway_msh" localSheetId="25">#REF!</definedName>
    <definedName name="nb_norway_msh" localSheetId="26">#REF!</definedName>
    <definedName name="nb_norway_msh" localSheetId="24">#REF!</definedName>
    <definedName name="nb_norway_msh" localSheetId="19">#REF!</definedName>
    <definedName name="nb_norway_msh" localSheetId="42">#REF!</definedName>
    <definedName name="nb_norway_msh" localSheetId="9">#REF!</definedName>
    <definedName name="nb_norway_msh" localSheetId="10">#REF!</definedName>
    <definedName name="nb_norway_msh" localSheetId="8">#REF!</definedName>
    <definedName name="nb_norway_msh" localSheetId="11">#REF!</definedName>
    <definedName name="nb_norway_msh" localSheetId="12">#REF!</definedName>
    <definedName name="nb_norway_msh" localSheetId="29">#REF!</definedName>
    <definedName name="nb_norway_msh" localSheetId="41">#REF!</definedName>
    <definedName name="nb_norway_msh">#REF!</definedName>
    <definedName name="nb_swe" localSheetId="33">#REF!</definedName>
    <definedName name="nb_swe" localSheetId="17">#REF!</definedName>
    <definedName name="nb_swe" localSheetId="20">#REF!</definedName>
    <definedName name="nb_swe" localSheetId="18">#REF!</definedName>
    <definedName name="nb_swe" localSheetId="13">#REF!</definedName>
    <definedName name="nb_swe" localSheetId="14">#REF!</definedName>
    <definedName name="nb_swe" localSheetId="27">#REF!</definedName>
    <definedName name="nb_swe" localSheetId="28">#REF!</definedName>
    <definedName name="nb_swe" localSheetId="22">#REF!</definedName>
    <definedName name="nb_swe" localSheetId="30">#REF!</definedName>
    <definedName name="nb_swe" localSheetId="44">#REF!</definedName>
    <definedName name="nb_swe" localSheetId="4">#REF!</definedName>
    <definedName name="nb_swe" localSheetId="5">#REF!</definedName>
    <definedName name="nb_swe" localSheetId="6">#REF!</definedName>
    <definedName name="nb_swe" localSheetId="7">#REF!</definedName>
    <definedName name="nb_swe" localSheetId="16">#REF!</definedName>
    <definedName name="nb_swe" localSheetId="15">#REF!</definedName>
    <definedName name="nb_swe" localSheetId="25">#REF!</definedName>
    <definedName name="nb_swe" localSheetId="26">#REF!</definedName>
    <definedName name="nb_swe" localSheetId="24">#REF!</definedName>
    <definedName name="nb_swe" localSheetId="19">#REF!</definedName>
    <definedName name="nb_swe" localSheetId="42">#REF!</definedName>
    <definedName name="nb_swe" localSheetId="9">#REF!</definedName>
    <definedName name="nb_swe" localSheetId="10">#REF!</definedName>
    <definedName name="nb_swe" localSheetId="8">#REF!</definedName>
    <definedName name="nb_swe" localSheetId="11">#REF!</definedName>
    <definedName name="nb_swe" localSheetId="12">#REF!</definedName>
    <definedName name="nb_swe" localSheetId="29">#REF!</definedName>
    <definedName name="nb_swe" localSheetId="41">#REF!</definedName>
    <definedName name="nb_swe">#REF!</definedName>
    <definedName name="nb_Sweden" localSheetId="33">#REF!</definedName>
    <definedName name="nb_Sweden" localSheetId="17">#REF!</definedName>
    <definedName name="nb_Sweden" localSheetId="20">#REF!</definedName>
    <definedName name="nb_Sweden" localSheetId="18">#REF!</definedName>
    <definedName name="nb_Sweden" localSheetId="13">#REF!</definedName>
    <definedName name="nb_Sweden" localSheetId="14">#REF!</definedName>
    <definedName name="nb_Sweden" localSheetId="27">#REF!</definedName>
    <definedName name="nb_Sweden" localSheetId="28">#REF!</definedName>
    <definedName name="nb_Sweden" localSheetId="22">#REF!</definedName>
    <definedName name="nb_Sweden" localSheetId="30">#REF!</definedName>
    <definedName name="nb_Sweden" localSheetId="44">#REF!</definedName>
    <definedName name="nb_Sweden" localSheetId="4">#REF!</definedName>
    <definedName name="nb_Sweden" localSheetId="5">#REF!</definedName>
    <definedName name="nb_Sweden" localSheetId="6">#REF!</definedName>
    <definedName name="nb_Sweden" localSheetId="7">#REF!</definedName>
    <definedName name="nb_Sweden" localSheetId="16">#REF!</definedName>
    <definedName name="nb_Sweden" localSheetId="15">#REF!</definedName>
    <definedName name="nb_Sweden" localSheetId="25">#REF!</definedName>
    <definedName name="nb_Sweden" localSheetId="26">#REF!</definedName>
    <definedName name="nb_Sweden" localSheetId="24">#REF!</definedName>
    <definedName name="nb_Sweden" localSheetId="19">#REF!</definedName>
    <definedName name="nb_Sweden" localSheetId="42">#REF!</definedName>
    <definedName name="nb_Sweden" localSheetId="9">#REF!</definedName>
    <definedName name="nb_Sweden" localSheetId="10">#REF!</definedName>
    <definedName name="nb_Sweden" localSheetId="8">#REF!</definedName>
    <definedName name="nb_Sweden" localSheetId="11">#REF!</definedName>
    <definedName name="nb_Sweden" localSheetId="12">#REF!</definedName>
    <definedName name="nb_Sweden" localSheetId="29">#REF!</definedName>
    <definedName name="nb_Sweden" localSheetId="41">#REF!</definedName>
    <definedName name="nb_Sweden">#REF!</definedName>
    <definedName name="nb_sweden_msh" localSheetId="33">#REF!</definedName>
    <definedName name="nb_sweden_msh" localSheetId="17">#REF!</definedName>
    <definedName name="nb_sweden_msh" localSheetId="20">#REF!</definedName>
    <definedName name="nb_sweden_msh" localSheetId="18">#REF!</definedName>
    <definedName name="nb_sweden_msh" localSheetId="13">#REF!</definedName>
    <definedName name="nb_sweden_msh" localSheetId="14">#REF!</definedName>
    <definedName name="nb_sweden_msh" localSheetId="27">#REF!</definedName>
    <definedName name="nb_sweden_msh" localSheetId="28">#REF!</definedName>
    <definedName name="nb_sweden_msh" localSheetId="22">#REF!</definedName>
    <definedName name="nb_sweden_msh" localSheetId="30">#REF!</definedName>
    <definedName name="nb_sweden_msh" localSheetId="44">#REF!</definedName>
    <definedName name="nb_sweden_msh" localSheetId="4">#REF!</definedName>
    <definedName name="nb_sweden_msh" localSheetId="5">#REF!</definedName>
    <definedName name="nb_sweden_msh" localSheetId="6">#REF!</definedName>
    <definedName name="nb_sweden_msh" localSheetId="7">#REF!</definedName>
    <definedName name="nb_sweden_msh" localSheetId="16">#REF!</definedName>
    <definedName name="nb_sweden_msh" localSheetId="15">#REF!</definedName>
    <definedName name="nb_sweden_msh" localSheetId="25">#REF!</definedName>
    <definedName name="nb_sweden_msh" localSheetId="26">#REF!</definedName>
    <definedName name="nb_sweden_msh" localSheetId="24">#REF!</definedName>
    <definedName name="nb_sweden_msh" localSheetId="19">#REF!</definedName>
    <definedName name="nb_sweden_msh" localSheetId="42">#REF!</definedName>
    <definedName name="nb_sweden_msh" localSheetId="9">#REF!</definedName>
    <definedName name="nb_sweden_msh" localSheetId="10">#REF!</definedName>
    <definedName name="nb_sweden_msh" localSheetId="8">#REF!</definedName>
    <definedName name="nb_sweden_msh" localSheetId="11">#REF!</definedName>
    <definedName name="nb_sweden_msh" localSheetId="12">#REF!</definedName>
    <definedName name="nb_sweden_msh" localSheetId="29">#REF!</definedName>
    <definedName name="nb_sweden_msh" localSheetId="41">#REF!</definedName>
    <definedName name="nb_sweden_msh">#REF!</definedName>
    <definedName name="NBHbalancesheet" localSheetId="33">#REF!</definedName>
    <definedName name="NBHbalancesheet" localSheetId="17">#REF!</definedName>
    <definedName name="NBHbalancesheet" localSheetId="20">#REF!</definedName>
    <definedName name="NBHbalancesheet" localSheetId="18">#REF!</definedName>
    <definedName name="NBHbalancesheet" localSheetId="13">#REF!</definedName>
    <definedName name="NBHbalancesheet" localSheetId="14">#REF!</definedName>
    <definedName name="NBHbalancesheet" localSheetId="27">#REF!</definedName>
    <definedName name="NBHbalancesheet" localSheetId="28">#REF!</definedName>
    <definedName name="NBHbalancesheet" localSheetId="22">#REF!</definedName>
    <definedName name="NBHbalancesheet" localSheetId="30">#REF!</definedName>
    <definedName name="NBHbalancesheet" localSheetId="44">#REF!</definedName>
    <definedName name="NBHbalancesheet" localSheetId="4">#REF!</definedName>
    <definedName name="NBHbalancesheet" localSheetId="5">#REF!</definedName>
    <definedName name="NBHbalancesheet" localSheetId="6">#REF!</definedName>
    <definedName name="NBHbalancesheet" localSheetId="7">#REF!</definedName>
    <definedName name="NBHbalancesheet" localSheetId="16">#REF!</definedName>
    <definedName name="NBHbalancesheet" localSheetId="15">#REF!</definedName>
    <definedName name="NBHbalancesheet" localSheetId="25">#REF!</definedName>
    <definedName name="NBHbalancesheet" localSheetId="26">#REF!</definedName>
    <definedName name="NBHbalancesheet" localSheetId="24">#REF!</definedName>
    <definedName name="NBHbalancesheet" localSheetId="19">#REF!</definedName>
    <definedName name="NBHbalancesheet" localSheetId="42">#REF!</definedName>
    <definedName name="NBHbalancesheet" localSheetId="9">#REF!</definedName>
    <definedName name="NBHbalancesheet" localSheetId="10">#REF!</definedName>
    <definedName name="NBHbalancesheet" localSheetId="8">#REF!</definedName>
    <definedName name="NBHbalancesheet" localSheetId="11">#REF!</definedName>
    <definedName name="NBHbalancesheet" localSheetId="12">#REF!</definedName>
    <definedName name="NBHbalancesheet" localSheetId="29">#REF!</definedName>
    <definedName name="NBHbalancesheet" localSheetId="41">#REF!</definedName>
    <definedName name="NBHbalancesheet">#REF!</definedName>
    <definedName name="nem" localSheetId="33">#REF!</definedName>
    <definedName name="nem" localSheetId="17">#REF!</definedName>
    <definedName name="nem" localSheetId="20">#REF!</definedName>
    <definedName name="nem" localSheetId="18">#REF!</definedName>
    <definedName name="nem" localSheetId="13">#REF!</definedName>
    <definedName name="nem" localSheetId="14">#REF!</definedName>
    <definedName name="nem" localSheetId="27">#REF!</definedName>
    <definedName name="nem" localSheetId="28">#REF!</definedName>
    <definedName name="nem" localSheetId="22">#REF!</definedName>
    <definedName name="nem" localSheetId="30">#REF!</definedName>
    <definedName name="nem" localSheetId="44">#REF!</definedName>
    <definedName name="nem" localSheetId="4">#REF!</definedName>
    <definedName name="nem" localSheetId="5">#REF!</definedName>
    <definedName name="nem" localSheetId="6">#REF!</definedName>
    <definedName name="nem" localSheetId="7">#REF!</definedName>
    <definedName name="nem" localSheetId="16">#REF!</definedName>
    <definedName name="nem" localSheetId="15">#REF!</definedName>
    <definedName name="nem" localSheetId="25">#REF!</definedName>
    <definedName name="nem" localSheetId="26">#REF!</definedName>
    <definedName name="nem" localSheetId="24">#REF!</definedName>
    <definedName name="nem" localSheetId="19">#REF!</definedName>
    <definedName name="nem" localSheetId="42">#REF!</definedName>
    <definedName name="nem" localSheetId="9">#REF!</definedName>
    <definedName name="nem" localSheetId="10">#REF!</definedName>
    <definedName name="nem" localSheetId="8">#REF!</definedName>
    <definedName name="nem" localSheetId="11">#REF!</definedName>
    <definedName name="nem" localSheetId="12">#REF!</definedName>
    <definedName name="nem" localSheetId="29">#REF!</definedName>
    <definedName name="nem" localSheetId="41">#REF!</definedName>
    <definedName name="nem">#REF!</definedName>
    <definedName name="New_BU_Q3" localSheetId="17">#REF!</definedName>
    <definedName name="New_BU_Q3" localSheetId="20">#REF!</definedName>
    <definedName name="New_BU_Q3" localSheetId="18">#REF!</definedName>
    <definedName name="New_BU_Q3" localSheetId="13">#REF!</definedName>
    <definedName name="New_BU_Q3" localSheetId="14">#REF!</definedName>
    <definedName name="New_BU_Q3" localSheetId="27">#REF!</definedName>
    <definedName name="New_BU_Q3" localSheetId="28">#REF!</definedName>
    <definedName name="New_BU_Q3" localSheetId="22">#REF!</definedName>
    <definedName name="New_BU_Q3" localSheetId="30">#REF!</definedName>
    <definedName name="New_BU_Q3" localSheetId="44">#REF!</definedName>
    <definedName name="New_BU_Q3" localSheetId="4">#REF!</definedName>
    <definedName name="New_BU_Q3" localSheetId="5">#REF!</definedName>
    <definedName name="New_BU_Q3" localSheetId="6">#REF!</definedName>
    <definedName name="New_BU_Q3" localSheetId="7">#REF!</definedName>
    <definedName name="New_BU_Q3" localSheetId="16">#REF!</definedName>
    <definedName name="New_BU_Q3" localSheetId="15">#REF!</definedName>
    <definedName name="New_BU_Q3" localSheetId="25">#REF!</definedName>
    <definedName name="New_BU_Q3" localSheetId="26">#REF!</definedName>
    <definedName name="New_BU_Q3" localSheetId="24">#REF!</definedName>
    <definedName name="New_BU_Q3" localSheetId="19">#REF!</definedName>
    <definedName name="New_BU_Q3" localSheetId="42">#REF!</definedName>
    <definedName name="New_BU_Q3" localSheetId="9">#REF!</definedName>
    <definedName name="New_BU_Q3" localSheetId="10">#REF!</definedName>
    <definedName name="New_BU_Q3" localSheetId="8">#REF!</definedName>
    <definedName name="New_BU_Q3" localSheetId="11">#REF!</definedName>
    <definedName name="New_BU_Q3" localSheetId="12">#REF!</definedName>
    <definedName name="New_BU_Q3" localSheetId="29">#REF!</definedName>
    <definedName name="New_BU_Q3">#REF!</definedName>
    <definedName name="NO_EURO_V" localSheetId="33">[57]Sheet1!$C$14</definedName>
    <definedName name="NO_EURO_V" localSheetId="27">[57]Sheet1!$C$14</definedName>
    <definedName name="NO_EURO_V" localSheetId="28">[57]Sheet1!$C$14</definedName>
    <definedName name="NO_EURO_V" localSheetId="30">[57]Sheet1!$C$14</definedName>
    <definedName name="NO_EURO_V" localSheetId="44">[58]Sheet1!$C$14</definedName>
    <definedName name="NO_EURO_V" localSheetId="25">[57]Sheet1!$C$14</definedName>
    <definedName name="NO_EURO_V" localSheetId="26">[57]Sheet1!$C$14</definedName>
    <definedName name="NO_EURO_V" localSheetId="24">[57]Sheet1!$C$14</definedName>
    <definedName name="NO_EURO_V" localSheetId="42">[59]Sheet1!$C$14</definedName>
    <definedName name="NO_EURO_V" localSheetId="9">[60]Sheet1!$C$14</definedName>
    <definedName name="NO_EURO_V" localSheetId="10">[60]Sheet1!$C$14</definedName>
    <definedName name="NO_EURO_V" localSheetId="8">[61]Sheet1!$C$14</definedName>
    <definedName name="NO_EURO_V" localSheetId="29">[57]Sheet1!$C$14</definedName>
    <definedName name="NO_EURO_V" localSheetId="41">[57]Sheet1!$C$14</definedName>
    <definedName name="NO_EURO_V">[62]Sheet1!$C$14</definedName>
    <definedName name="NO_NOK_V" localSheetId="33">[51]Sheet1!$C$22</definedName>
    <definedName name="NO_NOK_V" localSheetId="27">[51]Sheet1!$C$22</definedName>
    <definedName name="NO_NOK_V" localSheetId="28">[51]Sheet1!$C$22</definedName>
    <definedName name="NO_NOK_V" localSheetId="30">[51]Sheet1!$C$22</definedName>
    <definedName name="NO_NOK_V" localSheetId="44">[52]Sheet1!$C$22</definedName>
    <definedName name="NO_NOK_V" localSheetId="25">[51]Sheet1!$C$22</definedName>
    <definedName name="NO_NOK_V" localSheetId="26">[51]Sheet1!$C$22</definedName>
    <definedName name="NO_NOK_V" localSheetId="24">[51]Sheet1!$C$22</definedName>
    <definedName name="NO_NOK_V" localSheetId="42">[53]Sheet1!$C$22</definedName>
    <definedName name="NO_NOK_V" localSheetId="9">[54]Sheet1!$C$22</definedName>
    <definedName name="NO_NOK_V" localSheetId="10">[54]Sheet1!$C$22</definedName>
    <definedName name="NO_NOK_V" localSheetId="8">[55]Sheet1!$C$22</definedName>
    <definedName name="NO_NOK_V" localSheetId="29">[51]Sheet1!$C$22</definedName>
    <definedName name="NO_NOK_V" localSheetId="41">[51]Sheet1!$C$22</definedName>
    <definedName name="NO_NOK_V">[56]Sheet1!$C$22</definedName>
    <definedName name="NOK_1.kv." localSheetId="33">#REF!</definedName>
    <definedName name="NOK_1.kv." localSheetId="17">#REF!</definedName>
    <definedName name="NOK_1.kv." localSheetId="20">#REF!</definedName>
    <definedName name="NOK_1.kv." localSheetId="18">#REF!</definedName>
    <definedName name="NOK_1.kv." localSheetId="13">#REF!</definedName>
    <definedName name="NOK_1.kv." localSheetId="14">#REF!</definedName>
    <definedName name="NOK_1.kv." localSheetId="27">#REF!</definedName>
    <definedName name="NOK_1.kv." localSheetId="28">#REF!</definedName>
    <definedName name="NOK_1.kv." localSheetId="22">#REF!</definedName>
    <definedName name="NOK_1.kv." localSheetId="30">#REF!</definedName>
    <definedName name="NOK_1.kv." localSheetId="44">#REF!</definedName>
    <definedName name="NOK_1.kv." localSheetId="4">#REF!</definedName>
    <definedName name="NOK_1.kv." localSheetId="5">#REF!</definedName>
    <definedName name="NOK_1.kv." localSheetId="6">#REF!</definedName>
    <definedName name="NOK_1.kv." localSheetId="7">#REF!</definedName>
    <definedName name="NOK_1.kv." localSheetId="16">#REF!</definedName>
    <definedName name="NOK_1.kv." localSheetId="15">#REF!</definedName>
    <definedName name="NOK_1.kv." localSheetId="25">#REF!</definedName>
    <definedName name="NOK_1.kv." localSheetId="26">#REF!</definedName>
    <definedName name="NOK_1.kv." localSheetId="24">#REF!</definedName>
    <definedName name="NOK_1.kv." localSheetId="19">#REF!</definedName>
    <definedName name="NOK_1.kv." localSheetId="42">#REF!</definedName>
    <definedName name="NOK_1.kv." localSheetId="9">#REF!</definedName>
    <definedName name="NOK_1.kv." localSheetId="10">#REF!</definedName>
    <definedName name="NOK_1.kv." localSheetId="8">#REF!</definedName>
    <definedName name="NOK_1.kv." localSheetId="11">#REF!</definedName>
    <definedName name="NOK_1.kv." localSheetId="12">#REF!</definedName>
    <definedName name="NOK_1.kv." localSheetId="29">#REF!</definedName>
    <definedName name="NOK_1.kv." localSheetId="41">#REF!</definedName>
    <definedName name="NOK_1.kv.">#REF!</definedName>
    <definedName name="NOK_2.kv." localSheetId="33">#REF!</definedName>
    <definedName name="NOK_2.kv." localSheetId="17">#REF!</definedName>
    <definedName name="NOK_2.kv." localSheetId="20">#REF!</definedName>
    <definedName name="NOK_2.kv." localSheetId="18">#REF!</definedName>
    <definedName name="NOK_2.kv." localSheetId="13">#REF!</definedName>
    <definedName name="NOK_2.kv." localSheetId="14">#REF!</definedName>
    <definedName name="NOK_2.kv." localSheetId="27">#REF!</definedName>
    <definedName name="NOK_2.kv." localSheetId="28">#REF!</definedName>
    <definedName name="NOK_2.kv." localSheetId="22">#REF!</definedName>
    <definedName name="NOK_2.kv." localSheetId="30">#REF!</definedName>
    <definedName name="NOK_2.kv." localSheetId="44">#REF!</definedName>
    <definedName name="NOK_2.kv." localSheetId="4">#REF!</definedName>
    <definedName name="NOK_2.kv." localSheetId="5">#REF!</definedName>
    <definedName name="NOK_2.kv." localSheetId="6">#REF!</definedName>
    <definedName name="NOK_2.kv." localSheetId="7">#REF!</definedName>
    <definedName name="NOK_2.kv." localSheetId="16">#REF!</definedName>
    <definedName name="NOK_2.kv." localSheetId="15">#REF!</definedName>
    <definedName name="NOK_2.kv." localSheetId="25">#REF!</definedName>
    <definedName name="NOK_2.kv." localSheetId="26">#REF!</definedName>
    <definedName name="NOK_2.kv." localSheetId="24">#REF!</definedName>
    <definedName name="NOK_2.kv." localSheetId="19">#REF!</definedName>
    <definedName name="NOK_2.kv." localSheetId="42">#REF!</definedName>
    <definedName name="NOK_2.kv." localSheetId="9">#REF!</definedName>
    <definedName name="NOK_2.kv." localSheetId="10">#REF!</definedName>
    <definedName name="NOK_2.kv." localSheetId="8">#REF!</definedName>
    <definedName name="NOK_2.kv." localSheetId="11">#REF!</definedName>
    <definedName name="NOK_2.kv." localSheetId="12">#REF!</definedName>
    <definedName name="NOK_2.kv." localSheetId="29">#REF!</definedName>
    <definedName name="NOK_2.kv." localSheetId="41">#REF!</definedName>
    <definedName name="NOK_2.kv.">#REF!</definedName>
    <definedName name="NOK_3.kv." localSheetId="33">#REF!</definedName>
    <definedName name="NOK_3.kv." localSheetId="17">#REF!</definedName>
    <definedName name="NOK_3.kv." localSheetId="20">#REF!</definedName>
    <definedName name="NOK_3.kv." localSheetId="18">#REF!</definedName>
    <definedName name="NOK_3.kv." localSheetId="13">#REF!</definedName>
    <definedName name="NOK_3.kv." localSheetId="14">#REF!</definedName>
    <definedName name="NOK_3.kv." localSheetId="27">#REF!</definedName>
    <definedName name="NOK_3.kv." localSheetId="28">#REF!</definedName>
    <definedName name="NOK_3.kv." localSheetId="22">#REF!</definedName>
    <definedName name="NOK_3.kv." localSheetId="30">#REF!</definedName>
    <definedName name="NOK_3.kv." localSheetId="44">#REF!</definedName>
    <definedName name="NOK_3.kv." localSheetId="4">#REF!</definedName>
    <definedName name="NOK_3.kv." localSheetId="5">#REF!</definedName>
    <definedName name="NOK_3.kv." localSheetId="6">#REF!</definedName>
    <definedName name="NOK_3.kv." localSheetId="7">#REF!</definedName>
    <definedName name="NOK_3.kv." localSheetId="16">#REF!</definedName>
    <definedName name="NOK_3.kv." localSheetId="15">#REF!</definedName>
    <definedName name="NOK_3.kv." localSheetId="25">#REF!</definedName>
    <definedName name="NOK_3.kv." localSheetId="26">#REF!</definedName>
    <definedName name="NOK_3.kv." localSheetId="24">#REF!</definedName>
    <definedName name="NOK_3.kv." localSheetId="19">#REF!</definedName>
    <definedName name="NOK_3.kv." localSheetId="42">#REF!</definedName>
    <definedName name="NOK_3.kv." localSheetId="9">#REF!</definedName>
    <definedName name="NOK_3.kv." localSheetId="10">#REF!</definedName>
    <definedName name="NOK_3.kv." localSheetId="8">#REF!</definedName>
    <definedName name="NOK_3.kv." localSheetId="11">#REF!</definedName>
    <definedName name="NOK_3.kv." localSheetId="12">#REF!</definedName>
    <definedName name="NOK_3.kv." localSheetId="29">#REF!</definedName>
    <definedName name="NOK_3.kv." localSheetId="41">#REF!</definedName>
    <definedName name="NOK_3.kv.">#REF!</definedName>
    <definedName name="NOK_30.06." localSheetId="33">#REF!</definedName>
    <definedName name="NOK_30.06." localSheetId="17">#REF!</definedName>
    <definedName name="NOK_30.06." localSheetId="20">#REF!</definedName>
    <definedName name="NOK_30.06." localSheetId="18">#REF!</definedName>
    <definedName name="NOK_30.06." localSheetId="13">#REF!</definedName>
    <definedName name="NOK_30.06." localSheetId="14">#REF!</definedName>
    <definedName name="NOK_30.06." localSheetId="27">#REF!</definedName>
    <definedName name="NOK_30.06." localSheetId="28">#REF!</definedName>
    <definedName name="NOK_30.06." localSheetId="22">#REF!</definedName>
    <definedName name="NOK_30.06." localSheetId="30">#REF!</definedName>
    <definedName name="NOK_30.06." localSheetId="44">#REF!</definedName>
    <definedName name="NOK_30.06." localSheetId="4">#REF!</definedName>
    <definedName name="NOK_30.06." localSheetId="5">#REF!</definedName>
    <definedName name="NOK_30.06." localSheetId="6">#REF!</definedName>
    <definedName name="NOK_30.06." localSheetId="7">#REF!</definedName>
    <definedName name="NOK_30.06." localSheetId="16">#REF!</definedName>
    <definedName name="NOK_30.06." localSheetId="15">#REF!</definedName>
    <definedName name="NOK_30.06." localSheetId="25">#REF!</definedName>
    <definedName name="NOK_30.06." localSheetId="26">#REF!</definedName>
    <definedName name="NOK_30.06." localSheetId="24">#REF!</definedName>
    <definedName name="NOK_30.06." localSheetId="19">#REF!</definedName>
    <definedName name="NOK_30.06." localSheetId="42">#REF!</definedName>
    <definedName name="NOK_30.06." localSheetId="9">#REF!</definedName>
    <definedName name="NOK_30.06." localSheetId="10">#REF!</definedName>
    <definedName name="NOK_30.06." localSheetId="8">#REF!</definedName>
    <definedName name="NOK_30.06." localSheetId="11">#REF!</definedName>
    <definedName name="NOK_30.06." localSheetId="12">#REF!</definedName>
    <definedName name="NOK_30.06." localSheetId="29">#REF!</definedName>
    <definedName name="NOK_30.06." localSheetId="41">#REF!</definedName>
    <definedName name="NOK_30.06.">#REF!</definedName>
    <definedName name="NOK_30.09." localSheetId="33">#REF!</definedName>
    <definedName name="NOK_30.09." localSheetId="17">#REF!</definedName>
    <definedName name="NOK_30.09." localSheetId="20">#REF!</definedName>
    <definedName name="NOK_30.09." localSheetId="18">#REF!</definedName>
    <definedName name="NOK_30.09." localSheetId="13">#REF!</definedName>
    <definedName name="NOK_30.09." localSheetId="14">#REF!</definedName>
    <definedName name="NOK_30.09." localSheetId="27">#REF!</definedName>
    <definedName name="NOK_30.09." localSheetId="28">#REF!</definedName>
    <definedName name="NOK_30.09." localSheetId="22">#REF!</definedName>
    <definedName name="NOK_30.09." localSheetId="30">#REF!</definedName>
    <definedName name="NOK_30.09." localSheetId="44">#REF!</definedName>
    <definedName name="NOK_30.09." localSheetId="4">#REF!</definedName>
    <definedName name="NOK_30.09." localSheetId="5">#REF!</definedName>
    <definedName name="NOK_30.09." localSheetId="6">#REF!</definedName>
    <definedName name="NOK_30.09." localSheetId="7">#REF!</definedName>
    <definedName name="NOK_30.09." localSheetId="16">#REF!</definedName>
    <definedName name="NOK_30.09." localSheetId="15">#REF!</definedName>
    <definedName name="NOK_30.09." localSheetId="25">#REF!</definedName>
    <definedName name="NOK_30.09." localSheetId="26">#REF!</definedName>
    <definedName name="NOK_30.09." localSheetId="24">#REF!</definedName>
    <definedName name="NOK_30.09." localSheetId="19">#REF!</definedName>
    <definedName name="NOK_30.09." localSheetId="42">#REF!</definedName>
    <definedName name="NOK_30.09." localSheetId="9">#REF!</definedName>
    <definedName name="NOK_30.09." localSheetId="10">#REF!</definedName>
    <definedName name="NOK_30.09." localSheetId="8">#REF!</definedName>
    <definedName name="NOK_30.09." localSheetId="11">#REF!</definedName>
    <definedName name="NOK_30.09." localSheetId="12">#REF!</definedName>
    <definedName name="NOK_30.09." localSheetId="29">#REF!</definedName>
    <definedName name="NOK_30.09." localSheetId="41">#REF!</definedName>
    <definedName name="NOK_30.09.">#REF!</definedName>
    <definedName name="NOK_31.03." localSheetId="33">#REF!</definedName>
    <definedName name="NOK_31.03." localSheetId="17">#REF!</definedName>
    <definedName name="NOK_31.03." localSheetId="20">#REF!</definedName>
    <definedName name="NOK_31.03." localSheetId="18">#REF!</definedName>
    <definedName name="NOK_31.03." localSheetId="13">#REF!</definedName>
    <definedName name="NOK_31.03." localSheetId="14">#REF!</definedName>
    <definedName name="NOK_31.03." localSheetId="27">#REF!</definedName>
    <definedName name="NOK_31.03." localSheetId="28">#REF!</definedName>
    <definedName name="NOK_31.03." localSheetId="22">#REF!</definedName>
    <definedName name="NOK_31.03." localSheetId="30">#REF!</definedName>
    <definedName name="NOK_31.03." localSheetId="44">#REF!</definedName>
    <definedName name="NOK_31.03." localSheetId="4">#REF!</definedName>
    <definedName name="NOK_31.03." localSheetId="5">#REF!</definedName>
    <definedName name="NOK_31.03." localSheetId="6">#REF!</definedName>
    <definedName name="NOK_31.03." localSheetId="7">#REF!</definedName>
    <definedName name="NOK_31.03." localSheetId="16">#REF!</definedName>
    <definedName name="NOK_31.03." localSheetId="15">#REF!</definedName>
    <definedName name="NOK_31.03." localSheetId="25">#REF!</definedName>
    <definedName name="NOK_31.03." localSheetId="26">#REF!</definedName>
    <definedName name="NOK_31.03." localSheetId="24">#REF!</definedName>
    <definedName name="NOK_31.03." localSheetId="19">#REF!</definedName>
    <definedName name="NOK_31.03." localSheetId="42">#REF!</definedName>
    <definedName name="NOK_31.03." localSheetId="9">#REF!</definedName>
    <definedName name="NOK_31.03." localSheetId="10">#REF!</definedName>
    <definedName name="NOK_31.03." localSheetId="8">#REF!</definedName>
    <definedName name="NOK_31.03." localSheetId="11">#REF!</definedName>
    <definedName name="NOK_31.03." localSheetId="12">#REF!</definedName>
    <definedName name="NOK_31.03." localSheetId="29">#REF!</definedName>
    <definedName name="NOK_31.03." localSheetId="41">#REF!</definedName>
    <definedName name="NOK_31.03.">#REF!</definedName>
    <definedName name="NOK_4.kv." localSheetId="33">#REF!</definedName>
    <definedName name="NOK_4.kv." localSheetId="17">#REF!</definedName>
    <definedName name="NOK_4.kv." localSheetId="20">#REF!</definedName>
    <definedName name="NOK_4.kv." localSheetId="18">#REF!</definedName>
    <definedName name="NOK_4.kv." localSheetId="13">#REF!</definedName>
    <definedName name="NOK_4.kv." localSheetId="14">#REF!</definedName>
    <definedName name="NOK_4.kv." localSheetId="27">#REF!</definedName>
    <definedName name="NOK_4.kv." localSheetId="28">#REF!</definedName>
    <definedName name="NOK_4.kv." localSheetId="22">#REF!</definedName>
    <definedName name="NOK_4.kv." localSheetId="30">#REF!</definedName>
    <definedName name="NOK_4.kv." localSheetId="44">#REF!</definedName>
    <definedName name="NOK_4.kv." localSheetId="4">#REF!</definedName>
    <definedName name="NOK_4.kv." localSheetId="5">#REF!</definedName>
    <definedName name="NOK_4.kv." localSheetId="6">#REF!</definedName>
    <definedName name="NOK_4.kv." localSheetId="7">#REF!</definedName>
    <definedName name="NOK_4.kv." localSheetId="16">#REF!</definedName>
    <definedName name="NOK_4.kv." localSheetId="15">#REF!</definedName>
    <definedName name="NOK_4.kv." localSheetId="25">#REF!</definedName>
    <definedName name="NOK_4.kv." localSheetId="26">#REF!</definedName>
    <definedName name="NOK_4.kv." localSheetId="24">#REF!</definedName>
    <definedName name="NOK_4.kv." localSheetId="19">#REF!</definedName>
    <definedName name="NOK_4.kv." localSheetId="42">#REF!</definedName>
    <definedName name="NOK_4.kv." localSheetId="9">#REF!</definedName>
    <definedName name="NOK_4.kv." localSheetId="10">#REF!</definedName>
    <definedName name="NOK_4.kv." localSheetId="8">#REF!</definedName>
    <definedName name="NOK_4.kv." localSheetId="11">#REF!</definedName>
    <definedName name="NOK_4.kv." localSheetId="12">#REF!</definedName>
    <definedName name="NOK_4.kv." localSheetId="29">#REF!</definedName>
    <definedName name="NOK_4.kv." localSheetId="41">#REF!</definedName>
    <definedName name="NOK_4.kv.">#REF!</definedName>
    <definedName name="NOK_Primo" localSheetId="33">#REF!</definedName>
    <definedName name="NOK_Primo" localSheetId="17">#REF!</definedName>
    <definedName name="NOK_Primo" localSheetId="20">#REF!</definedName>
    <definedName name="NOK_Primo" localSheetId="18">#REF!</definedName>
    <definedName name="NOK_Primo" localSheetId="13">#REF!</definedName>
    <definedName name="NOK_Primo" localSheetId="14">#REF!</definedName>
    <definedName name="NOK_Primo" localSheetId="27">#REF!</definedName>
    <definedName name="NOK_Primo" localSheetId="28">#REF!</definedName>
    <definedName name="NOK_Primo" localSheetId="22">#REF!</definedName>
    <definedName name="NOK_Primo" localSheetId="30">#REF!</definedName>
    <definedName name="NOK_Primo" localSheetId="44">#REF!</definedName>
    <definedName name="NOK_Primo" localSheetId="4">#REF!</definedName>
    <definedName name="NOK_Primo" localSheetId="5">#REF!</definedName>
    <definedName name="NOK_Primo" localSheetId="6">#REF!</definedName>
    <definedName name="NOK_Primo" localSheetId="7">#REF!</definedName>
    <definedName name="NOK_Primo" localSheetId="16">#REF!</definedName>
    <definedName name="NOK_Primo" localSheetId="15">#REF!</definedName>
    <definedName name="NOK_Primo" localSheetId="25">#REF!</definedName>
    <definedName name="NOK_Primo" localSheetId="26">#REF!</definedName>
    <definedName name="NOK_Primo" localSheetId="24">#REF!</definedName>
    <definedName name="NOK_Primo" localSheetId="19">#REF!</definedName>
    <definedName name="NOK_Primo" localSheetId="42">#REF!</definedName>
    <definedName name="NOK_Primo" localSheetId="9">#REF!</definedName>
    <definedName name="NOK_Primo" localSheetId="10">#REF!</definedName>
    <definedName name="NOK_Primo" localSheetId="8">#REF!</definedName>
    <definedName name="NOK_Primo" localSheetId="11">#REF!</definedName>
    <definedName name="NOK_Primo" localSheetId="12">#REF!</definedName>
    <definedName name="NOK_Primo" localSheetId="29">#REF!</definedName>
    <definedName name="NOK_Primo" localSheetId="41">#REF!</definedName>
    <definedName name="NOK_Primo">#REF!</definedName>
    <definedName name="NOK_Ultimo" localSheetId="33">#REF!</definedName>
    <definedName name="NOK_Ultimo" localSheetId="17">#REF!</definedName>
    <definedName name="NOK_Ultimo" localSheetId="20">#REF!</definedName>
    <definedName name="NOK_Ultimo" localSheetId="18">#REF!</definedName>
    <definedName name="NOK_Ultimo" localSheetId="13">#REF!</definedName>
    <definedName name="NOK_Ultimo" localSheetId="14">#REF!</definedName>
    <definedName name="NOK_Ultimo" localSheetId="27">#REF!</definedName>
    <definedName name="NOK_Ultimo" localSheetId="28">#REF!</definedName>
    <definedName name="NOK_Ultimo" localSheetId="22">#REF!</definedName>
    <definedName name="NOK_Ultimo" localSheetId="30">#REF!</definedName>
    <definedName name="NOK_Ultimo" localSheetId="44">#REF!</definedName>
    <definedName name="NOK_Ultimo" localSheetId="4">#REF!</definedName>
    <definedName name="NOK_Ultimo" localSheetId="5">#REF!</definedName>
    <definedName name="NOK_Ultimo" localSheetId="6">#REF!</definedName>
    <definedName name="NOK_Ultimo" localSheetId="7">#REF!</definedName>
    <definedName name="NOK_Ultimo" localSheetId="16">#REF!</definedName>
    <definedName name="NOK_Ultimo" localSheetId="15">#REF!</definedName>
    <definedName name="NOK_Ultimo" localSheetId="25">#REF!</definedName>
    <definedName name="NOK_Ultimo" localSheetId="26">#REF!</definedName>
    <definedName name="NOK_Ultimo" localSheetId="24">#REF!</definedName>
    <definedName name="NOK_Ultimo" localSheetId="19">#REF!</definedName>
    <definedName name="NOK_Ultimo" localSheetId="42">#REF!</definedName>
    <definedName name="NOK_Ultimo" localSheetId="9">#REF!</definedName>
    <definedName name="NOK_Ultimo" localSheetId="10">#REF!</definedName>
    <definedName name="NOK_Ultimo" localSheetId="8">#REF!</definedName>
    <definedName name="NOK_Ultimo" localSheetId="11">#REF!</definedName>
    <definedName name="NOK_Ultimo" localSheetId="12">#REF!</definedName>
    <definedName name="NOK_Ultimo" localSheetId="29">#REF!</definedName>
    <definedName name="NOK_Ultimo" localSheetId="41">#REF!</definedName>
    <definedName name="NOK_Ultimo">#REF!</definedName>
    <definedName name="NokLastYear" localSheetId="33">[38]Valutakurser!$E$7</definedName>
    <definedName name="NokLastYear" localSheetId="27">[38]Valutakurser!$E$7</definedName>
    <definedName name="NokLastYear" localSheetId="28">[38]Valutakurser!$E$7</definedName>
    <definedName name="NokLastYear" localSheetId="30">[38]Valutakurser!$E$7</definedName>
    <definedName name="NokLastYear" localSheetId="44">[39]Valutakurser!$E$7</definedName>
    <definedName name="NokLastYear" localSheetId="25">[38]Valutakurser!$E$7</definedName>
    <definedName name="NokLastYear" localSheetId="26">[38]Valutakurser!$E$7</definedName>
    <definedName name="NokLastYear" localSheetId="24">[38]Valutakurser!$E$7</definedName>
    <definedName name="NokLastYear" localSheetId="42">[40]Valutakurser!$E$7</definedName>
    <definedName name="NokLastYear" localSheetId="9">[41]Valutakurser!$E$7</definedName>
    <definedName name="NokLastYear" localSheetId="10">[41]Valutakurser!$E$7</definedName>
    <definedName name="NokLastYear" localSheetId="8">[42]Valutakurser!$E$7</definedName>
    <definedName name="NokLastYear" localSheetId="29">[38]Valutakurser!$E$7</definedName>
    <definedName name="NokLastYear" localSheetId="41">[38]Valutakurser!$E$7</definedName>
    <definedName name="NokLastYear">[43]Valutakurser!$E$7</definedName>
    <definedName name="Nordea_Estonia" localSheetId="33">#REF!</definedName>
    <definedName name="Nordea_Estonia" localSheetId="17">#REF!</definedName>
    <definedName name="Nordea_Estonia" localSheetId="20">#REF!</definedName>
    <definedName name="Nordea_Estonia" localSheetId="18">#REF!</definedName>
    <definedName name="Nordea_Estonia" localSheetId="13">#REF!</definedName>
    <definedName name="Nordea_Estonia" localSheetId="14">#REF!</definedName>
    <definedName name="Nordea_Estonia" localSheetId="27">#REF!</definedName>
    <definedName name="Nordea_Estonia" localSheetId="28">#REF!</definedName>
    <definedName name="Nordea_Estonia" localSheetId="22">#REF!</definedName>
    <definedName name="Nordea_Estonia" localSheetId="30">#REF!</definedName>
    <definedName name="Nordea_Estonia" localSheetId="44">#REF!</definedName>
    <definedName name="Nordea_Estonia" localSheetId="4">#REF!</definedName>
    <definedName name="Nordea_Estonia" localSheetId="5">#REF!</definedName>
    <definedName name="Nordea_Estonia" localSheetId="6">#REF!</definedName>
    <definedName name="Nordea_Estonia" localSheetId="7">#REF!</definedName>
    <definedName name="Nordea_Estonia" localSheetId="16">#REF!</definedName>
    <definedName name="Nordea_Estonia" localSheetId="15">#REF!</definedName>
    <definedName name="Nordea_Estonia" localSheetId="25">#REF!</definedName>
    <definedName name="Nordea_Estonia" localSheetId="26">#REF!</definedName>
    <definedName name="Nordea_Estonia" localSheetId="24">#REF!</definedName>
    <definedName name="Nordea_Estonia" localSheetId="19">#REF!</definedName>
    <definedName name="Nordea_Estonia" localSheetId="42">#REF!</definedName>
    <definedName name="Nordea_Estonia" localSheetId="9">#REF!</definedName>
    <definedName name="Nordea_Estonia" localSheetId="10">#REF!</definedName>
    <definedName name="Nordea_Estonia" localSheetId="8">#REF!</definedName>
    <definedName name="Nordea_Estonia" localSheetId="11">#REF!</definedName>
    <definedName name="Nordea_Estonia" localSheetId="12">#REF!</definedName>
    <definedName name="Nordea_Estonia" localSheetId="29">#REF!</definedName>
    <definedName name="Nordea_Estonia" localSheetId="41">#REF!</definedName>
    <definedName name="Nordea_Estonia">#REF!</definedName>
    <definedName name="Nordea_IOM" localSheetId="33">#REF!</definedName>
    <definedName name="Nordea_IOM" localSheetId="17">#REF!</definedName>
    <definedName name="Nordea_IOM" localSheetId="20">#REF!</definedName>
    <definedName name="Nordea_IOM" localSheetId="18">#REF!</definedName>
    <definedName name="Nordea_IOM" localSheetId="13">#REF!</definedName>
    <definedName name="Nordea_IOM" localSheetId="14">#REF!</definedName>
    <definedName name="Nordea_IOM" localSheetId="27">#REF!</definedName>
    <definedName name="Nordea_IOM" localSheetId="28">#REF!</definedName>
    <definedName name="Nordea_IOM" localSheetId="22">#REF!</definedName>
    <definedName name="Nordea_IOM" localSheetId="30">#REF!</definedName>
    <definedName name="Nordea_IOM" localSheetId="44">#REF!</definedName>
    <definedName name="Nordea_IOM" localSheetId="4">#REF!</definedName>
    <definedName name="Nordea_IOM" localSheetId="5">#REF!</definedName>
    <definedName name="Nordea_IOM" localSheetId="6">#REF!</definedName>
    <definedName name="Nordea_IOM" localSheetId="7">#REF!</definedName>
    <definedName name="Nordea_IOM" localSheetId="16">#REF!</definedName>
    <definedName name="Nordea_IOM" localSheetId="15">#REF!</definedName>
    <definedName name="Nordea_IOM" localSheetId="25">#REF!</definedName>
    <definedName name="Nordea_IOM" localSheetId="26">#REF!</definedName>
    <definedName name="Nordea_IOM" localSheetId="24">#REF!</definedName>
    <definedName name="Nordea_IOM" localSheetId="19">#REF!</definedName>
    <definedName name="Nordea_IOM" localSheetId="42">#REF!</definedName>
    <definedName name="Nordea_IOM" localSheetId="9">#REF!</definedName>
    <definedName name="Nordea_IOM" localSheetId="10">#REF!</definedName>
    <definedName name="Nordea_IOM" localSheetId="8">#REF!</definedName>
    <definedName name="Nordea_IOM" localSheetId="11">#REF!</definedName>
    <definedName name="Nordea_IOM" localSheetId="12">#REF!</definedName>
    <definedName name="Nordea_IOM" localSheetId="29">#REF!</definedName>
    <definedName name="Nordea_IOM" localSheetId="41">#REF!</definedName>
    <definedName name="Nordea_IOM">#REF!</definedName>
    <definedName name="Nordea_Latvia" localSheetId="33">#REF!</definedName>
    <definedName name="Nordea_Latvia" localSheetId="17">#REF!</definedName>
    <definedName name="Nordea_Latvia" localSheetId="20">#REF!</definedName>
    <definedName name="Nordea_Latvia" localSheetId="18">#REF!</definedName>
    <definedName name="Nordea_Latvia" localSheetId="13">#REF!</definedName>
    <definedName name="Nordea_Latvia" localSheetId="14">#REF!</definedName>
    <definedName name="Nordea_Latvia" localSheetId="27">#REF!</definedName>
    <definedName name="Nordea_Latvia" localSheetId="28">#REF!</definedName>
    <definedName name="Nordea_Latvia" localSheetId="22">#REF!</definedName>
    <definedName name="Nordea_Latvia" localSheetId="30">#REF!</definedName>
    <definedName name="Nordea_Latvia" localSheetId="44">#REF!</definedName>
    <definedName name="Nordea_Latvia" localSheetId="4">#REF!</definedName>
    <definedName name="Nordea_Latvia" localSheetId="5">#REF!</definedName>
    <definedName name="Nordea_Latvia" localSheetId="6">#REF!</definedName>
    <definedName name="Nordea_Latvia" localSheetId="7">#REF!</definedName>
    <definedName name="Nordea_Latvia" localSheetId="16">#REF!</definedName>
    <definedName name="Nordea_Latvia" localSheetId="15">#REF!</definedName>
    <definedName name="Nordea_Latvia" localSheetId="25">#REF!</definedName>
    <definedName name="Nordea_Latvia" localSheetId="26">#REF!</definedName>
    <definedName name="Nordea_Latvia" localSheetId="24">#REF!</definedName>
    <definedName name="Nordea_Latvia" localSheetId="19">#REF!</definedName>
    <definedName name="Nordea_Latvia" localSheetId="42">#REF!</definedName>
    <definedName name="Nordea_Latvia" localSheetId="9">#REF!</definedName>
    <definedName name="Nordea_Latvia" localSheetId="10">#REF!</definedName>
    <definedName name="Nordea_Latvia" localSheetId="8">#REF!</definedName>
    <definedName name="Nordea_Latvia" localSheetId="11">#REF!</definedName>
    <definedName name="Nordea_Latvia" localSheetId="12">#REF!</definedName>
    <definedName name="Nordea_Latvia" localSheetId="29">#REF!</definedName>
    <definedName name="Nordea_Latvia" localSheetId="41">#REF!</definedName>
    <definedName name="Nordea_Latvia">#REF!</definedName>
    <definedName name="Nordea_life_Ass_LTD_Finland" localSheetId="33">#REF!</definedName>
    <definedName name="Nordea_life_Ass_LTD_Finland" localSheetId="17">#REF!</definedName>
    <definedName name="Nordea_life_Ass_LTD_Finland" localSheetId="20">#REF!</definedName>
    <definedName name="Nordea_life_Ass_LTD_Finland" localSheetId="18">#REF!</definedName>
    <definedName name="Nordea_life_Ass_LTD_Finland" localSheetId="13">#REF!</definedName>
    <definedName name="Nordea_life_Ass_LTD_Finland" localSheetId="14">#REF!</definedName>
    <definedName name="Nordea_life_Ass_LTD_Finland" localSheetId="27">#REF!</definedName>
    <definedName name="Nordea_life_Ass_LTD_Finland" localSheetId="28">#REF!</definedName>
    <definedName name="Nordea_life_Ass_LTD_Finland" localSheetId="22">#REF!</definedName>
    <definedName name="Nordea_life_Ass_LTD_Finland" localSheetId="30">#REF!</definedName>
    <definedName name="Nordea_life_Ass_LTD_Finland" localSheetId="44">#REF!</definedName>
    <definedName name="Nordea_life_Ass_LTD_Finland" localSheetId="4">#REF!</definedName>
    <definedName name="Nordea_life_Ass_LTD_Finland" localSheetId="5">#REF!</definedName>
    <definedName name="Nordea_life_Ass_LTD_Finland" localSheetId="6">#REF!</definedName>
    <definedName name="Nordea_life_Ass_LTD_Finland" localSheetId="7">#REF!</definedName>
    <definedName name="Nordea_life_Ass_LTD_Finland" localSheetId="16">#REF!</definedName>
    <definedName name="Nordea_life_Ass_LTD_Finland" localSheetId="15">#REF!</definedName>
    <definedName name="Nordea_life_Ass_LTD_Finland" localSheetId="25">#REF!</definedName>
    <definedName name="Nordea_life_Ass_LTD_Finland" localSheetId="26">#REF!</definedName>
    <definedName name="Nordea_life_Ass_LTD_Finland" localSheetId="24">#REF!</definedName>
    <definedName name="Nordea_life_Ass_LTD_Finland" localSheetId="19">#REF!</definedName>
    <definedName name="Nordea_life_Ass_LTD_Finland" localSheetId="42">#REF!</definedName>
    <definedName name="Nordea_life_Ass_LTD_Finland" localSheetId="9">#REF!</definedName>
    <definedName name="Nordea_life_Ass_LTD_Finland" localSheetId="10">#REF!</definedName>
    <definedName name="Nordea_life_Ass_LTD_Finland" localSheetId="8">#REF!</definedName>
    <definedName name="Nordea_life_Ass_LTD_Finland" localSheetId="11">#REF!</definedName>
    <definedName name="Nordea_life_Ass_LTD_Finland" localSheetId="12">#REF!</definedName>
    <definedName name="Nordea_life_Ass_LTD_Finland" localSheetId="29">#REF!</definedName>
    <definedName name="Nordea_life_Ass_LTD_Finland" localSheetId="41">#REF!</definedName>
    <definedName name="Nordea_life_Ass_LTD_Finland">#REF!</definedName>
    <definedName name="Nordea_life_Ass_LTD_Sverige" localSheetId="33">#REF!</definedName>
    <definedName name="Nordea_life_Ass_LTD_Sverige" localSheetId="17">#REF!</definedName>
    <definedName name="Nordea_life_Ass_LTD_Sverige" localSheetId="20">#REF!</definedName>
    <definedName name="Nordea_life_Ass_LTD_Sverige" localSheetId="18">#REF!</definedName>
    <definedName name="Nordea_life_Ass_LTD_Sverige" localSheetId="13">#REF!</definedName>
    <definedName name="Nordea_life_Ass_LTD_Sverige" localSheetId="14">#REF!</definedName>
    <definedName name="Nordea_life_Ass_LTD_Sverige" localSheetId="27">#REF!</definedName>
    <definedName name="Nordea_life_Ass_LTD_Sverige" localSheetId="28">#REF!</definedName>
    <definedName name="Nordea_life_Ass_LTD_Sverige" localSheetId="22">#REF!</definedName>
    <definedName name="Nordea_life_Ass_LTD_Sverige" localSheetId="30">#REF!</definedName>
    <definedName name="Nordea_life_Ass_LTD_Sverige" localSheetId="44">#REF!</definedName>
    <definedName name="Nordea_life_Ass_LTD_Sverige" localSheetId="4">#REF!</definedName>
    <definedName name="Nordea_life_Ass_LTD_Sverige" localSheetId="5">#REF!</definedName>
    <definedName name="Nordea_life_Ass_LTD_Sverige" localSheetId="6">#REF!</definedName>
    <definedName name="Nordea_life_Ass_LTD_Sverige" localSheetId="7">#REF!</definedName>
    <definedName name="Nordea_life_Ass_LTD_Sverige" localSheetId="16">#REF!</definedName>
    <definedName name="Nordea_life_Ass_LTD_Sverige" localSheetId="15">#REF!</definedName>
    <definedName name="Nordea_life_Ass_LTD_Sverige" localSheetId="25">#REF!</definedName>
    <definedName name="Nordea_life_Ass_LTD_Sverige" localSheetId="26">#REF!</definedName>
    <definedName name="Nordea_life_Ass_LTD_Sverige" localSheetId="24">#REF!</definedName>
    <definedName name="Nordea_life_Ass_LTD_Sverige" localSheetId="19">#REF!</definedName>
    <definedName name="Nordea_life_Ass_LTD_Sverige" localSheetId="42">#REF!</definedName>
    <definedName name="Nordea_life_Ass_LTD_Sverige" localSheetId="9">#REF!</definedName>
    <definedName name="Nordea_life_Ass_LTD_Sverige" localSheetId="10">#REF!</definedName>
    <definedName name="Nordea_life_Ass_LTD_Sverige" localSheetId="8">#REF!</definedName>
    <definedName name="Nordea_life_Ass_LTD_Sverige" localSheetId="11">#REF!</definedName>
    <definedName name="Nordea_life_Ass_LTD_Sverige" localSheetId="12">#REF!</definedName>
    <definedName name="Nordea_life_Ass_LTD_Sverige" localSheetId="29">#REF!</definedName>
    <definedName name="Nordea_life_Ass_LTD_Sverige" localSheetId="41">#REF!</definedName>
    <definedName name="Nordea_life_Ass_LTD_Sverige">#REF!</definedName>
    <definedName name="Nordea_life_I" localSheetId="33">#REF!</definedName>
    <definedName name="Nordea_life_I" localSheetId="17">#REF!</definedName>
    <definedName name="Nordea_life_I" localSheetId="20">#REF!</definedName>
    <definedName name="Nordea_life_I" localSheetId="18">#REF!</definedName>
    <definedName name="Nordea_life_I" localSheetId="13">#REF!</definedName>
    <definedName name="Nordea_life_I" localSheetId="14">#REF!</definedName>
    <definedName name="Nordea_life_I" localSheetId="27">#REF!</definedName>
    <definedName name="Nordea_life_I" localSheetId="28">#REF!</definedName>
    <definedName name="Nordea_life_I" localSheetId="22">#REF!</definedName>
    <definedName name="Nordea_life_I" localSheetId="30">#REF!</definedName>
    <definedName name="Nordea_life_I" localSheetId="44">#REF!</definedName>
    <definedName name="Nordea_life_I" localSheetId="4">#REF!</definedName>
    <definedName name="Nordea_life_I" localSheetId="5">#REF!</definedName>
    <definedName name="Nordea_life_I" localSheetId="6">#REF!</definedName>
    <definedName name="Nordea_life_I" localSheetId="7">#REF!</definedName>
    <definedName name="Nordea_life_I" localSheetId="16">#REF!</definedName>
    <definedName name="Nordea_life_I" localSheetId="15">#REF!</definedName>
    <definedName name="Nordea_life_I" localSheetId="25">#REF!</definedName>
    <definedName name="Nordea_life_I" localSheetId="26">#REF!</definedName>
    <definedName name="Nordea_life_I" localSheetId="24">#REF!</definedName>
    <definedName name="Nordea_life_I" localSheetId="19">#REF!</definedName>
    <definedName name="Nordea_life_I" localSheetId="42">#REF!</definedName>
    <definedName name="Nordea_life_I" localSheetId="9">#REF!</definedName>
    <definedName name="Nordea_life_I" localSheetId="10">#REF!</definedName>
    <definedName name="Nordea_life_I" localSheetId="8">#REF!</definedName>
    <definedName name="Nordea_life_I" localSheetId="11">#REF!</definedName>
    <definedName name="Nordea_life_I" localSheetId="12">#REF!</definedName>
    <definedName name="Nordea_life_I" localSheetId="29">#REF!</definedName>
    <definedName name="Nordea_life_I" localSheetId="41">#REF!</definedName>
    <definedName name="Nordea_life_I">#REF!</definedName>
    <definedName name="Nordea_life_II" localSheetId="33">#REF!</definedName>
    <definedName name="Nordea_life_II" localSheetId="17">#REF!</definedName>
    <definedName name="Nordea_life_II" localSheetId="20">#REF!</definedName>
    <definedName name="Nordea_life_II" localSheetId="18">#REF!</definedName>
    <definedName name="Nordea_life_II" localSheetId="13">#REF!</definedName>
    <definedName name="Nordea_life_II" localSheetId="14">#REF!</definedName>
    <definedName name="Nordea_life_II" localSheetId="27">#REF!</definedName>
    <definedName name="Nordea_life_II" localSheetId="28">#REF!</definedName>
    <definedName name="Nordea_life_II" localSheetId="22">#REF!</definedName>
    <definedName name="Nordea_life_II" localSheetId="30">#REF!</definedName>
    <definedName name="Nordea_life_II" localSheetId="44">#REF!</definedName>
    <definedName name="Nordea_life_II" localSheetId="4">#REF!</definedName>
    <definedName name="Nordea_life_II" localSheetId="5">#REF!</definedName>
    <definedName name="Nordea_life_II" localSheetId="6">#REF!</definedName>
    <definedName name="Nordea_life_II" localSheetId="7">#REF!</definedName>
    <definedName name="Nordea_life_II" localSheetId="16">#REF!</definedName>
    <definedName name="Nordea_life_II" localSheetId="15">#REF!</definedName>
    <definedName name="Nordea_life_II" localSheetId="25">#REF!</definedName>
    <definedName name="Nordea_life_II" localSheetId="26">#REF!</definedName>
    <definedName name="Nordea_life_II" localSheetId="24">#REF!</definedName>
    <definedName name="Nordea_life_II" localSheetId="19">#REF!</definedName>
    <definedName name="Nordea_life_II" localSheetId="42">#REF!</definedName>
    <definedName name="Nordea_life_II" localSheetId="9">#REF!</definedName>
    <definedName name="Nordea_life_II" localSheetId="10">#REF!</definedName>
    <definedName name="Nordea_life_II" localSheetId="8">#REF!</definedName>
    <definedName name="Nordea_life_II" localSheetId="11">#REF!</definedName>
    <definedName name="Nordea_life_II" localSheetId="12">#REF!</definedName>
    <definedName name="Nordea_life_II" localSheetId="29">#REF!</definedName>
    <definedName name="Nordea_life_II" localSheetId="41">#REF!</definedName>
    <definedName name="Nordea_life_II">#REF!</definedName>
    <definedName name="Nordea_Lux" localSheetId="33">#REF!</definedName>
    <definedName name="Nordea_Lux" localSheetId="17">#REF!</definedName>
    <definedName name="Nordea_Lux" localSheetId="20">#REF!</definedName>
    <definedName name="Nordea_Lux" localSheetId="18">#REF!</definedName>
    <definedName name="Nordea_Lux" localSheetId="13">#REF!</definedName>
    <definedName name="Nordea_Lux" localSheetId="14">#REF!</definedName>
    <definedName name="Nordea_Lux" localSheetId="27">#REF!</definedName>
    <definedName name="Nordea_Lux" localSheetId="28">#REF!</definedName>
    <definedName name="Nordea_Lux" localSheetId="22">#REF!</definedName>
    <definedName name="Nordea_Lux" localSheetId="30">#REF!</definedName>
    <definedName name="Nordea_Lux" localSheetId="44">#REF!</definedName>
    <definedName name="Nordea_Lux" localSheetId="4">#REF!</definedName>
    <definedName name="Nordea_Lux" localSheetId="5">#REF!</definedName>
    <definedName name="Nordea_Lux" localSheetId="6">#REF!</definedName>
    <definedName name="Nordea_Lux" localSheetId="7">#REF!</definedName>
    <definedName name="Nordea_Lux" localSheetId="16">#REF!</definedName>
    <definedName name="Nordea_Lux" localSheetId="15">#REF!</definedName>
    <definedName name="Nordea_Lux" localSheetId="25">#REF!</definedName>
    <definedName name="Nordea_Lux" localSheetId="26">#REF!</definedName>
    <definedName name="Nordea_Lux" localSheetId="24">#REF!</definedName>
    <definedName name="Nordea_Lux" localSheetId="19">#REF!</definedName>
    <definedName name="Nordea_Lux" localSheetId="42">#REF!</definedName>
    <definedName name="Nordea_Lux" localSheetId="9">#REF!</definedName>
    <definedName name="Nordea_Lux" localSheetId="10">#REF!</definedName>
    <definedName name="Nordea_Lux" localSheetId="8">#REF!</definedName>
    <definedName name="Nordea_Lux" localSheetId="11">#REF!</definedName>
    <definedName name="Nordea_Lux" localSheetId="12">#REF!</definedName>
    <definedName name="Nordea_Lux" localSheetId="29">#REF!</definedName>
    <definedName name="Nordea_Lux" localSheetId="41">#REF!</definedName>
    <definedName name="Nordea_Lux">#REF!</definedName>
    <definedName name="Nordea_Pension" localSheetId="33">#REF!</definedName>
    <definedName name="Nordea_Pension" localSheetId="17">#REF!</definedName>
    <definedName name="Nordea_Pension" localSheetId="20">#REF!</definedName>
    <definedName name="Nordea_Pension" localSheetId="18">#REF!</definedName>
    <definedName name="Nordea_Pension" localSheetId="13">#REF!</definedName>
    <definedName name="Nordea_Pension" localSheetId="14">#REF!</definedName>
    <definedName name="Nordea_Pension" localSheetId="27">#REF!</definedName>
    <definedName name="Nordea_Pension" localSheetId="28">#REF!</definedName>
    <definedName name="Nordea_Pension" localSheetId="22">#REF!</definedName>
    <definedName name="Nordea_Pension" localSheetId="30">#REF!</definedName>
    <definedName name="Nordea_Pension" localSheetId="44">#REF!</definedName>
    <definedName name="Nordea_Pension" localSheetId="4">#REF!</definedName>
    <definedName name="Nordea_Pension" localSheetId="5">#REF!</definedName>
    <definedName name="Nordea_Pension" localSheetId="6">#REF!</definedName>
    <definedName name="Nordea_Pension" localSheetId="7">#REF!</definedName>
    <definedName name="Nordea_Pension" localSheetId="16">#REF!</definedName>
    <definedName name="Nordea_Pension" localSheetId="15">#REF!</definedName>
    <definedName name="Nordea_Pension" localSheetId="25">#REF!</definedName>
    <definedName name="Nordea_Pension" localSheetId="26">#REF!</definedName>
    <definedName name="Nordea_Pension" localSheetId="24">#REF!</definedName>
    <definedName name="Nordea_Pension" localSheetId="19">#REF!</definedName>
    <definedName name="Nordea_Pension" localSheetId="42">#REF!</definedName>
    <definedName name="Nordea_Pension" localSheetId="9">#REF!</definedName>
    <definedName name="Nordea_Pension" localSheetId="10">#REF!</definedName>
    <definedName name="Nordea_Pension" localSheetId="8">#REF!</definedName>
    <definedName name="Nordea_Pension" localSheetId="11">#REF!</definedName>
    <definedName name="Nordea_Pension" localSheetId="12">#REF!</definedName>
    <definedName name="Nordea_Pension" localSheetId="29">#REF!</definedName>
    <definedName name="Nordea_Pension" localSheetId="41">#REF!</definedName>
    <definedName name="Nordea_Pension">#REF!</definedName>
    <definedName name="Nordea_PTE" localSheetId="33">#REF!</definedName>
    <definedName name="Nordea_PTE" localSheetId="17">#REF!</definedName>
    <definedName name="Nordea_PTE" localSheetId="20">#REF!</definedName>
    <definedName name="Nordea_PTE" localSheetId="18">#REF!</definedName>
    <definedName name="Nordea_PTE" localSheetId="13">#REF!</definedName>
    <definedName name="Nordea_PTE" localSheetId="14">#REF!</definedName>
    <definedName name="Nordea_PTE" localSheetId="27">#REF!</definedName>
    <definedName name="Nordea_PTE" localSheetId="28">#REF!</definedName>
    <definedName name="Nordea_PTE" localSheetId="22">#REF!</definedName>
    <definedName name="Nordea_PTE" localSheetId="30">#REF!</definedName>
    <definedName name="Nordea_PTE" localSheetId="44">#REF!</definedName>
    <definedName name="Nordea_PTE" localSheetId="4">#REF!</definedName>
    <definedName name="Nordea_PTE" localSheetId="5">#REF!</definedName>
    <definedName name="Nordea_PTE" localSheetId="6">#REF!</definedName>
    <definedName name="Nordea_PTE" localSheetId="7">#REF!</definedName>
    <definedName name="Nordea_PTE" localSheetId="16">#REF!</definedName>
    <definedName name="Nordea_PTE" localSheetId="15">#REF!</definedName>
    <definedName name="Nordea_PTE" localSheetId="25">#REF!</definedName>
    <definedName name="Nordea_PTE" localSheetId="26">#REF!</definedName>
    <definedName name="Nordea_PTE" localSheetId="24">#REF!</definedName>
    <definedName name="Nordea_PTE" localSheetId="19">#REF!</definedName>
    <definedName name="Nordea_PTE" localSheetId="42">#REF!</definedName>
    <definedName name="Nordea_PTE" localSheetId="9">#REF!</definedName>
    <definedName name="Nordea_PTE" localSheetId="10">#REF!</definedName>
    <definedName name="Nordea_PTE" localSheetId="8">#REF!</definedName>
    <definedName name="Nordea_PTE" localSheetId="11">#REF!</definedName>
    <definedName name="Nordea_PTE" localSheetId="12">#REF!</definedName>
    <definedName name="Nordea_PTE" localSheetId="29">#REF!</definedName>
    <definedName name="Nordea_PTE" localSheetId="41">#REF!</definedName>
    <definedName name="Nordea_PTE">#REF!</definedName>
    <definedName name="Nordea_Zycie" localSheetId="33">#REF!</definedName>
    <definedName name="Nordea_Zycie" localSheetId="17">#REF!</definedName>
    <definedName name="Nordea_Zycie" localSheetId="20">#REF!</definedName>
    <definedName name="Nordea_Zycie" localSheetId="18">#REF!</definedName>
    <definedName name="Nordea_Zycie" localSheetId="13">#REF!</definedName>
    <definedName name="Nordea_Zycie" localSheetId="14">#REF!</definedName>
    <definedName name="Nordea_Zycie" localSheetId="27">#REF!</definedName>
    <definedName name="Nordea_Zycie" localSheetId="28">#REF!</definedName>
    <definedName name="Nordea_Zycie" localSheetId="22">#REF!</definedName>
    <definedName name="Nordea_Zycie" localSheetId="30">#REF!</definedName>
    <definedName name="Nordea_Zycie" localSheetId="44">#REF!</definedName>
    <definedName name="Nordea_Zycie" localSheetId="4">#REF!</definedName>
    <definedName name="Nordea_Zycie" localSheetId="5">#REF!</definedName>
    <definedName name="Nordea_Zycie" localSheetId="6">#REF!</definedName>
    <definedName name="Nordea_Zycie" localSheetId="7">#REF!</definedName>
    <definedName name="Nordea_Zycie" localSheetId="16">#REF!</definedName>
    <definedName name="Nordea_Zycie" localSheetId="15">#REF!</definedName>
    <definedName name="Nordea_Zycie" localSheetId="25">#REF!</definedName>
    <definedName name="Nordea_Zycie" localSheetId="26">#REF!</definedName>
    <definedName name="Nordea_Zycie" localSheetId="24">#REF!</definedName>
    <definedName name="Nordea_Zycie" localSheetId="19">#REF!</definedName>
    <definedName name="Nordea_Zycie" localSheetId="42">#REF!</definedName>
    <definedName name="Nordea_Zycie" localSheetId="9">#REF!</definedName>
    <definedName name="Nordea_Zycie" localSheetId="10">#REF!</definedName>
    <definedName name="Nordea_Zycie" localSheetId="8">#REF!</definedName>
    <definedName name="Nordea_Zycie" localSheetId="11">#REF!</definedName>
    <definedName name="Nordea_Zycie" localSheetId="12">#REF!</definedName>
    <definedName name="Nordea_Zycie" localSheetId="29">#REF!</definedName>
    <definedName name="Nordea_Zycie" localSheetId="41">#REF!</definedName>
    <definedName name="Nordea_Zycie">#REF!</definedName>
    <definedName name="NordeaAB" localSheetId="33">#REF!</definedName>
    <definedName name="NordeaAB" localSheetId="17">#REF!</definedName>
    <definedName name="NordeaAB" localSheetId="20">#REF!</definedName>
    <definedName name="NordeaAB" localSheetId="18">#REF!</definedName>
    <definedName name="NordeaAB" localSheetId="13">#REF!</definedName>
    <definedName name="NordeaAB" localSheetId="14">#REF!</definedName>
    <definedName name="NordeaAB" localSheetId="27">#REF!</definedName>
    <definedName name="NordeaAB" localSheetId="28">#REF!</definedName>
    <definedName name="NordeaAB" localSheetId="22">#REF!</definedName>
    <definedName name="NordeaAB" localSheetId="30">#REF!</definedName>
    <definedName name="NordeaAB" localSheetId="44">#REF!</definedName>
    <definedName name="NordeaAB" localSheetId="4">#REF!</definedName>
    <definedName name="NordeaAB" localSheetId="5">#REF!</definedName>
    <definedName name="NordeaAB" localSheetId="6">#REF!</definedName>
    <definedName name="NordeaAB" localSheetId="7">#REF!</definedName>
    <definedName name="NordeaAB" localSheetId="16">#REF!</definedName>
    <definedName name="NordeaAB" localSheetId="15">#REF!</definedName>
    <definedName name="NordeaAB" localSheetId="25">#REF!</definedName>
    <definedName name="NordeaAB" localSheetId="26">#REF!</definedName>
    <definedName name="NordeaAB" localSheetId="24">#REF!</definedName>
    <definedName name="NordeaAB" localSheetId="19">#REF!</definedName>
    <definedName name="NordeaAB" localSheetId="42">#REF!</definedName>
    <definedName name="NordeaAB" localSheetId="9">#REF!</definedName>
    <definedName name="NordeaAB" localSheetId="10">#REF!</definedName>
    <definedName name="NordeaAB" localSheetId="8">#REF!</definedName>
    <definedName name="NordeaAB" localSheetId="11">#REF!</definedName>
    <definedName name="NordeaAB" localSheetId="12">#REF!</definedName>
    <definedName name="NordeaAB" localSheetId="29">#REF!</definedName>
    <definedName name="NordeaAB" localSheetId="41">#REF!</definedName>
    <definedName name="NordeaAB">#REF!</definedName>
    <definedName name="Norway" localSheetId="33">[51]Sheet1!$C$19</definedName>
    <definedName name="Norway" localSheetId="27">[51]Sheet1!$C$19</definedName>
    <definedName name="Norway" localSheetId="28">[51]Sheet1!$C$19</definedName>
    <definedName name="Norway" localSheetId="30">[51]Sheet1!$C$19</definedName>
    <definedName name="Norway" localSheetId="44">[52]Sheet1!$C$19</definedName>
    <definedName name="Norway" localSheetId="25">[51]Sheet1!$C$19</definedName>
    <definedName name="Norway" localSheetId="26">[51]Sheet1!$C$19</definedName>
    <definedName name="Norway" localSheetId="24">[51]Sheet1!$C$19</definedName>
    <definedName name="Norway" localSheetId="42">[53]Sheet1!$C$19</definedName>
    <definedName name="Norway" localSheetId="9">[54]Sheet1!$C$19</definedName>
    <definedName name="Norway" localSheetId="10">[54]Sheet1!$C$19</definedName>
    <definedName name="Norway" localSheetId="8">[55]Sheet1!$C$19</definedName>
    <definedName name="Norway" localSheetId="29">[51]Sheet1!$C$19</definedName>
    <definedName name="Norway" localSheetId="41">[51]Sheet1!$C$19</definedName>
    <definedName name="Norway">[56]Sheet1!$C$19</definedName>
    <definedName name="Note1" localSheetId="33">#REF!</definedName>
    <definedName name="Note1" localSheetId="17">#REF!</definedName>
    <definedName name="Note1" localSheetId="20">#REF!</definedName>
    <definedName name="Note1" localSheetId="18">#REF!</definedName>
    <definedName name="Note1" localSheetId="13">#REF!</definedName>
    <definedName name="Note1" localSheetId="14">#REF!</definedName>
    <definedName name="Note1" localSheetId="27">#REF!</definedName>
    <definedName name="Note1" localSheetId="28">#REF!</definedName>
    <definedName name="Note1" localSheetId="22">#REF!</definedName>
    <definedName name="Note1" localSheetId="30">#REF!</definedName>
    <definedName name="Note1" localSheetId="44">#REF!</definedName>
    <definedName name="Note1" localSheetId="4">#REF!</definedName>
    <definedName name="Note1" localSheetId="5">#REF!</definedName>
    <definedName name="Note1" localSheetId="6">#REF!</definedName>
    <definedName name="Note1" localSheetId="7">#REF!</definedName>
    <definedName name="Note1" localSheetId="16">#REF!</definedName>
    <definedName name="Note1" localSheetId="15">#REF!</definedName>
    <definedName name="Note1" localSheetId="25">#REF!</definedName>
    <definedName name="Note1" localSheetId="26">#REF!</definedName>
    <definedName name="Note1" localSheetId="24">#REF!</definedName>
    <definedName name="Note1" localSheetId="19">#REF!</definedName>
    <definedName name="Note1" localSheetId="42">#REF!</definedName>
    <definedName name="Note1" localSheetId="9">#REF!</definedName>
    <definedName name="Note1" localSheetId="10">#REF!</definedName>
    <definedName name="Note1" localSheetId="8">#REF!</definedName>
    <definedName name="Note1" localSheetId="11">#REF!</definedName>
    <definedName name="Note1" localSheetId="12">#REF!</definedName>
    <definedName name="Note1" localSheetId="29">#REF!</definedName>
    <definedName name="Note1" localSheetId="41">#REF!</definedName>
    <definedName name="Note1">#REF!</definedName>
    <definedName name="Note2" localSheetId="33">#REF!</definedName>
    <definedName name="Note2" localSheetId="17">#REF!</definedName>
    <definedName name="Note2" localSheetId="20">#REF!</definedName>
    <definedName name="Note2" localSheetId="18">#REF!</definedName>
    <definedName name="Note2" localSheetId="13">#REF!</definedName>
    <definedName name="Note2" localSheetId="14">#REF!</definedName>
    <definedName name="Note2" localSheetId="27">#REF!</definedName>
    <definedName name="Note2" localSheetId="28">#REF!</definedName>
    <definedName name="Note2" localSheetId="22">#REF!</definedName>
    <definedName name="Note2" localSheetId="30">#REF!</definedName>
    <definedName name="Note2" localSheetId="44">#REF!</definedName>
    <definedName name="Note2" localSheetId="4">#REF!</definedName>
    <definedName name="Note2" localSheetId="5">#REF!</definedName>
    <definedName name="Note2" localSheetId="6">#REF!</definedName>
    <definedName name="Note2" localSheetId="7">#REF!</definedName>
    <definedName name="Note2" localSheetId="16">#REF!</definedName>
    <definedName name="Note2" localSheetId="15">#REF!</definedName>
    <definedName name="Note2" localSheetId="25">#REF!</definedName>
    <definedName name="Note2" localSheetId="26">#REF!</definedName>
    <definedName name="Note2" localSheetId="24">#REF!</definedName>
    <definedName name="Note2" localSheetId="19">#REF!</definedName>
    <definedName name="Note2" localSheetId="42">#REF!</definedName>
    <definedName name="Note2" localSheetId="9">#REF!</definedName>
    <definedName name="Note2" localSheetId="10">#REF!</definedName>
    <definedName name="Note2" localSheetId="8">#REF!</definedName>
    <definedName name="Note2" localSheetId="11">#REF!</definedName>
    <definedName name="Note2" localSheetId="12">#REF!</definedName>
    <definedName name="Note2" localSheetId="29">#REF!</definedName>
    <definedName name="Note2" localSheetId="41">#REF!</definedName>
    <definedName name="Note2">#REF!</definedName>
    <definedName name="Note3" localSheetId="33">#REF!</definedName>
    <definedName name="Note3" localSheetId="17">#REF!</definedName>
    <definedName name="Note3" localSheetId="20">#REF!</definedName>
    <definedName name="Note3" localSheetId="18">#REF!</definedName>
    <definedName name="Note3" localSheetId="13">#REF!</definedName>
    <definedName name="Note3" localSheetId="14">#REF!</definedName>
    <definedName name="Note3" localSheetId="27">#REF!</definedName>
    <definedName name="Note3" localSheetId="28">#REF!</definedName>
    <definedName name="Note3" localSheetId="22">#REF!</definedName>
    <definedName name="Note3" localSheetId="30">#REF!</definedName>
    <definedName name="Note3" localSheetId="44">#REF!</definedName>
    <definedName name="Note3" localSheetId="4">#REF!</definedName>
    <definedName name="Note3" localSheetId="5">#REF!</definedName>
    <definedName name="Note3" localSheetId="6">#REF!</definedName>
    <definedName name="Note3" localSheetId="7">#REF!</definedName>
    <definedName name="Note3" localSheetId="16">#REF!</definedName>
    <definedName name="Note3" localSheetId="15">#REF!</definedName>
    <definedName name="Note3" localSheetId="25">#REF!</definedName>
    <definedName name="Note3" localSheetId="26">#REF!</definedName>
    <definedName name="Note3" localSheetId="24">#REF!</definedName>
    <definedName name="Note3" localSheetId="19">#REF!</definedName>
    <definedName name="Note3" localSheetId="42">#REF!</definedName>
    <definedName name="Note3" localSheetId="9">#REF!</definedName>
    <definedName name="Note3" localSheetId="10">#REF!</definedName>
    <definedName name="Note3" localSheetId="8">#REF!</definedName>
    <definedName name="Note3" localSheetId="11">#REF!</definedName>
    <definedName name="Note3" localSheetId="12">#REF!</definedName>
    <definedName name="Note3" localSheetId="29">#REF!</definedName>
    <definedName name="Note3" localSheetId="41">#REF!</definedName>
    <definedName name="Note3">#REF!</definedName>
    <definedName name="Note4" localSheetId="33">#REF!</definedName>
    <definedName name="Note4" localSheetId="17">#REF!</definedName>
    <definedName name="Note4" localSheetId="20">#REF!</definedName>
    <definedName name="Note4" localSheetId="18">#REF!</definedName>
    <definedName name="Note4" localSheetId="13">#REF!</definedName>
    <definedName name="Note4" localSheetId="14">#REF!</definedName>
    <definedName name="Note4" localSheetId="27">#REF!</definedName>
    <definedName name="Note4" localSheetId="28">#REF!</definedName>
    <definedName name="Note4" localSheetId="22">#REF!</definedName>
    <definedName name="Note4" localSheetId="30">#REF!</definedName>
    <definedName name="Note4" localSheetId="44">#REF!</definedName>
    <definedName name="Note4" localSheetId="4">#REF!</definedName>
    <definedName name="Note4" localSheetId="5">#REF!</definedName>
    <definedName name="Note4" localSheetId="6">#REF!</definedName>
    <definedName name="Note4" localSheetId="7">#REF!</definedName>
    <definedName name="Note4" localSheetId="16">#REF!</definedName>
    <definedName name="Note4" localSheetId="15">#REF!</definedName>
    <definedName name="Note4" localSheetId="25">#REF!</definedName>
    <definedName name="Note4" localSheetId="26">#REF!</definedName>
    <definedName name="Note4" localSheetId="24">#REF!</definedName>
    <definedName name="Note4" localSheetId="19">#REF!</definedName>
    <definedName name="Note4" localSheetId="42">#REF!</definedName>
    <definedName name="Note4" localSheetId="9">#REF!</definedName>
    <definedName name="Note4" localSheetId="10">#REF!</definedName>
    <definedName name="Note4" localSheetId="8">#REF!</definedName>
    <definedName name="Note4" localSheetId="11">#REF!</definedName>
    <definedName name="Note4" localSheetId="12">#REF!</definedName>
    <definedName name="Note4" localSheetId="29">#REF!</definedName>
    <definedName name="Note4" localSheetId="41">#REF!</definedName>
    <definedName name="Note4">#REF!</definedName>
    <definedName name="Note4b" localSheetId="33">#REF!</definedName>
    <definedName name="Note4b" localSheetId="17">#REF!</definedName>
    <definedName name="Note4b" localSheetId="20">#REF!</definedName>
    <definedName name="Note4b" localSheetId="18">#REF!</definedName>
    <definedName name="Note4b" localSheetId="13">#REF!</definedName>
    <definedName name="Note4b" localSheetId="14">#REF!</definedName>
    <definedName name="Note4b" localSheetId="27">#REF!</definedName>
    <definedName name="Note4b" localSheetId="28">#REF!</definedName>
    <definedName name="Note4b" localSheetId="22">#REF!</definedName>
    <definedName name="Note4b" localSheetId="30">#REF!</definedName>
    <definedName name="Note4b" localSheetId="44">#REF!</definedName>
    <definedName name="Note4b" localSheetId="4">#REF!</definedName>
    <definedName name="Note4b" localSheetId="5">#REF!</definedName>
    <definedName name="Note4b" localSheetId="6">#REF!</definedName>
    <definedName name="Note4b" localSheetId="7">#REF!</definedName>
    <definedName name="Note4b" localSheetId="16">#REF!</definedName>
    <definedName name="Note4b" localSheetId="15">#REF!</definedName>
    <definedName name="Note4b" localSheetId="25">#REF!</definedName>
    <definedName name="Note4b" localSheetId="26">#REF!</definedName>
    <definedName name="Note4b" localSheetId="24">#REF!</definedName>
    <definedName name="Note4b" localSheetId="19">#REF!</definedName>
    <definedName name="Note4b" localSheetId="42">#REF!</definedName>
    <definedName name="Note4b" localSheetId="9">#REF!</definedName>
    <definedName name="Note4b" localSheetId="10">#REF!</definedName>
    <definedName name="Note4b" localSheetId="8">#REF!</definedName>
    <definedName name="Note4b" localSheetId="11">#REF!</definedName>
    <definedName name="Note4b" localSheetId="12">#REF!</definedName>
    <definedName name="Note4b" localSheetId="29">#REF!</definedName>
    <definedName name="Note4b" localSheetId="41">#REF!</definedName>
    <definedName name="Note4b">#REF!</definedName>
    <definedName name="Note5" localSheetId="33">#REF!</definedName>
    <definedName name="Note5" localSheetId="17">#REF!</definedName>
    <definedName name="Note5" localSheetId="20">#REF!</definedName>
    <definedName name="Note5" localSheetId="18">#REF!</definedName>
    <definedName name="Note5" localSheetId="13">#REF!</definedName>
    <definedName name="Note5" localSheetId="14">#REF!</definedName>
    <definedName name="Note5" localSheetId="27">#REF!</definedName>
    <definedName name="Note5" localSheetId="28">#REF!</definedName>
    <definedName name="Note5" localSheetId="22">#REF!</definedName>
    <definedName name="Note5" localSheetId="30">#REF!</definedName>
    <definedName name="Note5" localSheetId="44">#REF!</definedName>
    <definedName name="Note5" localSheetId="4">#REF!</definedName>
    <definedName name="Note5" localSheetId="5">#REF!</definedName>
    <definedName name="Note5" localSheetId="6">#REF!</definedName>
    <definedName name="Note5" localSheetId="7">#REF!</definedName>
    <definedName name="Note5" localSheetId="16">#REF!</definedName>
    <definedName name="Note5" localSheetId="15">#REF!</definedName>
    <definedName name="Note5" localSheetId="25">#REF!</definedName>
    <definedName name="Note5" localSheetId="26">#REF!</definedName>
    <definedName name="Note5" localSheetId="24">#REF!</definedName>
    <definedName name="Note5" localSheetId="19">#REF!</definedName>
    <definedName name="Note5" localSheetId="42">#REF!</definedName>
    <definedName name="Note5" localSheetId="9">#REF!</definedName>
    <definedName name="Note5" localSheetId="10">#REF!</definedName>
    <definedName name="Note5" localSheetId="8">#REF!</definedName>
    <definedName name="Note5" localSheetId="11">#REF!</definedName>
    <definedName name="Note5" localSheetId="12">#REF!</definedName>
    <definedName name="Note5" localSheetId="29">#REF!</definedName>
    <definedName name="Note5" localSheetId="41">#REF!</definedName>
    <definedName name="Note5">#REF!</definedName>
    <definedName name="Note6" localSheetId="33">#REF!</definedName>
    <definedName name="Note6" localSheetId="17">#REF!</definedName>
    <definedName name="Note6" localSheetId="20">#REF!</definedName>
    <definedName name="Note6" localSheetId="18">#REF!</definedName>
    <definedName name="Note6" localSheetId="13">#REF!</definedName>
    <definedName name="Note6" localSheetId="14">#REF!</definedName>
    <definedName name="Note6" localSheetId="27">#REF!</definedName>
    <definedName name="Note6" localSheetId="28">#REF!</definedName>
    <definedName name="Note6" localSheetId="22">#REF!</definedName>
    <definedName name="Note6" localSheetId="30">#REF!</definedName>
    <definedName name="Note6" localSheetId="44">#REF!</definedName>
    <definedName name="Note6" localSheetId="4">#REF!</definedName>
    <definedName name="Note6" localSheetId="5">#REF!</definedName>
    <definedName name="Note6" localSheetId="6">#REF!</definedName>
    <definedName name="Note6" localSheetId="7">#REF!</definedName>
    <definedName name="Note6" localSheetId="16">#REF!</definedName>
    <definedName name="Note6" localSheetId="15">#REF!</definedName>
    <definedName name="Note6" localSheetId="25">#REF!</definedName>
    <definedName name="Note6" localSheetId="26">#REF!</definedName>
    <definedName name="Note6" localSheetId="24">#REF!</definedName>
    <definedName name="Note6" localSheetId="19">#REF!</definedName>
    <definedName name="Note6" localSheetId="42">#REF!</definedName>
    <definedName name="Note6" localSheetId="9">#REF!</definedName>
    <definedName name="Note6" localSheetId="10">#REF!</definedName>
    <definedName name="Note6" localSheetId="8">#REF!</definedName>
    <definedName name="Note6" localSheetId="11">#REF!</definedName>
    <definedName name="Note6" localSheetId="12">#REF!</definedName>
    <definedName name="Note6" localSheetId="29">#REF!</definedName>
    <definedName name="Note6" localSheetId="41">#REF!</definedName>
    <definedName name="Note6">#REF!</definedName>
    <definedName name="Note7" localSheetId="33">#REF!</definedName>
    <definedName name="Note7" localSheetId="17">#REF!</definedName>
    <definedName name="Note7" localSheetId="20">#REF!</definedName>
    <definedName name="Note7" localSheetId="18">#REF!</definedName>
    <definedName name="Note7" localSheetId="13">#REF!</definedName>
    <definedName name="Note7" localSheetId="14">#REF!</definedName>
    <definedName name="Note7" localSheetId="27">#REF!</definedName>
    <definedName name="Note7" localSheetId="28">#REF!</definedName>
    <definedName name="Note7" localSheetId="22">#REF!</definedName>
    <definedName name="Note7" localSheetId="30">#REF!</definedName>
    <definedName name="Note7" localSheetId="44">#REF!</definedName>
    <definedName name="Note7" localSheetId="4">#REF!</definedName>
    <definedName name="Note7" localSheetId="5">#REF!</definedName>
    <definedName name="Note7" localSheetId="6">#REF!</definedName>
    <definedName name="Note7" localSheetId="7">#REF!</definedName>
    <definedName name="Note7" localSheetId="16">#REF!</definedName>
    <definedName name="Note7" localSheetId="15">#REF!</definedName>
    <definedName name="Note7" localSheetId="25">#REF!</definedName>
    <definedName name="Note7" localSheetId="26">#REF!</definedName>
    <definedName name="Note7" localSheetId="24">#REF!</definedName>
    <definedName name="Note7" localSheetId="19">#REF!</definedName>
    <definedName name="Note7" localSheetId="42">#REF!</definedName>
    <definedName name="Note7" localSheetId="9">#REF!</definedName>
    <definedName name="Note7" localSheetId="10">#REF!</definedName>
    <definedName name="Note7" localSheetId="8">#REF!</definedName>
    <definedName name="Note7" localSheetId="11">#REF!</definedName>
    <definedName name="Note7" localSheetId="12">#REF!</definedName>
    <definedName name="Note7" localSheetId="29">#REF!</definedName>
    <definedName name="Note7" localSheetId="41">#REF!</definedName>
    <definedName name="Note7">#REF!</definedName>
    <definedName name="now" localSheetId="33">'[45]Raw Data Sheet'!$A$37</definedName>
    <definedName name="now" localSheetId="27">'[45]Raw Data Sheet'!$A$37</definedName>
    <definedName name="now" localSheetId="28">'[45]Raw Data Sheet'!$A$37</definedName>
    <definedName name="now" localSheetId="30">'[45]Raw Data Sheet'!$A$37</definedName>
    <definedName name="now" localSheetId="44">'[46]Raw Data Sheet'!$A$37</definedName>
    <definedName name="now" localSheetId="25">'[45]Raw Data Sheet'!$A$37</definedName>
    <definedName name="now" localSheetId="26">'[45]Raw Data Sheet'!$A$37</definedName>
    <definedName name="now" localSheetId="24">'[45]Raw Data Sheet'!$A$37</definedName>
    <definedName name="now" localSheetId="42">'[47]Raw Data Sheet'!$A$37</definedName>
    <definedName name="now" localSheetId="9">'[48]Raw Data Sheet'!$A$37</definedName>
    <definedName name="now" localSheetId="10">'[48]Raw Data Sheet'!$A$37</definedName>
    <definedName name="now" localSheetId="8">'[49]Raw Data Sheet'!$A$37</definedName>
    <definedName name="now" localSheetId="29">'[45]Raw Data Sheet'!$A$37</definedName>
    <definedName name="now" localSheetId="41">'[45]Raw Data Sheet'!$A$37</definedName>
    <definedName name="now">'[50]Raw Data Sheet'!$A$37</definedName>
    <definedName name="nybps" localSheetId="33">IF([20]Chart!$AG$16=1,OFFSET([20]Chart!$Z$11,1,0,COUNTA([20]Chart!$Z$11:$Z$33)-1,1),IF([20]Chart!$AG$16=2,OFFSET([20]Chart!$Z$11,1,0,COUNTA([20]Chart!$Z$11:$Z$38)-1,1)))</definedName>
    <definedName name="nybps" localSheetId="27">IF([21]Chart!$AG$16=1,OFFSET([21]Chart!$Z$11,1,0,COUNTA([21]Chart!$Z$11:$Z$33)-1,1),IF([21]Chart!$AG$16=2,OFFSET([21]Chart!$Z$11,1,0,COUNTA([21]Chart!$Z$11:$Z$38)-1,1)))</definedName>
    <definedName name="nybps" localSheetId="28">IF([21]Chart!$AG$16=1,OFFSET([21]Chart!$Z$11,1,0,COUNTA([21]Chart!$Z$11:$Z$33)-1,1),IF([21]Chart!$AG$16=2,OFFSET([21]Chart!$Z$11,1,0,COUNTA([21]Chart!$Z$11:$Z$38)-1,1)))</definedName>
    <definedName name="nybps" localSheetId="30">IF([21]Chart!$AG$16=1,OFFSET([21]Chart!$Z$11,1,0,COUNTA([21]Chart!$Z$11:$Z$33)-1,1),IF([21]Chart!$AG$16=2,OFFSET([21]Chart!$Z$11,1,0,COUNTA([21]Chart!$Z$11:$Z$38)-1,1)))</definedName>
    <definedName name="nybps" localSheetId="44">IF([22]Chart!$AG$16=1,OFFSET([22]Chart!$Z$11,1,0,COUNTA([22]Chart!$Z$11:$Z$33)-1,1),IF([22]Chart!$AG$16=2,OFFSET([22]Chart!$Z$11,1,0,COUNTA([22]Chart!$Z$11:$Z$38)-1,1)))</definedName>
    <definedName name="nybps" localSheetId="25">IF([21]Chart!$AG$16=1,OFFSET([21]Chart!$Z$11,1,0,COUNTA([21]Chart!$Z$11:$Z$33)-1,1),IF([21]Chart!$AG$16=2,OFFSET([21]Chart!$Z$11,1,0,COUNTA([21]Chart!$Z$11:$Z$38)-1,1)))</definedName>
    <definedName name="nybps" localSheetId="26">IF([21]Chart!$AG$16=1,OFFSET([21]Chart!$Z$11,1,0,COUNTA([21]Chart!$Z$11:$Z$33)-1,1),IF([21]Chart!$AG$16=2,OFFSET([21]Chart!$Z$11,1,0,COUNTA([21]Chart!$Z$11:$Z$38)-1,1)))</definedName>
    <definedName name="nybps" localSheetId="24">IF([21]Chart!$AG$16=1,OFFSET([21]Chart!$Z$11,1,0,COUNTA([21]Chart!$Z$11:$Z$33)-1,1),IF([21]Chart!$AG$16=2,OFFSET([21]Chart!$Z$11,1,0,COUNTA([21]Chart!$Z$11:$Z$38)-1,1)))</definedName>
    <definedName name="nybps" localSheetId="42">IF([21]Chart!$AG$16=1,OFFSET([21]Chart!$Z$11,1,0,COUNTA([21]Chart!$Z$11:$Z$33)-1,1),IF([21]Chart!$AG$16=2,OFFSET([21]Chart!$Z$11,1,0,COUNTA([21]Chart!$Z$11:$Z$38)-1,1)))</definedName>
    <definedName name="nybps" localSheetId="9">IF([23]Chart!$AG$16=1,OFFSET([23]Chart!$Z$11,1,0,COUNTA([23]Chart!$Z$11:$Z$33)-1,1),IF([23]Chart!$AG$16=2,OFFSET([23]Chart!$Z$11,1,0,COUNTA([23]Chart!$Z$11:$Z$38)-1,1)))</definedName>
    <definedName name="nybps" localSheetId="10">IF([23]Chart!$AG$16=1,OFFSET([23]Chart!$Z$11,1,0,COUNTA([23]Chart!$Z$11:$Z$33)-1,1),IF([23]Chart!$AG$16=2,OFFSET([23]Chart!$Z$11,1,0,COUNTA([23]Chart!$Z$11:$Z$38)-1,1)))</definedName>
    <definedName name="nybps" localSheetId="8">IF([24]Chart!$AG$16=1,OFFSET([24]Chart!$Z$11,1,0,COUNTA([24]Chart!$Z$11:$Z$33)-1,1),IF([24]Chart!$AG$16=2,OFFSET([24]Chart!$Z$11,1,0,COUNTA([24]Chart!$Z$11:$Z$38)-1,1)))</definedName>
    <definedName name="nybps" localSheetId="29">IF([21]Chart!$AG$16=1,OFFSET([21]Chart!$Z$11,1,0,COUNTA([21]Chart!$Z$11:$Z$33)-1,1),IF([21]Chart!$AG$16=2,OFFSET([21]Chart!$Z$11,1,0,COUNTA([21]Chart!$Z$11:$Z$38)-1,1)))</definedName>
    <definedName name="nybps" localSheetId="41">IF([20]Chart!$AG$16=1,OFFSET([20]Chart!$Z$11,1,0,COUNTA([20]Chart!$Z$11:$Z$33)-1,1),IF([20]Chart!$AG$16=2,OFFSET([20]Chart!$Z$11,1,0,COUNTA([20]Chart!$Z$11:$Z$38)-1,1)))</definedName>
    <definedName name="nybps">IF([25]Chart!$AG$16=1,OFFSET([25]Chart!$Z$11,1,0,COUNTA([25]Chart!$Z$11:$Z$33)-1,1),IF([25]Chart!$AG$16=2,OFFSET([25]Chart!$Z$11,1,0,COUNTA([25]Chart!$Z$11:$Z$38)-1,1)))</definedName>
    <definedName name="OIS" localSheetId="33">#REF!</definedName>
    <definedName name="OIS" localSheetId="17">#REF!</definedName>
    <definedName name="OIS" localSheetId="20">#REF!</definedName>
    <definedName name="OIS" localSheetId="18">#REF!</definedName>
    <definedName name="OIS" localSheetId="13">#REF!</definedName>
    <definedName name="OIS" localSheetId="14">#REF!</definedName>
    <definedName name="OIS" localSheetId="27">#REF!</definedName>
    <definedName name="OIS" localSheetId="28">#REF!</definedName>
    <definedName name="OIS" localSheetId="22">#REF!</definedName>
    <definedName name="OIS" localSheetId="30">#REF!</definedName>
    <definedName name="OIS" localSheetId="44">#REF!</definedName>
    <definedName name="OIS" localSheetId="4">#REF!</definedName>
    <definedName name="OIS" localSheetId="5">#REF!</definedName>
    <definedName name="OIS" localSheetId="6">#REF!</definedName>
    <definedName name="OIS" localSheetId="7">#REF!</definedName>
    <definedName name="OIS" localSheetId="16">#REF!</definedName>
    <definedName name="OIS" localSheetId="15">#REF!</definedName>
    <definedName name="OIS" localSheetId="25">#REF!</definedName>
    <definedName name="OIS" localSheetId="26">#REF!</definedName>
    <definedName name="OIS" localSheetId="24">#REF!</definedName>
    <definedName name="OIS" localSheetId="19">#REF!</definedName>
    <definedName name="OIS" localSheetId="42">#REF!</definedName>
    <definedName name="OIS" localSheetId="9">#REF!</definedName>
    <definedName name="OIS" localSheetId="10">#REF!</definedName>
    <definedName name="OIS" localSheetId="8">#REF!</definedName>
    <definedName name="OIS" localSheetId="11">#REF!</definedName>
    <definedName name="OIS" localSheetId="12">#REF!</definedName>
    <definedName name="OIS" localSheetId="29">#REF!</definedName>
    <definedName name="OIS" localSheetId="41">#REF!</definedName>
    <definedName name="OIS">#REF!</definedName>
    <definedName name="Operational_Income_Statement" localSheetId="33">#REF!</definedName>
    <definedName name="Operational_Income_Statement" localSheetId="17">#REF!</definedName>
    <definedName name="Operational_Income_Statement" localSheetId="20">#REF!</definedName>
    <definedName name="Operational_Income_Statement" localSheetId="18">#REF!</definedName>
    <definedName name="Operational_Income_Statement" localSheetId="13">#REF!</definedName>
    <definedName name="Operational_Income_Statement" localSheetId="14">#REF!</definedName>
    <definedName name="Operational_Income_Statement" localSheetId="27">#REF!</definedName>
    <definedName name="Operational_Income_Statement" localSheetId="28">#REF!</definedName>
    <definedName name="Operational_Income_Statement" localSheetId="22">#REF!</definedName>
    <definedName name="Operational_Income_Statement" localSheetId="30">#REF!</definedName>
    <definedName name="Operational_Income_Statement" localSheetId="44">#REF!</definedName>
    <definedName name="Operational_Income_Statement" localSheetId="4">#REF!</definedName>
    <definedName name="Operational_Income_Statement" localSheetId="5">#REF!</definedName>
    <definedName name="Operational_Income_Statement" localSheetId="6">#REF!</definedName>
    <definedName name="Operational_Income_Statement" localSheetId="7">#REF!</definedName>
    <definedName name="Operational_Income_Statement" localSheetId="16">#REF!</definedName>
    <definedName name="Operational_Income_Statement" localSheetId="15">#REF!</definedName>
    <definedName name="Operational_Income_Statement" localSheetId="25">#REF!</definedName>
    <definedName name="Operational_Income_Statement" localSheetId="26">#REF!</definedName>
    <definedName name="Operational_Income_Statement" localSheetId="24">#REF!</definedName>
    <definedName name="Operational_Income_Statement" localSheetId="19">#REF!</definedName>
    <definedName name="Operational_Income_Statement" localSheetId="42">#REF!</definedName>
    <definedName name="Operational_Income_Statement" localSheetId="9">#REF!</definedName>
    <definedName name="Operational_Income_Statement" localSheetId="10">#REF!</definedName>
    <definedName name="Operational_Income_Statement" localSheetId="8">#REF!</definedName>
    <definedName name="Operational_Income_Statement" localSheetId="11">#REF!</definedName>
    <definedName name="Operational_Income_Statement" localSheetId="12">#REF!</definedName>
    <definedName name="Operational_Income_Statement" localSheetId="29">#REF!</definedName>
    <definedName name="Operational_Income_Statement" localSheetId="41">#REF!</definedName>
    <definedName name="Operational_Income_Statement">#REF!</definedName>
    <definedName name="OptionButtonValg" localSheetId="33">[38]HelpSheet!$G$18</definedName>
    <definedName name="OptionButtonValg" localSheetId="27">[38]HelpSheet!$G$18</definedName>
    <definedName name="OptionButtonValg" localSheetId="28">[38]HelpSheet!$G$18</definedName>
    <definedName name="OptionButtonValg" localSheetId="30">[38]HelpSheet!$G$18</definedName>
    <definedName name="OptionButtonValg" localSheetId="44">[39]HelpSheet!$G$18</definedName>
    <definedName name="OptionButtonValg" localSheetId="25">[38]HelpSheet!$G$18</definedName>
    <definedName name="OptionButtonValg" localSheetId="26">[38]HelpSheet!$G$18</definedName>
    <definedName name="OptionButtonValg" localSheetId="24">[38]HelpSheet!$G$18</definedName>
    <definedName name="OptionButtonValg" localSheetId="42">[40]HelpSheet!$G$18</definedName>
    <definedName name="OptionButtonValg" localSheetId="9">[41]HelpSheet!$G$18</definedName>
    <definedName name="OptionButtonValg" localSheetId="10">[41]HelpSheet!$G$18</definedName>
    <definedName name="OptionButtonValg" localSheetId="8">[42]HelpSheet!$G$18</definedName>
    <definedName name="OptionButtonValg" localSheetId="29">[38]HelpSheet!$G$18</definedName>
    <definedName name="OptionButtonValg" localSheetId="41">[38]HelpSheet!$G$18</definedName>
    <definedName name="OptionButtonValg">[43]HelpSheet!$G$18</definedName>
    <definedName name="other" localSheetId="33">#REF!</definedName>
    <definedName name="other" localSheetId="17">#REF!</definedName>
    <definedName name="other" localSheetId="20">#REF!</definedName>
    <definedName name="other" localSheetId="18">#REF!</definedName>
    <definedName name="other" localSheetId="13">#REF!</definedName>
    <definedName name="other" localSheetId="14">#REF!</definedName>
    <definedName name="other" localSheetId="27">#REF!</definedName>
    <definedName name="other" localSheetId="28">#REF!</definedName>
    <definedName name="other" localSheetId="22">#REF!</definedName>
    <definedName name="other" localSheetId="30">#REF!</definedName>
    <definedName name="other" localSheetId="44">#REF!</definedName>
    <definedName name="other" localSheetId="4">#REF!</definedName>
    <definedName name="other" localSheetId="5">#REF!</definedName>
    <definedName name="other" localSheetId="6">#REF!</definedName>
    <definedName name="other" localSheetId="7">#REF!</definedName>
    <definedName name="other" localSheetId="16">#REF!</definedName>
    <definedName name="other" localSheetId="15">#REF!</definedName>
    <definedName name="other" localSheetId="25">#REF!</definedName>
    <definedName name="other" localSheetId="26">#REF!</definedName>
    <definedName name="other" localSheetId="24">#REF!</definedName>
    <definedName name="other" localSheetId="19">#REF!</definedName>
    <definedName name="other" localSheetId="42">#REF!</definedName>
    <definedName name="other" localSheetId="9">#REF!</definedName>
    <definedName name="other" localSheetId="10">#REF!</definedName>
    <definedName name="other" localSheetId="8">#REF!</definedName>
    <definedName name="other" localSheetId="11">#REF!</definedName>
    <definedName name="other" localSheetId="12">#REF!</definedName>
    <definedName name="other" localSheetId="29">#REF!</definedName>
    <definedName name="other" localSheetId="41">#REF!</definedName>
    <definedName name="other">#REF!</definedName>
    <definedName name="Overskrift" localSheetId="33">[38]Investment_assets!$A$4</definedName>
    <definedName name="Overskrift" localSheetId="27">[38]Investment_assets!$A$4</definedName>
    <definedName name="Overskrift" localSheetId="28">[38]Investment_assets!$A$4</definedName>
    <definedName name="Overskrift" localSheetId="30">[38]Investment_assets!$A$4</definedName>
    <definedName name="Overskrift" localSheetId="44">[39]Investment_assets!$A$4</definedName>
    <definedName name="Overskrift" localSheetId="25">[38]Investment_assets!$A$4</definedName>
    <definedName name="Overskrift" localSheetId="26">[38]Investment_assets!$A$4</definedName>
    <definedName name="Overskrift" localSheetId="24">[38]Investment_assets!$A$4</definedName>
    <definedName name="Overskrift" localSheetId="42">[40]Investment_assets!$A$4</definedName>
    <definedName name="Overskrift" localSheetId="9">[41]Investment_assets!$A$4</definedName>
    <definedName name="Overskrift" localSheetId="10">[41]Investment_assets!$A$4</definedName>
    <definedName name="Overskrift" localSheetId="8">[42]Investment_assets!$A$4</definedName>
    <definedName name="Overskrift" localSheetId="29">[38]Investment_assets!$A$4</definedName>
    <definedName name="Overskrift" localSheetId="41">[38]Investment_assets!$A$4</definedName>
    <definedName name="Overskrift">[43]Investment_assets!$A$4</definedName>
    <definedName name="Page2" localSheetId="33">#REF!</definedName>
    <definedName name="Page2" localSheetId="17">#REF!</definedName>
    <definedName name="Page2" localSheetId="20">#REF!</definedName>
    <definedName name="Page2" localSheetId="18">#REF!</definedName>
    <definedName name="Page2" localSheetId="13">#REF!</definedName>
    <definedName name="Page2" localSheetId="14">#REF!</definedName>
    <definedName name="Page2" localSheetId="27">#REF!</definedName>
    <definedName name="Page2" localSheetId="28">#REF!</definedName>
    <definedName name="Page2" localSheetId="22">#REF!</definedName>
    <definedName name="Page2" localSheetId="30">#REF!</definedName>
    <definedName name="Page2" localSheetId="44">#REF!</definedName>
    <definedName name="Page2" localSheetId="4">#REF!</definedName>
    <definedName name="Page2" localSheetId="5">#REF!</definedName>
    <definedName name="Page2" localSheetId="6">#REF!</definedName>
    <definedName name="Page2" localSheetId="7">#REF!</definedName>
    <definedName name="Page2" localSheetId="16">#REF!</definedName>
    <definedName name="Page2" localSheetId="15">#REF!</definedName>
    <definedName name="Page2" localSheetId="25">#REF!</definedName>
    <definedName name="Page2" localSheetId="26">#REF!</definedName>
    <definedName name="Page2" localSheetId="24">#REF!</definedName>
    <definedName name="Page2" localSheetId="19">#REF!</definedName>
    <definedName name="Page2" localSheetId="42">#REF!</definedName>
    <definedName name="Page2" localSheetId="9">#REF!</definedName>
    <definedName name="Page2" localSheetId="10">#REF!</definedName>
    <definedName name="Page2" localSheetId="8">#REF!</definedName>
    <definedName name="Page2" localSheetId="11">#REF!</definedName>
    <definedName name="Page2" localSheetId="12">#REF!</definedName>
    <definedName name="Page2" localSheetId="29">#REF!</definedName>
    <definedName name="Page2" localSheetId="41">#REF!</definedName>
    <definedName name="Page2">#REF!</definedName>
    <definedName name="Page8" localSheetId="33">#REF!</definedName>
    <definedName name="Page8" localSheetId="17">#REF!</definedName>
    <definedName name="Page8" localSheetId="20">#REF!</definedName>
    <definedName name="Page8" localSheetId="18">#REF!</definedName>
    <definedName name="Page8" localSheetId="13">#REF!</definedName>
    <definedName name="Page8" localSheetId="14">#REF!</definedName>
    <definedName name="Page8" localSheetId="27">#REF!</definedName>
    <definedName name="Page8" localSheetId="28">#REF!</definedName>
    <definedName name="Page8" localSheetId="22">#REF!</definedName>
    <definedName name="Page8" localSheetId="30">#REF!</definedName>
    <definedName name="Page8" localSheetId="44">#REF!</definedName>
    <definedName name="Page8" localSheetId="4">#REF!</definedName>
    <definedName name="Page8" localSheetId="5">#REF!</definedName>
    <definedName name="Page8" localSheetId="6">#REF!</definedName>
    <definedName name="Page8" localSheetId="7">#REF!</definedName>
    <definedName name="Page8" localSheetId="16">#REF!</definedName>
    <definedName name="Page8" localSheetId="15">#REF!</definedName>
    <definedName name="Page8" localSheetId="25">#REF!</definedName>
    <definedName name="Page8" localSheetId="26">#REF!</definedName>
    <definedName name="Page8" localSheetId="24">#REF!</definedName>
    <definedName name="Page8" localSheetId="19">#REF!</definedName>
    <definedName name="Page8" localSheetId="42">#REF!</definedName>
    <definedName name="Page8" localSheetId="9">#REF!</definedName>
    <definedName name="Page8" localSheetId="10">#REF!</definedName>
    <definedName name="Page8" localSheetId="8">#REF!</definedName>
    <definedName name="Page8" localSheetId="11">#REF!</definedName>
    <definedName name="Page8" localSheetId="12">#REF!</definedName>
    <definedName name="Page8" localSheetId="29">#REF!</definedName>
    <definedName name="Page8" localSheetId="41">#REF!</definedName>
    <definedName name="Page8">#REF!</definedName>
    <definedName name="perioder" localSheetId="33">'[111]Dansk 31.03.2003'!#REF!</definedName>
    <definedName name="perioder" localSheetId="27">'[111]Dansk 31.03.2003'!#REF!</definedName>
    <definedName name="perioder" localSheetId="28">'[111]Dansk 31.03.2003'!#REF!</definedName>
    <definedName name="perioder" localSheetId="30">'[111]Dansk 31.03.2003'!#REF!</definedName>
    <definedName name="perioder" localSheetId="44">'[112]Dansk 31.03.2003'!#REF!</definedName>
    <definedName name="perioder" localSheetId="4">'[111]Dansk 31.03.2003'!#REF!</definedName>
    <definedName name="perioder" localSheetId="5">'[111]Dansk 31.03.2003'!#REF!</definedName>
    <definedName name="perioder" localSheetId="6">'[111]Dansk 31.03.2003'!#REF!</definedName>
    <definedName name="perioder" localSheetId="7">'[111]Dansk 31.03.2003'!#REF!</definedName>
    <definedName name="perioder" localSheetId="25">'[111]Dansk 31.03.2003'!#REF!</definedName>
    <definedName name="perioder" localSheetId="26">'[111]Dansk 31.03.2003'!#REF!</definedName>
    <definedName name="perioder" localSheetId="24">'[111]Dansk 31.03.2003'!#REF!</definedName>
    <definedName name="perioder" localSheetId="42">'[113]Dansk 31.03.2003'!#REF!</definedName>
    <definedName name="perioder" localSheetId="9">'[114]Dansk 31.03.2003'!#REF!</definedName>
    <definedName name="perioder" localSheetId="10">'[114]Dansk 31.03.2003'!#REF!</definedName>
    <definedName name="perioder" localSheetId="8">'[115]Dansk 31.03.2003'!#REF!</definedName>
    <definedName name="perioder" localSheetId="29">'[111]Dansk 31.03.2003'!#REF!</definedName>
    <definedName name="perioder" localSheetId="41">'[111]Dansk 31.03.2003'!#REF!</definedName>
    <definedName name="perioder">'[116]Dansk 31.03.2003'!#REF!</definedName>
    <definedName name="PIII" localSheetId="33">#REF!</definedName>
    <definedName name="PIII" localSheetId="17">#REF!</definedName>
    <definedName name="PIII" localSheetId="20">#REF!</definedName>
    <definedName name="PIII" localSheetId="18">#REF!</definedName>
    <definedName name="PIII" localSheetId="13">#REF!</definedName>
    <definedName name="PIII" localSheetId="14">#REF!</definedName>
    <definedName name="PIII" localSheetId="27">#REF!</definedName>
    <definedName name="PIII" localSheetId="28">#REF!</definedName>
    <definedName name="PIII" localSheetId="22">#REF!</definedName>
    <definedName name="PIII" localSheetId="30">#REF!</definedName>
    <definedName name="PIII" localSheetId="44">#REF!</definedName>
    <definedName name="PIII" localSheetId="4">#REF!</definedName>
    <definedName name="PIII" localSheetId="5">#REF!</definedName>
    <definedName name="PIII" localSheetId="6">#REF!</definedName>
    <definedName name="PIII" localSheetId="7">#REF!</definedName>
    <definedName name="PIII" localSheetId="16">#REF!</definedName>
    <definedName name="PIII" localSheetId="15">#REF!</definedName>
    <definedName name="PIII" localSheetId="25">#REF!</definedName>
    <definedName name="PIII" localSheetId="26">#REF!</definedName>
    <definedName name="PIII" localSheetId="24">#REF!</definedName>
    <definedName name="PIII" localSheetId="19">#REF!</definedName>
    <definedName name="PIII" localSheetId="42">#REF!</definedName>
    <definedName name="PIII" localSheetId="9">#REF!</definedName>
    <definedName name="PIII" localSheetId="10">#REF!</definedName>
    <definedName name="PIII" localSheetId="8">#REF!</definedName>
    <definedName name="PIII" localSheetId="11">#REF!</definedName>
    <definedName name="PIII" localSheetId="12">#REF!</definedName>
    <definedName name="PIII" localSheetId="29">#REF!</definedName>
    <definedName name="PIII" localSheetId="41">#REF!</definedName>
    <definedName name="PIII">#REF!</definedName>
    <definedName name="PLN_1.kv." localSheetId="33">#REF!</definedName>
    <definedName name="PLN_1.kv." localSheetId="17">#REF!</definedName>
    <definedName name="PLN_1.kv." localSheetId="20">#REF!</definedName>
    <definedName name="PLN_1.kv." localSheetId="18">#REF!</definedName>
    <definedName name="PLN_1.kv." localSheetId="13">#REF!</definedName>
    <definedName name="PLN_1.kv." localSheetId="14">#REF!</definedName>
    <definedName name="PLN_1.kv." localSheetId="27">#REF!</definedName>
    <definedName name="PLN_1.kv." localSheetId="28">#REF!</definedName>
    <definedName name="PLN_1.kv." localSheetId="22">#REF!</definedName>
    <definedName name="PLN_1.kv." localSheetId="30">#REF!</definedName>
    <definedName name="PLN_1.kv." localSheetId="44">#REF!</definedName>
    <definedName name="PLN_1.kv." localSheetId="4">#REF!</definedName>
    <definedName name="PLN_1.kv." localSheetId="5">#REF!</definedName>
    <definedName name="PLN_1.kv." localSheetId="6">#REF!</definedName>
    <definedName name="PLN_1.kv." localSheetId="7">#REF!</definedName>
    <definedName name="PLN_1.kv." localSheetId="16">#REF!</definedName>
    <definedName name="PLN_1.kv." localSheetId="15">#REF!</definedName>
    <definedName name="PLN_1.kv." localSheetId="25">#REF!</definedName>
    <definedName name="PLN_1.kv." localSheetId="26">#REF!</definedName>
    <definedName name="PLN_1.kv." localSheetId="24">#REF!</definedName>
    <definedName name="PLN_1.kv." localSheetId="19">#REF!</definedName>
    <definedName name="PLN_1.kv." localSheetId="42">#REF!</definedName>
    <definedName name="PLN_1.kv." localSheetId="9">#REF!</definedName>
    <definedName name="PLN_1.kv." localSheetId="10">#REF!</definedName>
    <definedName name="PLN_1.kv." localSheetId="8">#REF!</definedName>
    <definedName name="PLN_1.kv." localSheetId="11">#REF!</definedName>
    <definedName name="PLN_1.kv." localSheetId="12">#REF!</definedName>
    <definedName name="PLN_1.kv." localSheetId="29">#REF!</definedName>
    <definedName name="PLN_1.kv." localSheetId="41">#REF!</definedName>
    <definedName name="PLN_1.kv.">#REF!</definedName>
    <definedName name="PLN_2.kv." localSheetId="33">#REF!</definedName>
    <definedName name="PLN_2.kv." localSheetId="17">#REF!</definedName>
    <definedName name="PLN_2.kv." localSheetId="20">#REF!</definedName>
    <definedName name="PLN_2.kv." localSheetId="18">#REF!</definedName>
    <definedName name="PLN_2.kv." localSheetId="13">#REF!</definedName>
    <definedName name="PLN_2.kv." localSheetId="14">#REF!</definedName>
    <definedName name="PLN_2.kv." localSheetId="27">#REF!</definedName>
    <definedName name="PLN_2.kv." localSheetId="28">#REF!</definedName>
    <definedName name="PLN_2.kv." localSheetId="22">#REF!</definedName>
    <definedName name="PLN_2.kv." localSheetId="30">#REF!</definedName>
    <definedName name="PLN_2.kv." localSheetId="44">#REF!</definedName>
    <definedName name="PLN_2.kv." localSheetId="4">#REF!</definedName>
    <definedName name="PLN_2.kv." localSheetId="5">#REF!</definedName>
    <definedName name="PLN_2.kv." localSheetId="6">#REF!</definedName>
    <definedName name="PLN_2.kv." localSheetId="7">#REF!</definedName>
    <definedName name="PLN_2.kv." localSheetId="16">#REF!</definedName>
    <definedName name="PLN_2.kv." localSheetId="15">#REF!</definedName>
    <definedName name="PLN_2.kv." localSheetId="25">#REF!</definedName>
    <definedName name="PLN_2.kv." localSheetId="26">#REF!</definedName>
    <definedName name="PLN_2.kv." localSheetId="24">#REF!</definedName>
    <definedName name="PLN_2.kv." localSheetId="19">#REF!</definedName>
    <definedName name="PLN_2.kv." localSheetId="42">#REF!</definedName>
    <definedName name="PLN_2.kv." localSheetId="9">#REF!</definedName>
    <definedName name="PLN_2.kv." localSheetId="10">#REF!</definedName>
    <definedName name="PLN_2.kv." localSheetId="8">#REF!</definedName>
    <definedName name="PLN_2.kv." localSheetId="11">#REF!</definedName>
    <definedName name="PLN_2.kv." localSheetId="12">#REF!</definedName>
    <definedName name="PLN_2.kv." localSheetId="29">#REF!</definedName>
    <definedName name="PLN_2.kv." localSheetId="41">#REF!</definedName>
    <definedName name="PLN_2.kv.">#REF!</definedName>
    <definedName name="PLN_3.kv." localSheetId="33">#REF!</definedName>
    <definedName name="PLN_3.kv." localSheetId="17">#REF!</definedName>
    <definedName name="PLN_3.kv." localSheetId="20">#REF!</definedName>
    <definedName name="PLN_3.kv." localSheetId="18">#REF!</definedName>
    <definedName name="PLN_3.kv." localSheetId="13">#REF!</definedName>
    <definedName name="PLN_3.kv." localSheetId="14">#REF!</definedName>
    <definedName name="PLN_3.kv." localSheetId="27">#REF!</definedName>
    <definedName name="PLN_3.kv." localSheetId="28">#REF!</definedName>
    <definedName name="PLN_3.kv." localSheetId="22">#REF!</definedName>
    <definedName name="PLN_3.kv." localSheetId="30">#REF!</definedName>
    <definedName name="PLN_3.kv." localSheetId="44">#REF!</definedName>
    <definedName name="PLN_3.kv." localSheetId="4">#REF!</definedName>
    <definedName name="PLN_3.kv." localSheetId="5">#REF!</definedName>
    <definedName name="PLN_3.kv." localSheetId="6">#REF!</definedName>
    <definedName name="PLN_3.kv." localSheetId="7">#REF!</definedName>
    <definedName name="PLN_3.kv." localSheetId="16">#REF!</definedName>
    <definedName name="PLN_3.kv." localSheetId="15">#REF!</definedName>
    <definedName name="PLN_3.kv." localSheetId="25">#REF!</definedName>
    <definedName name="PLN_3.kv." localSheetId="26">#REF!</definedName>
    <definedName name="PLN_3.kv." localSheetId="24">#REF!</definedName>
    <definedName name="PLN_3.kv." localSheetId="19">#REF!</definedName>
    <definedName name="PLN_3.kv." localSheetId="42">#REF!</definedName>
    <definedName name="PLN_3.kv." localSheetId="9">#REF!</definedName>
    <definedName name="PLN_3.kv." localSheetId="10">#REF!</definedName>
    <definedName name="PLN_3.kv." localSheetId="8">#REF!</definedName>
    <definedName name="PLN_3.kv." localSheetId="11">#REF!</definedName>
    <definedName name="PLN_3.kv." localSheetId="12">#REF!</definedName>
    <definedName name="PLN_3.kv." localSheetId="29">#REF!</definedName>
    <definedName name="PLN_3.kv." localSheetId="41">#REF!</definedName>
    <definedName name="PLN_3.kv.">#REF!</definedName>
    <definedName name="PLN_30.06." localSheetId="33">#REF!</definedName>
    <definedName name="PLN_30.06." localSheetId="17">#REF!</definedName>
    <definedName name="PLN_30.06." localSheetId="20">#REF!</definedName>
    <definedName name="PLN_30.06." localSheetId="18">#REF!</definedName>
    <definedName name="PLN_30.06." localSheetId="13">#REF!</definedName>
    <definedName name="PLN_30.06." localSheetId="14">#REF!</definedName>
    <definedName name="PLN_30.06." localSheetId="27">#REF!</definedName>
    <definedName name="PLN_30.06." localSheetId="28">#REF!</definedName>
    <definedName name="PLN_30.06." localSheetId="22">#REF!</definedName>
    <definedName name="PLN_30.06." localSheetId="30">#REF!</definedName>
    <definedName name="PLN_30.06." localSheetId="44">#REF!</definedName>
    <definedName name="PLN_30.06." localSheetId="4">#REF!</definedName>
    <definedName name="PLN_30.06." localSheetId="5">#REF!</definedName>
    <definedName name="PLN_30.06." localSheetId="6">#REF!</definedName>
    <definedName name="PLN_30.06." localSheetId="7">#REF!</definedName>
    <definedName name="PLN_30.06." localSheetId="16">#REF!</definedName>
    <definedName name="PLN_30.06." localSheetId="15">#REF!</definedName>
    <definedName name="PLN_30.06." localSheetId="25">#REF!</definedName>
    <definedName name="PLN_30.06." localSheetId="26">#REF!</definedName>
    <definedName name="PLN_30.06." localSheetId="24">#REF!</definedName>
    <definedName name="PLN_30.06." localSheetId="19">#REF!</definedName>
    <definedName name="PLN_30.06." localSheetId="42">#REF!</definedName>
    <definedName name="PLN_30.06." localSheetId="9">#REF!</definedName>
    <definedName name="PLN_30.06." localSheetId="10">#REF!</definedName>
    <definedName name="PLN_30.06." localSheetId="8">#REF!</definedName>
    <definedName name="PLN_30.06." localSheetId="11">#REF!</definedName>
    <definedName name="PLN_30.06." localSheetId="12">#REF!</definedName>
    <definedName name="PLN_30.06." localSheetId="29">#REF!</definedName>
    <definedName name="PLN_30.06." localSheetId="41">#REF!</definedName>
    <definedName name="PLN_30.06.">#REF!</definedName>
    <definedName name="PLN_30.09." localSheetId="33">#REF!</definedName>
    <definedName name="PLN_30.09." localSheetId="17">#REF!</definedName>
    <definedName name="PLN_30.09." localSheetId="20">#REF!</definedName>
    <definedName name="PLN_30.09." localSheetId="18">#REF!</definedName>
    <definedName name="PLN_30.09." localSheetId="13">#REF!</definedName>
    <definedName name="PLN_30.09." localSheetId="14">#REF!</definedName>
    <definedName name="PLN_30.09." localSheetId="27">#REF!</definedName>
    <definedName name="PLN_30.09." localSheetId="28">#REF!</definedName>
    <definedName name="PLN_30.09." localSheetId="22">#REF!</definedName>
    <definedName name="PLN_30.09." localSheetId="30">#REF!</definedName>
    <definedName name="PLN_30.09." localSheetId="44">#REF!</definedName>
    <definedName name="PLN_30.09." localSheetId="4">#REF!</definedName>
    <definedName name="PLN_30.09." localSheetId="5">#REF!</definedName>
    <definedName name="PLN_30.09." localSheetId="6">#REF!</definedName>
    <definedName name="PLN_30.09." localSheetId="7">#REF!</definedName>
    <definedName name="PLN_30.09." localSheetId="16">#REF!</definedName>
    <definedName name="PLN_30.09." localSheetId="15">#REF!</definedName>
    <definedName name="PLN_30.09." localSheetId="25">#REF!</definedName>
    <definedName name="PLN_30.09." localSheetId="26">#REF!</definedName>
    <definedName name="PLN_30.09." localSheetId="24">#REF!</definedName>
    <definedName name="PLN_30.09." localSheetId="19">#REF!</definedName>
    <definedName name="PLN_30.09." localSheetId="42">#REF!</definedName>
    <definedName name="PLN_30.09." localSheetId="9">#REF!</definedName>
    <definedName name="PLN_30.09." localSheetId="10">#REF!</definedName>
    <definedName name="PLN_30.09." localSheetId="8">#REF!</definedName>
    <definedName name="PLN_30.09." localSheetId="11">#REF!</definedName>
    <definedName name="PLN_30.09." localSheetId="12">#REF!</definedName>
    <definedName name="PLN_30.09." localSheetId="29">#REF!</definedName>
    <definedName name="PLN_30.09." localSheetId="41">#REF!</definedName>
    <definedName name="PLN_30.09.">#REF!</definedName>
    <definedName name="PLN_31.03." localSheetId="33">#REF!</definedName>
    <definedName name="PLN_31.03." localSheetId="17">#REF!</definedName>
    <definedName name="PLN_31.03." localSheetId="20">#REF!</definedName>
    <definedName name="PLN_31.03." localSheetId="18">#REF!</definedName>
    <definedName name="PLN_31.03." localSheetId="13">#REF!</definedName>
    <definedName name="PLN_31.03." localSheetId="14">#REF!</definedName>
    <definedName name="PLN_31.03." localSheetId="27">#REF!</definedName>
    <definedName name="PLN_31.03." localSheetId="28">#REF!</definedName>
    <definedName name="PLN_31.03." localSheetId="22">#REF!</definedName>
    <definedName name="PLN_31.03." localSheetId="30">#REF!</definedName>
    <definedName name="PLN_31.03." localSheetId="44">#REF!</definedName>
    <definedName name="PLN_31.03." localSheetId="4">#REF!</definedName>
    <definedName name="PLN_31.03." localSheetId="5">#REF!</definedName>
    <definedName name="PLN_31.03." localSheetId="6">#REF!</definedName>
    <definedName name="PLN_31.03." localSheetId="7">#REF!</definedName>
    <definedName name="PLN_31.03." localSheetId="16">#REF!</definedName>
    <definedName name="PLN_31.03." localSheetId="15">#REF!</definedName>
    <definedName name="PLN_31.03." localSheetId="25">#REF!</definedName>
    <definedName name="PLN_31.03." localSheetId="26">#REF!</definedName>
    <definedName name="PLN_31.03." localSheetId="24">#REF!</definedName>
    <definedName name="PLN_31.03." localSheetId="19">#REF!</definedName>
    <definedName name="PLN_31.03." localSheetId="42">#REF!</definedName>
    <definedName name="PLN_31.03." localSheetId="9">#REF!</definedName>
    <definedName name="PLN_31.03." localSheetId="10">#REF!</definedName>
    <definedName name="PLN_31.03." localSheetId="8">#REF!</definedName>
    <definedName name="PLN_31.03." localSheetId="11">#REF!</definedName>
    <definedName name="PLN_31.03." localSheetId="12">#REF!</definedName>
    <definedName name="PLN_31.03." localSheetId="29">#REF!</definedName>
    <definedName name="PLN_31.03." localSheetId="41">#REF!</definedName>
    <definedName name="PLN_31.03.">#REF!</definedName>
    <definedName name="PLN_4.kv." localSheetId="33">#REF!</definedName>
    <definedName name="PLN_4.kv." localSheetId="17">#REF!</definedName>
    <definedName name="PLN_4.kv." localSheetId="20">#REF!</definedName>
    <definedName name="PLN_4.kv." localSheetId="18">#REF!</definedName>
    <definedName name="PLN_4.kv." localSheetId="13">#REF!</definedName>
    <definedName name="PLN_4.kv." localSheetId="14">#REF!</definedName>
    <definedName name="PLN_4.kv." localSheetId="27">#REF!</definedName>
    <definedName name="PLN_4.kv." localSheetId="28">#REF!</definedName>
    <definedName name="PLN_4.kv." localSheetId="22">#REF!</definedName>
    <definedName name="PLN_4.kv." localSheetId="30">#REF!</definedName>
    <definedName name="PLN_4.kv." localSheetId="44">#REF!</definedName>
    <definedName name="PLN_4.kv." localSheetId="4">#REF!</definedName>
    <definedName name="PLN_4.kv." localSheetId="5">#REF!</definedName>
    <definedName name="PLN_4.kv." localSheetId="6">#REF!</definedName>
    <definedName name="PLN_4.kv." localSheetId="7">#REF!</definedName>
    <definedName name="PLN_4.kv." localSheetId="16">#REF!</definedName>
    <definedName name="PLN_4.kv." localSheetId="15">#REF!</definedName>
    <definedName name="PLN_4.kv." localSheetId="25">#REF!</definedName>
    <definedName name="PLN_4.kv." localSheetId="26">#REF!</definedName>
    <definedName name="PLN_4.kv." localSheetId="24">#REF!</definedName>
    <definedName name="PLN_4.kv." localSheetId="19">#REF!</definedName>
    <definedName name="PLN_4.kv." localSheetId="42">#REF!</definedName>
    <definedName name="PLN_4.kv." localSheetId="9">#REF!</definedName>
    <definedName name="PLN_4.kv." localSheetId="10">#REF!</definedName>
    <definedName name="PLN_4.kv." localSheetId="8">#REF!</definedName>
    <definedName name="PLN_4.kv." localSheetId="11">#REF!</definedName>
    <definedName name="PLN_4.kv." localSheetId="12">#REF!</definedName>
    <definedName name="PLN_4.kv." localSheetId="29">#REF!</definedName>
    <definedName name="PLN_4.kv." localSheetId="41">#REF!</definedName>
    <definedName name="PLN_4.kv.">#REF!</definedName>
    <definedName name="PLN_Primo" localSheetId="33">#REF!</definedName>
    <definedName name="PLN_Primo" localSheetId="17">#REF!</definedName>
    <definedName name="PLN_Primo" localSheetId="20">#REF!</definedName>
    <definedName name="PLN_Primo" localSheetId="18">#REF!</definedName>
    <definedName name="PLN_Primo" localSheetId="13">#REF!</definedName>
    <definedName name="PLN_Primo" localSheetId="14">#REF!</definedName>
    <definedName name="PLN_Primo" localSheetId="27">#REF!</definedName>
    <definedName name="PLN_Primo" localSheetId="28">#REF!</definedName>
    <definedName name="PLN_Primo" localSheetId="22">#REF!</definedName>
    <definedName name="PLN_Primo" localSheetId="30">#REF!</definedName>
    <definedName name="PLN_Primo" localSheetId="44">#REF!</definedName>
    <definedName name="PLN_Primo" localSheetId="4">#REF!</definedName>
    <definedName name="PLN_Primo" localSheetId="5">#REF!</definedName>
    <definedName name="PLN_Primo" localSheetId="6">#REF!</definedName>
    <definedName name="PLN_Primo" localSheetId="7">#REF!</definedName>
    <definedName name="PLN_Primo" localSheetId="16">#REF!</definedName>
    <definedName name="PLN_Primo" localSheetId="15">#REF!</definedName>
    <definedName name="PLN_Primo" localSheetId="25">#REF!</definedName>
    <definedName name="PLN_Primo" localSheetId="26">#REF!</definedName>
    <definedName name="PLN_Primo" localSheetId="24">#REF!</definedName>
    <definedName name="PLN_Primo" localSheetId="19">#REF!</definedName>
    <definedName name="PLN_Primo" localSheetId="42">#REF!</definedName>
    <definedName name="PLN_Primo" localSheetId="9">#REF!</definedName>
    <definedName name="PLN_Primo" localSheetId="10">#REF!</definedName>
    <definedName name="PLN_Primo" localSheetId="8">#REF!</definedName>
    <definedName name="PLN_Primo" localSheetId="11">#REF!</definedName>
    <definedName name="PLN_Primo" localSheetId="12">#REF!</definedName>
    <definedName name="PLN_Primo" localSheetId="29">#REF!</definedName>
    <definedName name="PLN_Primo" localSheetId="41">#REF!</definedName>
    <definedName name="PLN_Primo">#REF!</definedName>
    <definedName name="PLN_Ultimo" localSheetId="33">#REF!</definedName>
    <definedName name="PLN_Ultimo" localSheetId="17">#REF!</definedName>
    <definedName name="PLN_Ultimo" localSheetId="20">#REF!</definedName>
    <definedName name="PLN_Ultimo" localSheetId="18">#REF!</definedName>
    <definedName name="PLN_Ultimo" localSheetId="13">#REF!</definedName>
    <definedName name="PLN_Ultimo" localSheetId="14">#REF!</definedName>
    <definedName name="PLN_Ultimo" localSheetId="27">#REF!</definedName>
    <definedName name="PLN_Ultimo" localSheetId="28">#REF!</definedName>
    <definedName name="PLN_Ultimo" localSheetId="22">#REF!</definedName>
    <definedName name="PLN_Ultimo" localSheetId="30">#REF!</definedName>
    <definedName name="PLN_Ultimo" localSheetId="44">#REF!</definedName>
    <definedName name="PLN_Ultimo" localSheetId="4">#REF!</definedName>
    <definedName name="PLN_Ultimo" localSheetId="5">#REF!</definedName>
    <definedName name="PLN_Ultimo" localSheetId="6">#REF!</definedName>
    <definedName name="PLN_Ultimo" localSheetId="7">#REF!</definedName>
    <definedName name="PLN_Ultimo" localSheetId="16">#REF!</definedName>
    <definedName name="PLN_Ultimo" localSheetId="15">#REF!</definedName>
    <definedName name="PLN_Ultimo" localSheetId="25">#REF!</definedName>
    <definedName name="PLN_Ultimo" localSheetId="26">#REF!</definedName>
    <definedName name="PLN_Ultimo" localSheetId="24">#REF!</definedName>
    <definedName name="PLN_Ultimo" localSheetId="19">#REF!</definedName>
    <definedName name="PLN_Ultimo" localSheetId="42">#REF!</definedName>
    <definedName name="PLN_Ultimo" localSheetId="9">#REF!</definedName>
    <definedName name="PLN_Ultimo" localSheetId="10">#REF!</definedName>
    <definedName name="PLN_Ultimo" localSheetId="8">#REF!</definedName>
    <definedName name="PLN_Ultimo" localSheetId="11">#REF!</definedName>
    <definedName name="PLN_Ultimo" localSheetId="12">#REF!</definedName>
    <definedName name="PLN_Ultimo" localSheetId="29">#REF!</definedName>
    <definedName name="PLN_Ultimo" localSheetId="41">#REF!</definedName>
    <definedName name="PLN_Ultimo">#REF!</definedName>
    <definedName name="PlnLastYear" localSheetId="33">[38]Valutakurser!$E$9</definedName>
    <definedName name="PlnLastYear" localSheetId="27">[38]Valutakurser!$E$9</definedName>
    <definedName name="PlnLastYear" localSheetId="28">[38]Valutakurser!$E$9</definedName>
    <definedName name="PlnLastYear" localSheetId="30">[38]Valutakurser!$E$9</definedName>
    <definedName name="PlnLastYear" localSheetId="44">[39]Valutakurser!$E$9</definedName>
    <definedName name="PlnLastYear" localSheetId="25">[38]Valutakurser!$E$9</definedName>
    <definedName name="PlnLastYear" localSheetId="26">[38]Valutakurser!$E$9</definedName>
    <definedName name="PlnLastYear" localSheetId="24">[38]Valutakurser!$E$9</definedName>
    <definedName name="PlnLastYear" localSheetId="42">[40]Valutakurser!$E$9</definedName>
    <definedName name="PlnLastYear" localSheetId="9">[41]Valutakurser!$E$9</definedName>
    <definedName name="PlnLastYear" localSheetId="10">[41]Valutakurser!$E$9</definedName>
    <definedName name="PlnLastYear" localSheetId="8">[42]Valutakurser!$E$9</definedName>
    <definedName name="PlnLastYear" localSheetId="29">[38]Valutakurser!$E$9</definedName>
    <definedName name="PlnLastYear" localSheetId="41">[38]Valutakurser!$E$9</definedName>
    <definedName name="PlnLastYear">[43]Valutakurser!$E$9</definedName>
    <definedName name="Plot" localSheetId="33">OFFSET([20]Chart!$AB$11,1,0,COUNTA([20]Chart!$AB$11:$AB$38)-1,1)</definedName>
    <definedName name="Plot" localSheetId="27">OFFSET([21]Chart!$AB$11,1,0,COUNTA([21]Chart!$AB$11:$AB$38)-1,1)</definedName>
    <definedName name="Plot" localSheetId="28">OFFSET([21]Chart!$AB$11,1,0,COUNTA([21]Chart!$AB$11:$AB$38)-1,1)</definedName>
    <definedName name="Plot" localSheetId="30">OFFSET([21]Chart!$AB$11,1,0,COUNTA([21]Chart!$AB$11:$AB$38)-1,1)</definedName>
    <definedName name="Plot" localSheetId="44">OFFSET([22]Chart!$AB$11,1,0,COUNTA([22]Chart!$AB$11:$AB$38)-1,1)</definedName>
    <definedName name="Plot" localSheetId="25">OFFSET([21]Chart!$AB$11,1,0,COUNTA([21]Chart!$AB$11:$AB$38)-1,1)</definedName>
    <definedName name="Plot" localSheetId="26">OFFSET([21]Chart!$AB$11,1,0,COUNTA([21]Chart!$AB$11:$AB$38)-1,1)</definedName>
    <definedName name="Plot" localSheetId="24">OFFSET([21]Chart!$AB$11,1,0,COUNTA([21]Chart!$AB$11:$AB$38)-1,1)</definedName>
    <definedName name="Plot" localSheetId="42">OFFSET([21]Chart!$AB$11,1,0,COUNTA([21]Chart!$AB$11:$AB$38)-1,1)</definedName>
    <definedName name="Plot" localSheetId="9">OFFSET([23]Chart!$AB$11,1,0,COUNTA([23]Chart!$AB$11:$AB$38)-1,1)</definedName>
    <definedName name="Plot" localSheetId="10">OFFSET([23]Chart!$AB$11,1,0,COUNTA([23]Chart!$AB$11:$AB$38)-1,1)</definedName>
    <definedName name="Plot" localSheetId="8">OFFSET([24]Chart!$AB$11,1,0,COUNTA([24]Chart!$AB$11:$AB$38)-1,1)</definedName>
    <definedName name="Plot" localSheetId="29">OFFSET([21]Chart!$AB$11,1,0,COUNTA([21]Chart!$AB$11:$AB$38)-1,1)</definedName>
    <definedName name="Plot" localSheetId="41">OFFSET([20]Chart!$AB$11,1,0,COUNTA([20]Chart!$AB$11:$AB$38)-1,1)</definedName>
    <definedName name="Plot">OFFSET([25]Chart!$AB$11,1,0,COUNTA([25]Chart!$AB$11:$AB$38)-1,1)</definedName>
    <definedName name="_xlnm.Print_Area" localSheetId="33">' LTV  '!$A$1:$K$57</definedName>
    <definedName name="_xlnm.Print_Area" localSheetId="17">'A&amp;WM '!$A$1:$N$68</definedName>
    <definedName name="_xlnm.Print_Area" localSheetId="20">AuM!$A$1:$N$57</definedName>
    <definedName name="_xlnm.Print_Area" localSheetId="18">'AWM Total, AM &amp; PB'!$A$1:$J$57</definedName>
    <definedName name="_xlnm.Print_Area" localSheetId="13">'BB  Start  '!$A$1:$M$92</definedName>
    <definedName name="_xlnm.Print_Area" localSheetId="14">'BB Total and Spec'!$A$1:$J$64</definedName>
    <definedName name="_xlnm.Print_Area" localSheetId="45">'Contacts and financial calendar'!$A$1:$F$57</definedName>
    <definedName name="_xlnm.Print_Area" localSheetId="1">'Contents '!$A$1:$D$57</definedName>
    <definedName name="_xlnm.Print_Area" localSheetId="27">'Credit portfolio by BA Q122'!$A$1:$J$69</definedName>
    <definedName name="_xlnm.Print_Area" localSheetId="28">'Credit portfolio by BA Q421 '!$A$1:$H$69</definedName>
    <definedName name="_xlnm.Print_Area" localSheetId="0">'Factbook Q1 2022'!$A$1:$W$50</definedName>
    <definedName name="_xlnm.Print_Area" localSheetId="3">'Financials start'!$A$1:$M$57</definedName>
    <definedName name="_xlnm.Print_Area" localSheetId="21">GF!$A$1:$L$57</definedName>
    <definedName name="_xlnm.Print_Area" localSheetId="22">'Group functions'!$A$1:$H$57</definedName>
    <definedName name="_xlnm.Print_Area" localSheetId="30">'Impaired loans '!$A$1:$H$112</definedName>
    <definedName name="_xlnm.Print_Area" localSheetId="44">'Info - Macroeconomic data   '!$A$1:$I$265</definedName>
    <definedName name="_xlnm.Print_Area" localSheetId="39">IRB!$A$1:$F$57</definedName>
    <definedName name="_xlnm.Print_Area" localSheetId="4">'Key financial figures'!$A$1:$K$57</definedName>
    <definedName name="_xlnm.Print_Area" localSheetId="5">'Key financial figures 2'!$A$1:$K$57</definedName>
    <definedName name="_xlnm.Print_Area" localSheetId="6">'Key financial figures 3'!$A$1:$O$57</definedName>
    <definedName name="_xlnm.Print_Area" localSheetId="7">'Key financial figures 4'!$A$1:$O$57</definedName>
    <definedName name="_xlnm.Print_Area" localSheetId="16">'LC&amp;I Total'!$A$1:$H$69</definedName>
    <definedName name="_xlnm.Print_Area" localSheetId="15">LCI!$A$1:$M$62</definedName>
    <definedName name="_xlnm.Print_Area" localSheetId="25">'Lending by country and industry'!$A$1:$H$121</definedName>
    <definedName name="_xlnm.Print_Area" localSheetId="26">'Lending by industry'!$A$1:$L$119</definedName>
    <definedName name="_xlnm.Print_Area" localSheetId="24">'Lending by segment'!$A$1:$H$57</definedName>
    <definedName name="_xlnm.Print_Area" localSheetId="19">'Life &amp; Pension'!$A$1:$K$71</definedName>
    <definedName name="_xlnm.Print_Area" localSheetId="42">Liquidity!$A$1:$BA$63</definedName>
    <definedName name="_xlnm.Print_Area" localSheetId="31">'Loan losses, impaired, past due'!$A$1:$N$57</definedName>
    <definedName name="_xlnm.Print_Area" localSheetId="43">'Macro start'!$A$1:$M$50</definedName>
    <definedName name="_xlnm.Print_Area" localSheetId="37">'Market risk'!$A$1:$G$57</definedName>
    <definedName name="_xlnm.Print_Area" localSheetId="9">'NCI, Expenses, Loan losses'!$A$1:$X$57</definedName>
    <definedName name="_xlnm.Print_Area" localSheetId="10">'Net loan losses'!$A$1:$Q$57</definedName>
    <definedName name="_xlnm.Print_Area" localSheetId="8">'NII - bridge  '!$A$1:$G$67</definedName>
    <definedName name="_xlnm.Print_Area" localSheetId="2">'Nordea overview'!$A$1:$G$57</definedName>
    <definedName name="_xlnm.Print_Area" localSheetId="38">'Own funds'!$A$1:$J$57</definedName>
    <definedName name="_xlnm.Print_Area" localSheetId="34">'Own funds &amp; Ratios'!$A$1:$J$65</definedName>
    <definedName name="_xlnm.Print_Area" localSheetId="11">PeB!$A$1:$M$57</definedName>
    <definedName name="_xlnm.Print_Area" localSheetId="12">'PeB Total &amp; Spec'!$A$1:$J$78</definedName>
    <definedName name="_xlnm.Print_Area" localSheetId="32">'Rating, Market risk'!$A$1:$I$57</definedName>
    <definedName name="_xlnm.Print_Area" localSheetId="40">'REA - legal'!$A$1:$J$57</definedName>
    <definedName name="_xlnm.Print_Area" localSheetId="35">'REA &amp; Risk weights'!$A$1:$J$64</definedName>
    <definedName name="_xlnm.Print_Area" localSheetId="36">Requirement!$A$1:$G$57</definedName>
    <definedName name="_xlnm.Print_Area" localSheetId="23">'Risk, liquidity, capital '!$A$1:$M$65</definedName>
    <definedName name="_xlnm.Print_Area" localSheetId="29">'Shipping offshore oil services'!$A$1:$T$57</definedName>
    <definedName name="_xlnm.Print_Area" localSheetId="41">'Short-term Funding '!$A$1:$D$63</definedName>
    <definedName name="Privatebanking" localSheetId="33">#REF!</definedName>
    <definedName name="Privatebanking" localSheetId="17">#REF!</definedName>
    <definedName name="Privatebanking" localSheetId="20">#REF!</definedName>
    <definedName name="Privatebanking" localSheetId="18">#REF!</definedName>
    <definedName name="Privatebanking" localSheetId="13">#REF!</definedName>
    <definedName name="Privatebanking" localSheetId="14">#REF!</definedName>
    <definedName name="Privatebanking" localSheetId="27">#REF!</definedName>
    <definedName name="Privatebanking" localSheetId="28">#REF!</definedName>
    <definedName name="Privatebanking" localSheetId="22">#REF!</definedName>
    <definedName name="Privatebanking" localSheetId="30">#REF!</definedName>
    <definedName name="Privatebanking" localSheetId="44">#REF!</definedName>
    <definedName name="Privatebanking" localSheetId="4">#REF!</definedName>
    <definedName name="Privatebanking" localSheetId="5">#REF!</definedName>
    <definedName name="Privatebanking" localSheetId="6">#REF!</definedName>
    <definedName name="Privatebanking" localSheetId="7">#REF!</definedName>
    <definedName name="Privatebanking" localSheetId="16">#REF!</definedName>
    <definedName name="Privatebanking" localSheetId="15">#REF!</definedName>
    <definedName name="Privatebanking" localSheetId="25">#REF!</definedName>
    <definedName name="Privatebanking" localSheetId="26">#REF!</definedName>
    <definedName name="Privatebanking" localSheetId="24">#REF!</definedName>
    <definedName name="Privatebanking" localSheetId="19">#REF!</definedName>
    <definedName name="Privatebanking" localSheetId="42">#REF!</definedName>
    <definedName name="Privatebanking" localSheetId="9">#REF!</definedName>
    <definedName name="Privatebanking" localSheetId="10">#REF!</definedName>
    <definedName name="Privatebanking" localSheetId="8">#REF!</definedName>
    <definedName name="Privatebanking" localSheetId="11">#REF!</definedName>
    <definedName name="Privatebanking" localSheetId="12">#REF!</definedName>
    <definedName name="Privatebanking" localSheetId="29">#REF!</definedName>
    <definedName name="Privatebanking" localSheetId="41">#REF!</definedName>
    <definedName name="Privatebanking">#REF!</definedName>
    <definedName name="prob.loans" localSheetId="33">#REF!</definedName>
    <definedName name="prob.loans" localSheetId="17">#REF!</definedName>
    <definedName name="prob.loans" localSheetId="20">#REF!</definedName>
    <definedName name="prob.loans" localSheetId="18">#REF!</definedName>
    <definedName name="prob.loans" localSheetId="13">#REF!</definedName>
    <definedName name="prob.loans" localSheetId="14">#REF!</definedName>
    <definedName name="prob.loans" localSheetId="27">#REF!</definedName>
    <definedName name="prob.loans" localSheetId="28">#REF!</definedName>
    <definedName name="prob.loans" localSheetId="22">#REF!</definedName>
    <definedName name="prob.loans" localSheetId="30">#REF!</definedName>
    <definedName name="prob.loans" localSheetId="44">#REF!</definedName>
    <definedName name="prob.loans" localSheetId="4">#REF!</definedName>
    <definedName name="prob.loans" localSheetId="5">#REF!</definedName>
    <definedName name="prob.loans" localSheetId="6">#REF!</definedName>
    <definedName name="prob.loans" localSheetId="7">#REF!</definedName>
    <definedName name="prob.loans" localSheetId="16">#REF!</definedName>
    <definedName name="prob.loans" localSheetId="15">#REF!</definedName>
    <definedName name="prob.loans" localSheetId="25">#REF!</definedName>
    <definedName name="prob.loans" localSheetId="26">#REF!</definedName>
    <definedName name="prob.loans" localSheetId="24">#REF!</definedName>
    <definedName name="prob.loans" localSheetId="19">#REF!</definedName>
    <definedName name="prob.loans" localSheetId="42">#REF!</definedName>
    <definedName name="prob.loans" localSheetId="9">#REF!</definedName>
    <definedName name="prob.loans" localSheetId="10">#REF!</definedName>
    <definedName name="prob.loans" localSheetId="8">#REF!</definedName>
    <definedName name="prob.loans" localSheetId="11">#REF!</definedName>
    <definedName name="prob.loans" localSheetId="12">#REF!</definedName>
    <definedName name="prob.loans" localSheetId="29">#REF!</definedName>
    <definedName name="prob.loans" localSheetId="41">#REF!</definedName>
    <definedName name="prob.loans">#REF!</definedName>
    <definedName name="prod" localSheetId="33">#REF!</definedName>
    <definedName name="prod" localSheetId="17">#REF!</definedName>
    <definedName name="prod" localSheetId="20">#REF!</definedName>
    <definedName name="prod" localSheetId="18">#REF!</definedName>
    <definedName name="prod" localSheetId="13">#REF!</definedName>
    <definedName name="prod" localSheetId="14">#REF!</definedName>
    <definedName name="prod" localSheetId="27">#REF!</definedName>
    <definedName name="prod" localSheetId="28">#REF!</definedName>
    <definedName name="prod" localSheetId="22">#REF!</definedName>
    <definedName name="prod" localSheetId="30">#REF!</definedName>
    <definedName name="prod" localSheetId="44">#REF!</definedName>
    <definedName name="prod" localSheetId="4">#REF!</definedName>
    <definedName name="prod" localSheetId="5">#REF!</definedName>
    <definedName name="prod" localSheetId="6">#REF!</definedName>
    <definedName name="prod" localSheetId="7">#REF!</definedName>
    <definedName name="prod" localSheetId="16">#REF!</definedName>
    <definedName name="prod" localSheetId="15">#REF!</definedName>
    <definedName name="prod" localSheetId="25">#REF!</definedName>
    <definedName name="prod" localSheetId="26">#REF!</definedName>
    <definedName name="prod" localSheetId="24">#REF!</definedName>
    <definedName name="prod" localSheetId="19">#REF!</definedName>
    <definedName name="prod" localSheetId="42">#REF!</definedName>
    <definedName name="prod" localSheetId="9">#REF!</definedName>
    <definedName name="prod" localSheetId="10">#REF!</definedName>
    <definedName name="prod" localSheetId="8">#REF!</definedName>
    <definedName name="prod" localSheetId="11">#REF!</definedName>
    <definedName name="prod" localSheetId="12">#REF!</definedName>
    <definedName name="prod" localSheetId="29">#REF!</definedName>
    <definedName name="prod" localSheetId="41">#REF!</definedName>
    <definedName name="prod">#REF!</definedName>
    <definedName name="prod_group" localSheetId="33">#REF!</definedName>
    <definedName name="prod_group" localSheetId="17">#REF!</definedName>
    <definedName name="prod_group" localSheetId="20">#REF!</definedName>
    <definedName name="prod_group" localSheetId="18">#REF!</definedName>
    <definedName name="prod_group" localSheetId="13">#REF!</definedName>
    <definedName name="prod_group" localSheetId="14">#REF!</definedName>
    <definedName name="prod_group" localSheetId="27">#REF!</definedName>
    <definedName name="prod_group" localSheetId="28">#REF!</definedName>
    <definedName name="prod_group" localSheetId="22">#REF!</definedName>
    <definedName name="prod_group" localSheetId="30">#REF!</definedName>
    <definedName name="prod_group" localSheetId="44">#REF!</definedName>
    <definedName name="prod_group" localSheetId="4">#REF!</definedName>
    <definedName name="prod_group" localSheetId="5">#REF!</definedName>
    <definedName name="prod_group" localSheetId="6">#REF!</definedName>
    <definedName name="prod_group" localSheetId="7">#REF!</definedName>
    <definedName name="prod_group" localSheetId="16">#REF!</definedName>
    <definedName name="prod_group" localSheetId="15">#REF!</definedName>
    <definedName name="prod_group" localSheetId="25">#REF!</definedName>
    <definedName name="prod_group" localSheetId="26">#REF!</definedName>
    <definedName name="prod_group" localSheetId="24">#REF!</definedName>
    <definedName name="prod_group" localSheetId="19">#REF!</definedName>
    <definedName name="prod_group" localSheetId="42">#REF!</definedName>
    <definedName name="prod_group" localSheetId="9">#REF!</definedName>
    <definedName name="prod_group" localSheetId="10">#REF!</definedName>
    <definedName name="prod_group" localSheetId="8">#REF!</definedName>
    <definedName name="prod_group" localSheetId="11">#REF!</definedName>
    <definedName name="prod_group" localSheetId="12">#REF!</definedName>
    <definedName name="prod_group" localSheetId="29">#REF!</definedName>
    <definedName name="prod_group" localSheetId="41">#REF!</definedName>
    <definedName name="prod_group">#REF!</definedName>
    <definedName name="Property" localSheetId="33">#REF!</definedName>
    <definedName name="Property" localSheetId="17">#REF!</definedName>
    <definedName name="Property" localSheetId="20">#REF!</definedName>
    <definedName name="Property" localSheetId="18">#REF!</definedName>
    <definedName name="Property" localSheetId="13">#REF!</definedName>
    <definedName name="Property" localSheetId="14">#REF!</definedName>
    <definedName name="Property" localSheetId="27">#REF!</definedName>
    <definedName name="Property" localSheetId="28">#REF!</definedName>
    <definedName name="Property" localSheetId="22">#REF!</definedName>
    <definedName name="Property" localSheetId="30">#REF!</definedName>
    <definedName name="Property" localSheetId="44">#REF!</definedName>
    <definedName name="Property" localSheetId="4">#REF!</definedName>
    <definedName name="Property" localSheetId="5">#REF!</definedName>
    <definedName name="Property" localSheetId="6">#REF!</definedName>
    <definedName name="Property" localSheetId="7">#REF!</definedName>
    <definedName name="Property" localSheetId="16">#REF!</definedName>
    <definedName name="Property" localSheetId="15">#REF!</definedName>
    <definedName name="Property" localSheetId="25">#REF!</definedName>
    <definedName name="Property" localSheetId="26">#REF!</definedName>
    <definedName name="Property" localSheetId="24">#REF!</definedName>
    <definedName name="Property" localSheetId="19">#REF!</definedName>
    <definedName name="Property" localSheetId="42">#REF!</definedName>
    <definedName name="Property" localSheetId="9">#REF!</definedName>
    <definedName name="Property" localSheetId="10">#REF!</definedName>
    <definedName name="Property" localSheetId="8">#REF!</definedName>
    <definedName name="Property" localSheetId="11">#REF!</definedName>
    <definedName name="Property" localSheetId="12">#REF!</definedName>
    <definedName name="Property" localSheetId="29">#REF!</definedName>
    <definedName name="Property" localSheetId="41">#REF!</definedName>
    <definedName name="Property">#REF!</definedName>
    <definedName name="q" localSheetId="33"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20" hidden="1">{"5 * utfall + budget",#N/A,FALSE,"T-0298";"5 * bolag",#N/A,FALSE,"T-0298";"Unibank, utfall alla",#N/A,FALSE,"T-0298";#N/A,#N/A,FALSE,"Koncernskulder";#N/A,#N/A,FALSE,"Koncernfakturering"}</definedName>
    <definedName name="q" localSheetId="18" hidden="1">{"5 * utfall + budget",#N/A,FALSE,"T-0298";"5 * bolag",#N/A,FALSE,"T-0298";"Unibank, utfall alla",#N/A,FALSE,"T-0298";#N/A,#N/A,FALSE,"Koncernskulder";#N/A,#N/A,FALSE,"Koncernfakturering"}</definedName>
    <definedName name="q" localSheetId="13" hidden="1">{"5 * utfall + budget",#N/A,FALSE,"T-0298";"5 * bolag",#N/A,FALSE,"T-0298";"Unibank, utfall alla",#N/A,FALSE,"T-0298";#N/A,#N/A,FALSE,"Koncernskulder";#N/A,#N/A,FALSE,"Koncernfakturering"}</definedName>
    <definedName name="q" localSheetId="14"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22"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44"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15"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4" hidden="1">{"5 * utfall + budget",#N/A,FALSE,"T-0298";"5 * bolag",#N/A,FALSE,"T-0298";"Unibank, utfall alla",#N/A,FALSE,"T-0298";#N/A,#N/A,FALSE,"Koncernskulder";#N/A,#N/A,FALSE,"Koncernfakturering"}</definedName>
    <definedName name="q" localSheetId="19" hidden="1">{"5 * utfall + budget",#N/A,FALSE,"T-0298";"5 * bolag",#N/A,FALSE,"T-0298";"Unibank, utfall alla",#N/A,FALSE,"T-0298";#N/A,#N/A,FALSE,"Koncernskulder";#N/A,#N/A,FALSE,"Koncernfakturering"}</definedName>
    <definedName name="q" localSheetId="42"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10"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34" hidden="1">{"5 * utfall + budget",#N/A,FALSE,"T-0298";"5 * bolag",#N/A,FALSE,"T-0298";"Unibank, utfall alla",#N/A,FALSE,"T-0298";#N/A,#N/A,FALSE,"Koncernskulder";#N/A,#N/A,FALSE,"Koncernfakturering"}</definedName>
    <definedName name="q" localSheetId="11"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20" hidden="1">{"5 * utfall + budget",#N/A,FALSE,"T-0298";"5 * bolag",#N/A,FALSE,"T-0298";"Unibank, utfall alla",#N/A,FALSE,"T-0298";#N/A,#N/A,FALSE,"Koncernskulder";#N/A,#N/A,FALSE,"Koncernfakturering"}</definedName>
    <definedName name="qe" localSheetId="18" hidden="1">{"5 * utfall + budget",#N/A,FALSE,"T-0298";"5 * bolag",#N/A,FALSE,"T-0298";"Unibank, utfall alla",#N/A,FALSE,"T-0298";#N/A,#N/A,FALSE,"Koncernskulder";#N/A,#N/A,FALSE,"Koncernfakturering"}</definedName>
    <definedName name="qe" localSheetId="13" hidden="1">{"5 * utfall + budget",#N/A,FALSE,"T-0298";"5 * bolag",#N/A,FALSE,"T-0298";"Unibank, utfall alla",#N/A,FALSE,"T-0298";#N/A,#N/A,FALSE,"Koncernskulder";#N/A,#N/A,FALSE,"Koncernfakturering"}</definedName>
    <definedName name="qe" localSheetId="14"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22"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44"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15"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4" hidden="1">{"5 * utfall + budget",#N/A,FALSE,"T-0298";"5 * bolag",#N/A,FALSE,"T-0298";"Unibank, utfall alla",#N/A,FALSE,"T-0298";#N/A,#N/A,FALSE,"Koncernskulder";#N/A,#N/A,FALSE,"Koncernfakturering"}</definedName>
    <definedName name="qe" localSheetId="19" hidden="1">{"5 * utfall + budget",#N/A,FALSE,"T-0298";"5 * bolag",#N/A,FALSE,"T-0298";"Unibank, utfall alla",#N/A,FALSE,"T-0298";#N/A,#N/A,FALSE,"Koncernskulder";#N/A,#N/A,FALSE,"Koncernfakturering"}</definedName>
    <definedName name="qe" localSheetId="42"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10"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11"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3">#REF!</definedName>
    <definedName name="Quarterly" localSheetId="17">#REF!</definedName>
    <definedName name="Quarterly" localSheetId="20">#REF!</definedName>
    <definedName name="Quarterly" localSheetId="18">#REF!</definedName>
    <definedName name="Quarterly" localSheetId="13">#REF!</definedName>
    <definedName name="Quarterly" localSheetId="14">#REF!</definedName>
    <definedName name="Quarterly" localSheetId="27">#REF!</definedName>
    <definedName name="Quarterly" localSheetId="28">#REF!</definedName>
    <definedName name="Quarterly" localSheetId="22">#REF!</definedName>
    <definedName name="Quarterly" localSheetId="30">#REF!</definedName>
    <definedName name="Quarterly" localSheetId="44">#REF!</definedName>
    <definedName name="Quarterly" localSheetId="4">#REF!</definedName>
    <definedName name="Quarterly" localSheetId="5">#REF!</definedName>
    <definedName name="Quarterly" localSheetId="6">#REF!</definedName>
    <definedName name="Quarterly" localSheetId="7">#REF!</definedName>
    <definedName name="Quarterly" localSheetId="16">#REF!</definedName>
    <definedName name="Quarterly" localSheetId="15">#REF!</definedName>
    <definedName name="Quarterly" localSheetId="25">#REF!</definedName>
    <definedName name="Quarterly" localSheetId="26">#REF!</definedName>
    <definedName name="Quarterly" localSheetId="24">#REF!</definedName>
    <definedName name="Quarterly" localSheetId="19">#REF!</definedName>
    <definedName name="Quarterly" localSheetId="42">#REF!</definedName>
    <definedName name="Quarterly" localSheetId="9">#REF!</definedName>
    <definedName name="Quarterly" localSheetId="10">#REF!</definedName>
    <definedName name="Quarterly" localSheetId="8">#REF!</definedName>
    <definedName name="Quarterly" localSheetId="11">#REF!</definedName>
    <definedName name="Quarterly" localSheetId="12">#REF!</definedName>
    <definedName name="Quarterly" localSheetId="29">#REF!</definedName>
    <definedName name="Quarterly" localSheetId="41">#REF!</definedName>
    <definedName name="Quarterly">#REF!</definedName>
    <definedName name="Rapport" localSheetId="33">#REF!</definedName>
    <definedName name="Rapport" localSheetId="17">#REF!</definedName>
    <definedName name="Rapport" localSheetId="20">#REF!</definedName>
    <definedName name="Rapport" localSheetId="18">#REF!</definedName>
    <definedName name="Rapport" localSheetId="13">#REF!</definedName>
    <definedName name="Rapport" localSheetId="14">#REF!</definedName>
    <definedName name="Rapport" localSheetId="27">#REF!</definedName>
    <definedName name="Rapport" localSheetId="28">#REF!</definedName>
    <definedName name="Rapport" localSheetId="22">#REF!</definedName>
    <definedName name="Rapport" localSheetId="30">#REF!</definedName>
    <definedName name="Rapport" localSheetId="44">#REF!</definedName>
    <definedName name="Rapport" localSheetId="4">#REF!</definedName>
    <definedName name="Rapport" localSheetId="5">#REF!</definedName>
    <definedName name="Rapport" localSheetId="6">#REF!</definedName>
    <definedName name="Rapport" localSheetId="7">#REF!</definedName>
    <definedName name="Rapport" localSheetId="16">#REF!</definedName>
    <definedName name="Rapport" localSheetId="15">#REF!</definedName>
    <definedName name="Rapport" localSheetId="25">#REF!</definedName>
    <definedName name="Rapport" localSheetId="26">#REF!</definedName>
    <definedName name="Rapport" localSheetId="24">#REF!</definedName>
    <definedName name="Rapport" localSheetId="19">#REF!</definedName>
    <definedName name="Rapport" localSheetId="42">#REF!</definedName>
    <definedName name="Rapport" localSheetId="9">#REF!</definedName>
    <definedName name="Rapport" localSheetId="10">#REF!</definedName>
    <definedName name="Rapport" localSheetId="8">#REF!</definedName>
    <definedName name="Rapport" localSheetId="11">#REF!</definedName>
    <definedName name="Rapport" localSheetId="12">#REF!</definedName>
    <definedName name="Rapport" localSheetId="29">#REF!</definedName>
    <definedName name="Rapport" localSheetId="41">#REF!</definedName>
    <definedName name="Rapport">#REF!</definedName>
    <definedName name="Ratios" localSheetId="33">#REF!</definedName>
    <definedName name="Ratios" localSheetId="17">#REF!</definedName>
    <definedName name="Ratios" localSheetId="20">#REF!</definedName>
    <definedName name="Ratios" localSheetId="18">#REF!</definedName>
    <definedName name="Ratios" localSheetId="13">#REF!</definedName>
    <definedName name="Ratios" localSheetId="14">#REF!</definedName>
    <definedName name="Ratios" localSheetId="27">#REF!</definedName>
    <definedName name="Ratios" localSheetId="28">#REF!</definedName>
    <definedName name="Ratios" localSheetId="22">#REF!</definedName>
    <definedName name="Ratios" localSheetId="30">#REF!</definedName>
    <definedName name="Ratios" localSheetId="44">#REF!</definedName>
    <definedName name="Ratios" localSheetId="4">#REF!</definedName>
    <definedName name="Ratios" localSheetId="5">#REF!</definedName>
    <definedName name="Ratios" localSheetId="6">#REF!</definedName>
    <definedName name="Ratios" localSheetId="7">#REF!</definedName>
    <definedName name="Ratios" localSheetId="16">#REF!</definedName>
    <definedName name="Ratios" localSheetId="15">#REF!</definedName>
    <definedName name="Ratios" localSheetId="25">#REF!</definedName>
    <definedName name="Ratios" localSheetId="26">#REF!</definedName>
    <definedName name="Ratios" localSheetId="24">#REF!</definedName>
    <definedName name="Ratios" localSheetId="19">#REF!</definedName>
    <definedName name="Ratios" localSheetId="42">#REF!</definedName>
    <definedName name="Ratios" localSheetId="9">#REF!</definedName>
    <definedName name="Ratios" localSheetId="10">#REF!</definedName>
    <definedName name="Ratios" localSheetId="8">#REF!</definedName>
    <definedName name="Ratios" localSheetId="11">#REF!</definedName>
    <definedName name="Ratios" localSheetId="12">#REF!</definedName>
    <definedName name="Ratios" localSheetId="29">#REF!</definedName>
    <definedName name="Ratios" localSheetId="41">#REF!</definedName>
    <definedName name="Ratios">#REF!</definedName>
    <definedName name="RBother" localSheetId="33">#REF!</definedName>
    <definedName name="RBother" localSheetId="17">#REF!</definedName>
    <definedName name="RBother" localSheetId="20">#REF!</definedName>
    <definedName name="RBother" localSheetId="18">#REF!</definedName>
    <definedName name="RBother" localSheetId="13">#REF!</definedName>
    <definedName name="RBother" localSheetId="14">#REF!</definedName>
    <definedName name="RBother" localSheetId="27">#REF!</definedName>
    <definedName name="RBother" localSheetId="28">#REF!</definedName>
    <definedName name="RBother" localSheetId="22">#REF!</definedName>
    <definedName name="RBother" localSheetId="30">#REF!</definedName>
    <definedName name="RBother" localSheetId="44">#REF!</definedName>
    <definedName name="RBother" localSheetId="4">#REF!</definedName>
    <definedName name="RBother" localSheetId="5">#REF!</definedName>
    <definedName name="RBother" localSheetId="6">#REF!</definedName>
    <definedName name="RBother" localSheetId="7">#REF!</definedName>
    <definedName name="RBother" localSheetId="16">#REF!</definedName>
    <definedName name="RBother" localSheetId="15">#REF!</definedName>
    <definedName name="RBother" localSheetId="25">#REF!</definedName>
    <definedName name="RBother" localSheetId="26">#REF!</definedName>
    <definedName name="RBother" localSheetId="24">#REF!</definedName>
    <definedName name="RBother" localSheetId="19">#REF!</definedName>
    <definedName name="RBother" localSheetId="42">#REF!</definedName>
    <definedName name="RBother" localSheetId="9">#REF!</definedName>
    <definedName name="RBother" localSheetId="10">#REF!</definedName>
    <definedName name="RBother" localSheetId="8">#REF!</definedName>
    <definedName name="RBother" localSheetId="11">#REF!</definedName>
    <definedName name="RBother" localSheetId="12">#REF!</definedName>
    <definedName name="RBother" localSheetId="29">#REF!</definedName>
    <definedName name="RBother" localSheetId="41">#REF!</definedName>
    <definedName name="RBother">#REF!</definedName>
    <definedName name="RBother2" localSheetId="33">#REF!</definedName>
    <definedName name="RBother2" localSheetId="17">#REF!</definedName>
    <definedName name="RBother2" localSheetId="20">#REF!</definedName>
    <definedName name="RBother2" localSheetId="18">#REF!</definedName>
    <definedName name="RBother2" localSheetId="13">#REF!</definedName>
    <definedName name="RBother2" localSheetId="14">#REF!</definedName>
    <definedName name="RBother2" localSheetId="27">#REF!</definedName>
    <definedName name="RBother2" localSheetId="28">#REF!</definedName>
    <definedName name="RBother2" localSheetId="22">#REF!</definedName>
    <definedName name="RBother2" localSheetId="30">#REF!</definedName>
    <definedName name="RBother2" localSheetId="44">#REF!</definedName>
    <definedName name="RBother2" localSheetId="4">#REF!</definedName>
    <definedName name="RBother2" localSheetId="5">#REF!</definedName>
    <definedName name="RBother2" localSheetId="6">#REF!</definedName>
    <definedName name="RBother2" localSheetId="7">#REF!</definedName>
    <definedName name="RBother2" localSheetId="16">#REF!</definedName>
    <definedName name="RBother2" localSheetId="15">#REF!</definedName>
    <definedName name="RBother2" localSheetId="25">#REF!</definedName>
    <definedName name="RBother2" localSheetId="26">#REF!</definedName>
    <definedName name="RBother2" localSheetId="24">#REF!</definedName>
    <definedName name="RBother2" localSheetId="19">#REF!</definedName>
    <definedName name="RBother2" localSheetId="42">#REF!</definedName>
    <definedName name="RBother2" localSheetId="9">#REF!</definedName>
    <definedName name="RBother2" localSheetId="10">#REF!</definedName>
    <definedName name="RBother2" localSheetId="8">#REF!</definedName>
    <definedName name="RBother2" localSheetId="11">#REF!</definedName>
    <definedName name="RBother2" localSheetId="12">#REF!</definedName>
    <definedName name="RBother2" localSheetId="29">#REF!</definedName>
    <definedName name="RBother2" localSheetId="41">#REF!</definedName>
    <definedName name="RBother2">#REF!</definedName>
    <definedName name="reconciliation" localSheetId="33">#REF!</definedName>
    <definedName name="reconciliation" localSheetId="17">#REF!</definedName>
    <definedName name="reconciliation" localSheetId="20">#REF!</definedName>
    <definedName name="reconciliation" localSheetId="18">#REF!</definedName>
    <definedName name="reconciliation" localSheetId="13">#REF!</definedName>
    <definedName name="reconciliation" localSheetId="14">#REF!</definedName>
    <definedName name="reconciliation" localSheetId="27">#REF!</definedName>
    <definedName name="reconciliation" localSheetId="28">#REF!</definedName>
    <definedName name="reconciliation" localSheetId="22">#REF!</definedName>
    <definedName name="reconciliation" localSheetId="30">#REF!</definedName>
    <definedName name="reconciliation" localSheetId="44">#REF!</definedName>
    <definedName name="reconciliation" localSheetId="4">#REF!</definedName>
    <definedName name="reconciliation" localSheetId="5">#REF!</definedName>
    <definedName name="reconciliation" localSheetId="6">#REF!</definedName>
    <definedName name="reconciliation" localSheetId="7">#REF!</definedName>
    <definedName name="reconciliation" localSheetId="16">#REF!</definedName>
    <definedName name="reconciliation" localSheetId="15">#REF!</definedName>
    <definedName name="reconciliation" localSheetId="25">#REF!</definedName>
    <definedName name="reconciliation" localSheetId="26">#REF!</definedName>
    <definedName name="reconciliation" localSheetId="24">#REF!</definedName>
    <definedName name="reconciliation" localSheetId="19">#REF!</definedName>
    <definedName name="reconciliation" localSheetId="42">#REF!</definedName>
    <definedName name="reconciliation" localSheetId="9">#REF!</definedName>
    <definedName name="reconciliation" localSheetId="10">#REF!</definedName>
    <definedName name="reconciliation" localSheetId="8">#REF!</definedName>
    <definedName name="reconciliation" localSheetId="11">#REF!</definedName>
    <definedName name="reconciliation" localSheetId="12">#REF!</definedName>
    <definedName name="reconciliation" localSheetId="29">#REF!</definedName>
    <definedName name="reconciliation" localSheetId="41">#REF!</definedName>
    <definedName name="reconciliation">#REF!</definedName>
    <definedName name="Region" localSheetId="33">OFFSET([20]Chart!$X$11,1,0,COUNTA([20]Chart!$X$11:$X$38)-1,1)</definedName>
    <definedName name="Region" localSheetId="27">OFFSET([21]Chart!$X$11,1,0,COUNTA([21]Chart!$X$11:$X$38)-1,1)</definedName>
    <definedName name="Region" localSheetId="28">OFFSET([21]Chart!$X$11,1,0,COUNTA([21]Chart!$X$11:$X$38)-1,1)</definedName>
    <definedName name="Region" localSheetId="30">OFFSET([21]Chart!$X$11,1,0,COUNTA([21]Chart!$X$11:$X$38)-1,1)</definedName>
    <definedName name="Region" localSheetId="44">OFFSET([22]Chart!$X$11,1,0,COUNTA([22]Chart!$X$11:$X$38)-1,1)</definedName>
    <definedName name="Region" localSheetId="25">OFFSET([21]Chart!$X$11,1,0,COUNTA([21]Chart!$X$11:$X$38)-1,1)</definedName>
    <definedName name="Region" localSheetId="26">OFFSET([21]Chart!$X$11,1,0,COUNTA([21]Chart!$X$11:$X$38)-1,1)</definedName>
    <definedName name="Region" localSheetId="24">OFFSET([21]Chart!$X$11,1,0,COUNTA([21]Chart!$X$11:$X$38)-1,1)</definedName>
    <definedName name="Region" localSheetId="42">OFFSET([21]Chart!$X$11,1,0,COUNTA([21]Chart!$X$11:$X$38)-1,1)</definedName>
    <definedName name="Region" localSheetId="9">OFFSET([23]Chart!$X$11,1,0,COUNTA([23]Chart!$X$11:$X$38)-1,1)</definedName>
    <definedName name="Region" localSheetId="10">OFFSET([23]Chart!$X$11,1,0,COUNTA([23]Chart!$X$11:$X$38)-1,1)</definedName>
    <definedName name="Region" localSheetId="8">OFFSET([24]Chart!$X$11,1,0,COUNTA([24]Chart!$X$11:$X$38)-1,1)</definedName>
    <definedName name="Region" localSheetId="29">OFFSET([21]Chart!$X$11,1,0,COUNTA([21]Chart!$X$11:$X$38)-1,1)</definedName>
    <definedName name="Region" localSheetId="41">OFFSET([20]Chart!$X$11,1,0,COUNTA([20]Chart!$X$11:$X$38)-1,1)</definedName>
    <definedName name="Region">OFFSET([25]Chart!$X$11,1,0,COUNTA([25]Chart!$X$11:$X$38)-1,1)</definedName>
    <definedName name="Regionlosses" localSheetId="33">OFFSET([20]Chart!$Y$11,1,0,COUNTA([20]Chart!$Y$11:$Y$38)-1,1)</definedName>
    <definedName name="Regionlosses" localSheetId="27">OFFSET([21]Chart!$Y$11,1,0,COUNTA([21]Chart!$Y$11:$Y$38)-1,1)</definedName>
    <definedName name="Regionlosses" localSheetId="28">OFFSET([21]Chart!$Y$11,1,0,COUNTA([21]Chart!$Y$11:$Y$38)-1,1)</definedName>
    <definedName name="Regionlosses" localSheetId="30">OFFSET([21]Chart!$Y$11,1,0,COUNTA([21]Chart!$Y$11:$Y$38)-1,1)</definedName>
    <definedName name="Regionlosses" localSheetId="44">OFFSET([22]Chart!$Y$11,1,0,COUNTA([22]Chart!$Y$11:$Y$38)-1,1)</definedName>
    <definedName name="Regionlosses" localSheetId="25">OFFSET([21]Chart!$Y$11,1,0,COUNTA([21]Chart!$Y$11:$Y$38)-1,1)</definedName>
    <definedName name="Regionlosses" localSheetId="26">OFFSET([21]Chart!$Y$11,1,0,COUNTA([21]Chart!$Y$11:$Y$38)-1,1)</definedName>
    <definedName name="Regionlosses" localSheetId="24">OFFSET([21]Chart!$Y$11,1,0,COUNTA([21]Chart!$Y$11:$Y$38)-1,1)</definedName>
    <definedName name="Regionlosses" localSheetId="42">OFFSET([21]Chart!$Y$11,1,0,COUNTA([21]Chart!$Y$11:$Y$38)-1,1)</definedName>
    <definedName name="Regionlosses" localSheetId="9">OFFSET([23]Chart!$Y$11,1,0,COUNTA([23]Chart!$Y$11:$Y$38)-1,1)</definedName>
    <definedName name="Regionlosses" localSheetId="10">OFFSET([23]Chart!$Y$11,1,0,COUNTA([23]Chart!$Y$11:$Y$38)-1,1)</definedName>
    <definedName name="Regionlosses" localSheetId="8">OFFSET([24]Chart!$Y$11,1,0,COUNTA([24]Chart!$Y$11:$Y$38)-1,1)</definedName>
    <definedName name="Regionlosses" localSheetId="29">OFFSET([21]Chart!$Y$11,1,0,COUNTA([21]Chart!$Y$11:$Y$38)-1,1)</definedName>
    <definedName name="Regionlosses" localSheetId="41">OFFSET([20]Chart!$Y$11,1,0,COUNTA([20]Chart!$Y$11:$Y$38)-1,1)</definedName>
    <definedName name="Regionlosses">OFFSET([25]Chart!$Y$11,1,0,COUNTA([25]Chart!$Y$11:$Y$38)-1,1)</definedName>
    <definedName name="retail" localSheetId="33">#REF!</definedName>
    <definedName name="retail" localSheetId="17">#REF!</definedName>
    <definedName name="retail" localSheetId="20">#REF!</definedName>
    <definedName name="retail" localSheetId="18">#REF!</definedName>
    <definedName name="retail" localSheetId="13">#REF!</definedName>
    <definedName name="retail" localSheetId="14">#REF!</definedName>
    <definedName name="retail" localSheetId="27">#REF!</definedName>
    <definedName name="retail" localSheetId="28">#REF!</definedName>
    <definedName name="retail" localSheetId="22">#REF!</definedName>
    <definedName name="retail" localSheetId="30">#REF!</definedName>
    <definedName name="retail" localSheetId="44">#REF!</definedName>
    <definedName name="retail" localSheetId="4">#REF!</definedName>
    <definedName name="retail" localSheetId="5">#REF!</definedName>
    <definedName name="retail" localSheetId="6">#REF!</definedName>
    <definedName name="retail" localSheetId="7">#REF!</definedName>
    <definedName name="retail" localSheetId="16">#REF!</definedName>
    <definedName name="retail" localSheetId="15">#REF!</definedName>
    <definedName name="retail" localSheetId="25">#REF!</definedName>
    <definedName name="retail" localSheetId="26">#REF!</definedName>
    <definedName name="retail" localSheetId="24">#REF!</definedName>
    <definedName name="retail" localSheetId="19">#REF!</definedName>
    <definedName name="retail" localSheetId="42">#REF!</definedName>
    <definedName name="retail" localSheetId="9">#REF!</definedName>
    <definedName name="retail" localSheetId="10">#REF!</definedName>
    <definedName name="retail" localSheetId="8">#REF!</definedName>
    <definedName name="retail" localSheetId="11">#REF!</definedName>
    <definedName name="retail" localSheetId="12">#REF!</definedName>
    <definedName name="retail" localSheetId="29">#REF!</definedName>
    <definedName name="retail" localSheetId="41">#REF!</definedName>
    <definedName name="retail">#REF!</definedName>
    <definedName name="retail1" localSheetId="33">#REF!</definedName>
    <definedName name="retail1" localSheetId="17">#REF!</definedName>
    <definedName name="retail1" localSheetId="20">#REF!</definedName>
    <definedName name="retail1" localSheetId="18">#REF!</definedName>
    <definedName name="retail1" localSheetId="13">#REF!</definedName>
    <definedName name="retail1" localSheetId="14">#REF!</definedName>
    <definedName name="retail1" localSheetId="27">#REF!</definedName>
    <definedName name="retail1" localSheetId="28">#REF!</definedName>
    <definedName name="retail1" localSheetId="22">#REF!</definedName>
    <definedName name="retail1" localSheetId="30">#REF!</definedName>
    <definedName name="retail1" localSheetId="44">#REF!</definedName>
    <definedName name="retail1" localSheetId="4">#REF!</definedName>
    <definedName name="retail1" localSheetId="5">#REF!</definedName>
    <definedName name="retail1" localSheetId="6">#REF!</definedName>
    <definedName name="retail1" localSheetId="7">#REF!</definedName>
    <definedName name="retail1" localSheetId="16">#REF!</definedName>
    <definedName name="retail1" localSheetId="15">#REF!</definedName>
    <definedName name="retail1" localSheetId="25">#REF!</definedName>
    <definedName name="retail1" localSheetId="26">#REF!</definedName>
    <definedName name="retail1" localSheetId="24">#REF!</definedName>
    <definedName name="retail1" localSheetId="19">#REF!</definedName>
    <definedName name="retail1" localSheetId="42">#REF!</definedName>
    <definedName name="retail1" localSheetId="9">#REF!</definedName>
    <definedName name="retail1" localSheetId="10">#REF!</definedName>
    <definedName name="retail1" localSheetId="8">#REF!</definedName>
    <definedName name="retail1" localSheetId="11">#REF!</definedName>
    <definedName name="retail1" localSheetId="12">#REF!</definedName>
    <definedName name="retail1" localSheetId="29">#REF!</definedName>
    <definedName name="retail1" localSheetId="41">#REF!</definedName>
    <definedName name="retail1">#REF!</definedName>
    <definedName name="RetailKeyFig" localSheetId="33">#REF!</definedName>
    <definedName name="RetailKeyFig" localSheetId="17">#REF!</definedName>
    <definedName name="RetailKeyFig" localSheetId="20">#REF!</definedName>
    <definedName name="RetailKeyFig" localSheetId="18">#REF!</definedName>
    <definedName name="RetailKeyFig" localSheetId="13">#REF!</definedName>
    <definedName name="RetailKeyFig" localSheetId="14">#REF!</definedName>
    <definedName name="RetailKeyFig" localSheetId="27">#REF!</definedName>
    <definedName name="RetailKeyFig" localSheetId="28">#REF!</definedName>
    <definedName name="RetailKeyFig" localSheetId="22">#REF!</definedName>
    <definedName name="RetailKeyFig" localSheetId="30">#REF!</definedName>
    <definedName name="RetailKeyFig" localSheetId="44">#REF!</definedName>
    <definedName name="RetailKeyFig" localSheetId="4">#REF!</definedName>
    <definedName name="RetailKeyFig" localSheetId="5">#REF!</definedName>
    <definedName name="RetailKeyFig" localSheetId="6">#REF!</definedName>
    <definedName name="RetailKeyFig" localSheetId="7">#REF!</definedName>
    <definedName name="RetailKeyFig" localSheetId="16">#REF!</definedName>
    <definedName name="RetailKeyFig" localSheetId="15">#REF!</definedName>
    <definedName name="RetailKeyFig" localSheetId="25">#REF!</definedName>
    <definedName name="RetailKeyFig" localSheetId="26">#REF!</definedName>
    <definedName name="RetailKeyFig" localSheetId="24">#REF!</definedName>
    <definedName name="RetailKeyFig" localSheetId="19">#REF!</definedName>
    <definedName name="RetailKeyFig" localSheetId="42">#REF!</definedName>
    <definedName name="RetailKeyFig" localSheetId="9">#REF!</definedName>
    <definedName name="RetailKeyFig" localSheetId="10">#REF!</definedName>
    <definedName name="RetailKeyFig" localSheetId="8">#REF!</definedName>
    <definedName name="RetailKeyFig" localSheetId="11">#REF!</definedName>
    <definedName name="RetailKeyFig" localSheetId="12">#REF!</definedName>
    <definedName name="RetailKeyFig" localSheetId="29">#REF!</definedName>
    <definedName name="RetailKeyFig" localSheetId="41">#REF!</definedName>
    <definedName name="RetailKeyFig">#REF!</definedName>
    <definedName name="RetailOP" localSheetId="33">#REF!</definedName>
    <definedName name="RetailOP" localSheetId="17">#REF!</definedName>
    <definedName name="RetailOP" localSheetId="20">#REF!</definedName>
    <definedName name="RetailOP" localSheetId="18">#REF!</definedName>
    <definedName name="RetailOP" localSheetId="13">#REF!</definedName>
    <definedName name="RetailOP" localSheetId="14">#REF!</definedName>
    <definedName name="RetailOP" localSheetId="27">#REF!</definedName>
    <definedName name="RetailOP" localSheetId="28">#REF!</definedName>
    <definedName name="RetailOP" localSheetId="22">#REF!</definedName>
    <definedName name="RetailOP" localSheetId="30">#REF!</definedName>
    <definedName name="RetailOP" localSheetId="44">#REF!</definedName>
    <definedName name="RetailOP" localSheetId="4">#REF!</definedName>
    <definedName name="RetailOP" localSheetId="5">#REF!</definedName>
    <definedName name="RetailOP" localSheetId="6">#REF!</definedName>
    <definedName name="RetailOP" localSheetId="7">#REF!</definedName>
    <definedName name="RetailOP" localSheetId="16">#REF!</definedName>
    <definedName name="RetailOP" localSheetId="15">#REF!</definedName>
    <definedName name="RetailOP" localSheetId="25">#REF!</definedName>
    <definedName name="RetailOP" localSheetId="26">#REF!</definedName>
    <definedName name="RetailOP" localSheetId="24">#REF!</definedName>
    <definedName name="RetailOP" localSheetId="19">#REF!</definedName>
    <definedName name="RetailOP" localSheetId="42">#REF!</definedName>
    <definedName name="RetailOP" localSheetId="9">#REF!</definedName>
    <definedName name="RetailOP" localSheetId="10">#REF!</definedName>
    <definedName name="RetailOP" localSheetId="8">#REF!</definedName>
    <definedName name="RetailOP" localSheetId="11">#REF!</definedName>
    <definedName name="RetailOP" localSheetId="12">#REF!</definedName>
    <definedName name="RetailOP" localSheetId="29">#REF!</definedName>
    <definedName name="RetailOP" localSheetId="41">#REF!</definedName>
    <definedName name="RetailOP">#REF!</definedName>
    <definedName name="RetailVol" localSheetId="33">#REF!</definedName>
    <definedName name="RetailVol" localSheetId="17">#REF!</definedName>
    <definedName name="RetailVol" localSheetId="20">#REF!</definedName>
    <definedName name="RetailVol" localSheetId="18">#REF!</definedName>
    <definedName name="RetailVol" localSheetId="13">#REF!</definedName>
    <definedName name="RetailVol" localSheetId="14">#REF!</definedName>
    <definedName name="RetailVol" localSheetId="27">#REF!</definedName>
    <definedName name="RetailVol" localSheetId="28">#REF!</definedName>
    <definedName name="RetailVol" localSheetId="22">#REF!</definedName>
    <definedName name="RetailVol" localSheetId="30">#REF!</definedName>
    <definedName name="RetailVol" localSheetId="44">#REF!</definedName>
    <definedName name="RetailVol" localSheetId="4">#REF!</definedName>
    <definedName name="RetailVol" localSheetId="5">#REF!</definedName>
    <definedName name="RetailVol" localSheetId="6">#REF!</definedName>
    <definedName name="RetailVol" localSheetId="7">#REF!</definedName>
    <definedName name="RetailVol" localSheetId="16">#REF!</definedName>
    <definedName name="RetailVol" localSheetId="15">#REF!</definedName>
    <definedName name="RetailVol" localSheetId="25">#REF!</definedName>
    <definedName name="RetailVol" localSheetId="26">#REF!</definedName>
    <definedName name="RetailVol" localSheetId="24">#REF!</definedName>
    <definedName name="RetailVol" localSheetId="19">#REF!</definedName>
    <definedName name="RetailVol" localSheetId="42">#REF!</definedName>
    <definedName name="RetailVol" localSheetId="9">#REF!</definedName>
    <definedName name="RetailVol" localSheetId="10">#REF!</definedName>
    <definedName name="RetailVol" localSheetId="8">#REF!</definedName>
    <definedName name="RetailVol" localSheetId="11">#REF!</definedName>
    <definedName name="RetailVol" localSheetId="12">#REF!</definedName>
    <definedName name="RetailVol" localSheetId="29">#REF!</definedName>
    <definedName name="RetailVol" localSheetId="41">#REF!</definedName>
    <definedName name="RetailVol">#REF!</definedName>
    <definedName name="sam" localSheetId="33">#REF!</definedName>
    <definedName name="sam" localSheetId="17">#REF!</definedName>
    <definedName name="sam" localSheetId="20">#REF!</definedName>
    <definedName name="sam" localSheetId="18">#REF!</definedName>
    <definedName name="sam" localSheetId="13">#REF!</definedName>
    <definedName name="sam" localSheetId="14">#REF!</definedName>
    <definedName name="sam" localSheetId="27">#REF!</definedName>
    <definedName name="sam" localSheetId="28">#REF!</definedName>
    <definedName name="sam" localSheetId="22">#REF!</definedName>
    <definedName name="sam" localSheetId="30">#REF!</definedName>
    <definedName name="sam" localSheetId="44">#REF!</definedName>
    <definedName name="sam" localSheetId="4">#REF!</definedName>
    <definedName name="sam" localSheetId="5">#REF!</definedName>
    <definedName name="sam" localSheetId="6">#REF!</definedName>
    <definedName name="sam" localSheetId="7">#REF!</definedName>
    <definedName name="sam" localSheetId="16">#REF!</definedName>
    <definedName name="sam" localSheetId="15">#REF!</definedName>
    <definedName name="sam" localSheetId="25">#REF!</definedName>
    <definedName name="sam" localSheetId="26">#REF!</definedName>
    <definedName name="sam" localSheetId="24">#REF!</definedName>
    <definedName name="sam" localSheetId="19">#REF!</definedName>
    <definedName name="sam" localSheetId="42">#REF!</definedName>
    <definedName name="sam" localSheetId="9">#REF!</definedName>
    <definedName name="sam" localSheetId="10">#REF!</definedName>
    <definedName name="sam" localSheetId="8">#REF!</definedName>
    <definedName name="sam" localSheetId="11">#REF!</definedName>
    <definedName name="sam" localSheetId="12">#REF!</definedName>
    <definedName name="sam" localSheetId="29">#REF!</definedName>
    <definedName name="sam" localSheetId="41">#REF!</definedName>
    <definedName name="sam">#REF!</definedName>
    <definedName name="samlet" localSheetId="33">#REF!</definedName>
    <definedName name="samlet" localSheetId="17">#REF!</definedName>
    <definedName name="samlet" localSheetId="20">#REF!</definedName>
    <definedName name="samlet" localSheetId="18">#REF!</definedName>
    <definedName name="samlet" localSheetId="13">#REF!</definedName>
    <definedName name="samlet" localSheetId="14">#REF!</definedName>
    <definedName name="samlet" localSheetId="27">#REF!</definedName>
    <definedName name="samlet" localSheetId="28">#REF!</definedName>
    <definedName name="samlet" localSheetId="22">#REF!</definedName>
    <definedName name="samlet" localSheetId="30">#REF!</definedName>
    <definedName name="samlet" localSheetId="44">#REF!</definedName>
    <definedName name="samlet" localSheetId="4">#REF!</definedName>
    <definedName name="samlet" localSheetId="5">#REF!</definedName>
    <definedName name="samlet" localSheetId="6">#REF!</definedName>
    <definedName name="samlet" localSheetId="7">#REF!</definedName>
    <definedName name="samlet" localSheetId="16">#REF!</definedName>
    <definedName name="samlet" localSheetId="15">#REF!</definedName>
    <definedName name="samlet" localSheetId="25">#REF!</definedName>
    <definedName name="samlet" localSheetId="26">#REF!</definedName>
    <definedName name="samlet" localSheetId="24">#REF!</definedName>
    <definedName name="samlet" localSheetId="19">#REF!</definedName>
    <definedName name="samlet" localSheetId="42">#REF!</definedName>
    <definedName name="samlet" localSheetId="9">#REF!</definedName>
    <definedName name="samlet" localSheetId="10">#REF!</definedName>
    <definedName name="samlet" localSheetId="8">#REF!</definedName>
    <definedName name="samlet" localSheetId="11">#REF!</definedName>
    <definedName name="samlet" localSheetId="12">#REF!</definedName>
    <definedName name="samlet" localSheetId="29">#REF!</definedName>
    <definedName name="samlet" localSheetId="41">#REF!</definedName>
    <definedName name="samlet">#REF!</definedName>
    <definedName name="samlet2" localSheetId="33">#REF!</definedName>
    <definedName name="samlet2" localSheetId="17">#REF!</definedName>
    <definedName name="samlet2" localSheetId="20">#REF!</definedName>
    <definedName name="samlet2" localSheetId="18">#REF!</definedName>
    <definedName name="samlet2" localSheetId="13">#REF!</definedName>
    <definedName name="samlet2" localSheetId="14">#REF!</definedName>
    <definedName name="samlet2" localSheetId="27">#REF!</definedName>
    <definedName name="samlet2" localSheetId="28">#REF!</definedName>
    <definedName name="samlet2" localSheetId="22">#REF!</definedName>
    <definedName name="samlet2" localSheetId="30">#REF!</definedName>
    <definedName name="samlet2" localSheetId="44">#REF!</definedName>
    <definedName name="samlet2" localSheetId="4">#REF!</definedName>
    <definedName name="samlet2" localSheetId="5">#REF!</definedName>
    <definedName name="samlet2" localSheetId="6">#REF!</definedName>
    <definedName name="samlet2" localSheetId="7">#REF!</definedName>
    <definedName name="samlet2" localSheetId="16">#REF!</definedName>
    <definedName name="samlet2" localSheetId="15">#REF!</definedName>
    <definedName name="samlet2" localSheetId="25">#REF!</definedName>
    <definedName name="samlet2" localSheetId="26">#REF!</definedName>
    <definedName name="samlet2" localSheetId="24">#REF!</definedName>
    <definedName name="samlet2" localSheetId="19">#REF!</definedName>
    <definedName name="samlet2" localSheetId="42">#REF!</definedName>
    <definedName name="samlet2" localSheetId="9">#REF!</definedName>
    <definedName name="samlet2" localSheetId="10">#REF!</definedName>
    <definedName name="samlet2" localSheetId="8">#REF!</definedName>
    <definedName name="samlet2" localSheetId="11">#REF!</definedName>
    <definedName name="samlet2" localSheetId="12">#REF!</definedName>
    <definedName name="samlet2" localSheetId="29">#REF!</definedName>
    <definedName name="samlet2" localSheetId="41">#REF!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3">#REF!</definedName>
    <definedName name="SAPCrosstab1" localSheetId="17">#REF!</definedName>
    <definedName name="SAPCrosstab1" localSheetId="20">#REF!</definedName>
    <definedName name="SAPCrosstab1" localSheetId="18">#REF!</definedName>
    <definedName name="SAPCrosstab1" localSheetId="13">#REF!</definedName>
    <definedName name="SAPCrosstab1" localSheetId="14">#REF!</definedName>
    <definedName name="SAPCrosstab1" localSheetId="27">'Credit portfolio by BA Q122'!#REF!</definedName>
    <definedName name="SAPCrosstab1" localSheetId="28">'Credit portfolio by BA Q421 '!#REF!</definedName>
    <definedName name="SAPCrosstab1" localSheetId="22">#REF!</definedName>
    <definedName name="SAPCrosstab1" localSheetId="30">#REF!</definedName>
    <definedName name="SAPCrosstab1" localSheetId="44">#REF!</definedName>
    <definedName name="SAPCrosstab1" localSheetId="4">#REF!</definedName>
    <definedName name="SAPCrosstab1" localSheetId="5">#REF!</definedName>
    <definedName name="SAPCrosstab1" localSheetId="6">#REF!</definedName>
    <definedName name="SAPCrosstab1" localSheetId="7">#REF!</definedName>
    <definedName name="SAPCrosstab1" localSheetId="16">#REF!</definedName>
    <definedName name="SAPCrosstab1" localSheetId="15">#REF!</definedName>
    <definedName name="SAPCrosstab1" localSheetId="25">#REF!</definedName>
    <definedName name="SAPCrosstab1" localSheetId="26">#REF!</definedName>
    <definedName name="SAPCrosstab1" localSheetId="24">#REF!</definedName>
    <definedName name="SAPCrosstab1" localSheetId="19">#REF!</definedName>
    <definedName name="SAPCrosstab1" localSheetId="42">#REF!</definedName>
    <definedName name="SAPCrosstab1" localSheetId="9">#REF!</definedName>
    <definedName name="SAPCrosstab1" localSheetId="10">#REF!</definedName>
    <definedName name="SAPCrosstab1" localSheetId="8">#REF!</definedName>
    <definedName name="SAPCrosstab1" localSheetId="11">#REF!</definedName>
    <definedName name="SAPCrosstab1" localSheetId="12">#REF!</definedName>
    <definedName name="SAPCrosstab1" localSheetId="29">#REF!</definedName>
    <definedName name="SAPCrosstab1" localSheetId="41">#REF!</definedName>
    <definedName name="SAPCrosstab1">#REF!</definedName>
    <definedName name="SE_EURO_V" localSheetId="33">[57]Sheet1!$C$15</definedName>
    <definedName name="SE_EURO_V" localSheetId="27">[57]Sheet1!$C$15</definedName>
    <definedName name="SE_EURO_V" localSheetId="28">[57]Sheet1!$C$15</definedName>
    <definedName name="SE_EURO_V" localSheetId="30">[57]Sheet1!$C$15</definedName>
    <definedName name="SE_EURO_V" localSheetId="44">[58]Sheet1!$C$15</definedName>
    <definedName name="SE_EURO_V" localSheetId="25">[57]Sheet1!$C$15</definedName>
    <definedName name="SE_EURO_V" localSheetId="26">[57]Sheet1!$C$15</definedName>
    <definedName name="SE_EURO_V" localSheetId="24">[57]Sheet1!$C$15</definedName>
    <definedName name="SE_EURO_V" localSheetId="42">[59]Sheet1!$C$15</definedName>
    <definedName name="SE_EURO_V" localSheetId="9">[60]Sheet1!$C$15</definedName>
    <definedName name="SE_EURO_V" localSheetId="10">[60]Sheet1!$C$15</definedName>
    <definedName name="SE_EURO_V" localSheetId="8">[61]Sheet1!$C$15</definedName>
    <definedName name="SE_EURO_V" localSheetId="29">[57]Sheet1!$C$15</definedName>
    <definedName name="SE_EURO_V" localSheetId="41">[57]Sheet1!$C$15</definedName>
    <definedName name="SE_EURO_V">[62]Sheet1!$C$15</definedName>
    <definedName name="SE_SEK_V" localSheetId="33">[51]Sheet1!$C$23</definedName>
    <definedName name="SE_SEK_V" localSheetId="27">[51]Sheet1!$C$23</definedName>
    <definedName name="SE_SEK_V" localSheetId="28">[51]Sheet1!$C$23</definedName>
    <definedName name="SE_SEK_V" localSheetId="30">[51]Sheet1!$C$23</definedName>
    <definedName name="SE_SEK_V" localSheetId="44">[52]Sheet1!$C$23</definedName>
    <definedName name="SE_SEK_V" localSheetId="25">[51]Sheet1!$C$23</definedName>
    <definedName name="SE_SEK_V" localSheetId="26">[51]Sheet1!$C$23</definedName>
    <definedName name="SE_SEK_V" localSheetId="24">[51]Sheet1!$C$23</definedName>
    <definedName name="SE_SEK_V" localSheetId="42">[53]Sheet1!$C$23</definedName>
    <definedName name="SE_SEK_V" localSheetId="9">[54]Sheet1!$C$23</definedName>
    <definedName name="SE_SEK_V" localSheetId="10">[54]Sheet1!$C$23</definedName>
    <definedName name="SE_SEK_V" localSheetId="8">[55]Sheet1!$C$23</definedName>
    <definedName name="SE_SEK_V" localSheetId="29">[51]Sheet1!$C$23</definedName>
    <definedName name="SE_SEK_V" localSheetId="41">[51]Sheet1!$C$23</definedName>
    <definedName name="SE_SEK_V">[56]Sheet1!$C$23</definedName>
    <definedName name="segments" localSheetId="33">#REF!</definedName>
    <definedName name="segments" localSheetId="17">#REF!</definedName>
    <definedName name="segments" localSheetId="20">#REF!</definedName>
    <definedName name="segments" localSheetId="18">#REF!</definedName>
    <definedName name="segments" localSheetId="13">#REF!</definedName>
    <definedName name="segments" localSheetId="14">#REF!</definedName>
    <definedName name="segments" localSheetId="27">#REF!</definedName>
    <definedName name="segments" localSheetId="28">#REF!</definedName>
    <definedName name="segments" localSheetId="22">#REF!</definedName>
    <definedName name="segments" localSheetId="30">#REF!</definedName>
    <definedName name="segments" localSheetId="44">#REF!</definedName>
    <definedName name="segments" localSheetId="4">#REF!</definedName>
    <definedName name="segments" localSheetId="5">#REF!</definedName>
    <definedName name="segments" localSheetId="6">#REF!</definedName>
    <definedName name="segments" localSheetId="7">#REF!</definedName>
    <definedName name="segments" localSheetId="16">#REF!</definedName>
    <definedName name="segments" localSheetId="15">#REF!</definedName>
    <definedName name="segments" localSheetId="25">#REF!</definedName>
    <definedName name="segments" localSheetId="26">#REF!</definedName>
    <definedName name="segments" localSheetId="24">#REF!</definedName>
    <definedName name="segments" localSheetId="19">#REF!</definedName>
    <definedName name="segments" localSheetId="42">#REF!</definedName>
    <definedName name="segments" localSheetId="9">#REF!</definedName>
    <definedName name="segments" localSheetId="10">#REF!</definedName>
    <definedName name="segments" localSheetId="8">#REF!</definedName>
    <definedName name="segments" localSheetId="11">#REF!</definedName>
    <definedName name="segments" localSheetId="12">#REF!</definedName>
    <definedName name="segments" localSheetId="29">#REF!</definedName>
    <definedName name="segments" localSheetId="41">#REF!</definedName>
    <definedName name="segments">#REF!</definedName>
    <definedName name="SEK_1.kv." localSheetId="33">#REF!</definedName>
    <definedName name="SEK_1.kv." localSheetId="17">#REF!</definedName>
    <definedName name="SEK_1.kv." localSheetId="20">#REF!</definedName>
    <definedName name="SEK_1.kv." localSheetId="18">#REF!</definedName>
    <definedName name="SEK_1.kv." localSheetId="13">#REF!</definedName>
    <definedName name="SEK_1.kv." localSheetId="14">#REF!</definedName>
    <definedName name="SEK_1.kv." localSheetId="27">#REF!</definedName>
    <definedName name="SEK_1.kv." localSheetId="28">#REF!</definedName>
    <definedName name="SEK_1.kv." localSheetId="22">#REF!</definedName>
    <definedName name="SEK_1.kv." localSheetId="30">#REF!</definedName>
    <definedName name="SEK_1.kv." localSheetId="44">#REF!</definedName>
    <definedName name="SEK_1.kv." localSheetId="4">#REF!</definedName>
    <definedName name="SEK_1.kv." localSheetId="5">#REF!</definedName>
    <definedName name="SEK_1.kv." localSheetId="6">#REF!</definedName>
    <definedName name="SEK_1.kv." localSheetId="7">#REF!</definedName>
    <definedName name="SEK_1.kv." localSheetId="16">#REF!</definedName>
    <definedName name="SEK_1.kv." localSheetId="15">#REF!</definedName>
    <definedName name="SEK_1.kv." localSheetId="25">#REF!</definedName>
    <definedName name="SEK_1.kv." localSheetId="26">#REF!</definedName>
    <definedName name="SEK_1.kv." localSheetId="24">#REF!</definedName>
    <definedName name="SEK_1.kv." localSheetId="19">#REF!</definedName>
    <definedName name="SEK_1.kv." localSheetId="42">#REF!</definedName>
    <definedName name="SEK_1.kv." localSheetId="9">#REF!</definedName>
    <definedName name="SEK_1.kv." localSheetId="10">#REF!</definedName>
    <definedName name="SEK_1.kv." localSheetId="8">#REF!</definedName>
    <definedName name="SEK_1.kv." localSheetId="11">#REF!</definedName>
    <definedName name="SEK_1.kv." localSheetId="12">#REF!</definedName>
    <definedName name="SEK_1.kv." localSheetId="29">#REF!</definedName>
    <definedName name="SEK_1.kv." localSheetId="41">#REF!</definedName>
    <definedName name="SEK_1.kv.">#REF!</definedName>
    <definedName name="SEK_2.kv." localSheetId="33">#REF!</definedName>
    <definedName name="SEK_2.kv." localSheetId="17">#REF!</definedName>
    <definedName name="SEK_2.kv." localSheetId="20">#REF!</definedName>
    <definedName name="SEK_2.kv." localSheetId="18">#REF!</definedName>
    <definedName name="SEK_2.kv." localSheetId="13">#REF!</definedName>
    <definedName name="SEK_2.kv." localSheetId="14">#REF!</definedName>
    <definedName name="SEK_2.kv." localSheetId="27">#REF!</definedName>
    <definedName name="SEK_2.kv." localSheetId="28">#REF!</definedName>
    <definedName name="SEK_2.kv." localSheetId="22">#REF!</definedName>
    <definedName name="SEK_2.kv." localSheetId="30">#REF!</definedName>
    <definedName name="SEK_2.kv." localSheetId="44">#REF!</definedName>
    <definedName name="SEK_2.kv." localSheetId="4">#REF!</definedName>
    <definedName name="SEK_2.kv." localSheetId="5">#REF!</definedName>
    <definedName name="SEK_2.kv." localSheetId="6">#REF!</definedName>
    <definedName name="SEK_2.kv." localSheetId="7">#REF!</definedName>
    <definedName name="SEK_2.kv." localSheetId="16">#REF!</definedName>
    <definedName name="SEK_2.kv." localSheetId="15">#REF!</definedName>
    <definedName name="SEK_2.kv." localSheetId="25">#REF!</definedName>
    <definedName name="SEK_2.kv." localSheetId="26">#REF!</definedName>
    <definedName name="SEK_2.kv." localSheetId="24">#REF!</definedName>
    <definedName name="SEK_2.kv." localSheetId="19">#REF!</definedName>
    <definedName name="SEK_2.kv." localSheetId="42">#REF!</definedName>
    <definedName name="SEK_2.kv." localSheetId="9">#REF!</definedName>
    <definedName name="SEK_2.kv." localSheetId="10">#REF!</definedName>
    <definedName name="SEK_2.kv." localSheetId="8">#REF!</definedName>
    <definedName name="SEK_2.kv." localSheetId="11">#REF!</definedName>
    <definedName name="SEK_2.kv." localSheetId="12">#REF!</definedName>
    <definedName name="SEK_2.kv." localSheetId="29">#REF!</definedName>
    <definedName name="SEK_2.kv." localSheetId="41">#REF!</definedName>
    <definedName name="SEK_2.kv.">#REF!</definedName>
    <definedName name="SEK_3.kv." localSheetId="33">#REF!</definedName>
    <definedName name="SEK_3.kv." localSheetId="17">#REF!</definedName>
    <definedName name="SEK_3.kv." localSheetId="20">#REF!</definedName>
    <definedName name="SEK_3.kv." localSheetId="18">#REF!</definedName>
    <definedName name="SEK_3.kv." localSheetId="13">#REF!</definedName>
    <definedName name="SEK_3.kv." localSheetId="14">#REF!</definedName>
    <definedName name="SEK_3.kv." localSheetId="27">#REF!</definedName>
    <definedName name="SEK_3.kv." localSheetId="28">#REF!</definedName>
    <definedName name="SEK_3.kv." localSheetId="22">#REF!</definedName>
    <definedName name="SEK_3.kv." localSheetId="30">#REF!</definedName>
    <definedName name="SEK_3.kv." localSheetId="44">#REF!</definedName>
    <definedName name="SEK_3.kv." localSheetId="4">#REF!</definedName>
    <definedName name="SEK_3.kv." localSheetId="5">#REF!</definedName>
    <definedName name="SEK_3.kv." localSheetId="6">#REF!</definedName>
    <definedName name="SEK_3.kv." localSheetId="7">#REF!</definedName>
    <definedName name="SEK_3.kv." localSheetId="16">#REF!</definedName>
    <definedName name="SEK_3.kv." localSheetId="15">#REF!</definedName>
    <definedName name="SEK_3.kv." localSheetId="25">#REF!</definedName>
    <definedName name="SEK_3.kv." localSheetId="26">#REF!</definedName>
    <definedName name="SEK_3.kv." localSheetId="24">#REF!</definedName>
    <definedName name="SEK_3.kv." localSheetId="19">#REF!</definedName>
    <definedName name="SEK_3.kv." localSheetId="42">#REF!</definedName>
    <definedName name="SEK_3.kv." localSheetId="9">#REF!</definedName>
    <definedName name="SEK_3.kv." localSheetId="10">#REF!</definedName>
    <definedName name="SEK_3.kv." localSheetId="8">#REF!</definedName>
    <definedName name="SEK_3.kv." localSheetId="11">#REF!</definedName>
    <definedName name="SEK_3.kv." localSheetId="12">#REF!</definedName>
    <definedName name="SEK_3.kv." localSheetId="29">#REF!</definedName>
    <definedName name="SEK_3.kv." localSheetId="41">#REF!</definedName>
    <definedName name="SEK_3.kv.">#REF!</definedName>
    <definedName name="SEK_30.06." localSheetId="33">#REF!</definedName>
    <definedName name="SEK_30.06." localSheetId="17">#REF!</definedName>
    <definedName name="SEK_30.06." localSheetId="20">#REF!</definedName>
    <definedName name="SEK_30.06." localSheetId="18">#REF!</definedName>
    <definedName name="SEK_30.06." localSheetId="13">#REF!</definedName>
    <definedName name="SEK_30.06." localSheetId="14">#REF!</definedName>
    <definedName name="SEK_30.06." localSheetId="27">#REF!</definedName>
    <definedName name="SEK_30.06." localSheetId="28">#REF!</definedName>
    <definedName name="SEK_30.06." localSheetId="22">#REF!</definedName>
    <definedName name="SEK_30.06." localSheetId="30">#REF!</definedName>
    <definedName name="SEK_30.06." localSheetId="44">#REF!</definedName>
    <definedName name="SEK_30.06." localSheetId="4">#REF!</definedName>
    <definedName name="SEK_30.06." localSheetId="5">#REF!</definedName>
    <definedName name="SEK_30.06." localSheetId="6">#REF!</definedName>
    <definedName name="SEK_30.06." localSheetId="7">#REF!</definedName>
    <definedName name="SEK_30.06." localSheetId="16">#REF!</definedName>
    <definedName name="SEK_30.06." localSheetId="15">#REF!</definedName>
    <definedName name="SEK_30.06." localSheetId="25">#REF!</definedName>
    <definedName name="SEK_30.06." localSheetId="26">#REF!</definedName>
    <definedName name="SEK_30.06." localSheetId="24">#REF!</definedName>
    <definedName name="SEK_30.06." localSheetId="19">#REF!</definedName>
    <definedName name="SEK_30.06." localSheetId="42">#REF!</definedName>
    <definedName name="SEK_30.06." localSheetId="9">#REF!</definedName>
    <definedName name="SEK_30.06." localSheetId="10">#REF!</definedName>
    <definedName name="SEK_30.06." localSheetId="8">#REF!</definedName>
    <definedName name="SEK_30.06." localSheetId="11">#REF!</definedName>
    <definedName name="SEK_30.06." localSheetId="12">#REF!</definedName>
    <definedName name="SEK_30.06." localSheetId="29">#REF!</definedName>
    <definedName name="SEK_30.06." localSheetId="41">#REF!</definedName>
    <definedName name="SEK_30.06.">#REF!</definedName>
    <definedName name="SEK_30.09." localSheetId="33">#REF!</definedName>
    <definedName name="SEK_30.09." localSheetId="17">#REF!</definedName>
    <definedName name="SEK_30.09." localSheetId="20">#REF!</definedName>
    <definedName name="SEK_30.09." localSheetId="18">#REF!</definedName>
    <definedName name="SEK_30.09." localSheetId="13">#REF!</definedName>
    <definedName name="SEK_30.09." localSheetId="14">#REF!</definedName>
    <definedName name="SEK_30.09." localSheetId="27">#REF!</definedName>
    <definedName name="SEK_30.09." localSheetId="28">#REF!</definedName>
    <definedName name="SEK_30.09." localSheetId="22">#REF!</definedName>
    <definedName name="SEK_30.09." localSheetId="30">#REF!</definedName>
    <definedName name="SEK_30.09." localSheetId="44">#REF!</definedName>
    <definedName name="SEK_30.09." localSheetId="4">#REF!</definedName>
    <definedName name="SEK_30.09." localSheetId="5">#REF!</definedName>
    <definedName name="SEK_30.09." localSheetId="6">#REF!</definedName>
    <definedName name="SEK_30.09." localSheetId="7">#REF!</definedName>
    <definedName name="SEK_30.09." localSheetId="16">#REF!</definedName>
    <definedName name="SEK_30.09." localSheetId="15">#REF!</definedName>
    <definedName name="SEK_30.09." localSheetId="25">#REF!</definedName>
    <definedName name="SEK_30.09." localSheetId="26">#REF!</definedName>
    <definedName name="SEK_30.09." localSheetId="24">#REF!</definedName>
    <definedName name="SEK_30.09." localSheetId="19">#REF!</definedName>
    <definedName name="SEK_30.09." localSheetId="42">#REF!</definedName>
    <definedName name="SEK_30.09." localSheetId="9">#REF!</definedName>
    <definedName name="SEK_30.09." localSheetId="10">#REF!</definedName>
    <definedName name="SEK_30.09." localSheetId="8">#REF!</definedName>
    <definedName name="SEK_30.09." localSheetId="11">#REF!</definedName>
    <definedName name="SEK_30.09." localSheetId="12">#REF!</definedName>
    <definedName name="SEK_30.09." localSheetId="29">#REF!</definedName>
    <definedName name="SEK_30.09." localSheetId="41">#REF!</definedName>
    <definedName name="SEK_30.09.">#REF!</definedName>
    <definedName name="SEK_31.03." localSheetId="33">#REF!</definedName>
    <definedName name="SEK_31.03." localSheetId="17">#REF!</definedName>
    <definedName name="SEK_31.03." localSheetId="20">#REF!</definedName>
    <definedName name="SEK_31.03." localSheetId="18">#REF!</definedName>
    <definedName name="SEK_31.03." localSheetId="13">#REF!</definedName>
    <definedName name="SEK_31.03." localSheetId="14">#REF!</definedName>
    <definedName name="SEK_31.03." localSheetId="27">#REF!</definedName>
    <definedName name="SEK_31.03." localSheetId="28">#REF!</definedName>
    <definedName name="SEK_31.03." localSheetId="22">#REF!</definedName>
    <definedName name="SEK_31.03." localSheetId="30">#REF!</definedName>
    <definedName name="SEK_31.03." localSheetId="44">#REF!</definedName>
    <definedName name="SEK_31.03." localSheetId="4">#REF!</definedName>
    <definedName name="SEK_31.03." localSheetId="5">#REF!</definedName>
    <definedName name="SEK_31.03." localSheetId="6">#REF!</definedName>
    <definedName name="SEK_31.03." localSheetId="7">#REF!</definedName>
    <definedName name="SEK_31.03." localSheetId="16">#REF!</definedName>
    <definedName name="SEK_31.03." localSheetId="15">#REF!</definedName>
    <definedName name="SEK_31.03." localSheetId="25">#REF!</definedName>
    <definedName name="SEK_31.03." localSheetId="26">#REF!</definedName>
    <definedName name="SEK_31.03." localSheetId="24">#REF!</definedName>
    <definedName name="SEK_31.03." localSheetId="19">#REF!</definedName>
    <definedName name="SEK_31.03." localSheetId="42">#REF!</definedName>
    <definedName name="SEK_31.03." localSheetId="9">#REF!</definedName>
    <definedName name="SEK_31.03." localSheetId="10">#REF!</definedName>
    <definedName name="SEK_31.03." localSheetId="8">#REF!</definedName>
    <definedName name="SEK_31.03." localSheetId="11">#REF!</definedName>
    <definedName name="SEK_31.03." localSheetId="12">#REF!</definedName>
    <definedName name="SEK_31.03." localSheetId="29">#REF!</definedName>
    <definedName name="SEK_31.03." localSheetId="41">#REF!</definedName>
    <definedName name="SEK_31.03.">#REF!</definedName>
    <definedName name="SEK_4.kv." localSheetId="33">#REF!</definedName>
    <definedName name="SEK_4.kv." localSheetId="17">#REF!</definedName>
    <definedName name="SEK_4.kv." localSheetId="20">#REF!</definedName>
    <definedName name="SEK_4.kv." localSheetId="18">#REF!</definedName>
    <definedName name="SEK_4.kv." localSheetId="13">#REF!</definedName>
    <definedName name="SEK_4.kv." localSheetId="14">#REF!</definedName>
    <definedName name="SEK_4.kv." localSheetId="27">#REF!</definedName>
    <definedName name="SEK_4.kv." localSheetId="28">#REF!</definedName>
    <definedName name="SEK_4.kv." localSheetId="22">#REF!</definedName>
    <definedName name="SEK_4.kv." localSheetId="30">#REF!</definedName>
    <definedName name="SEK_4.kv." localSheetId="44">#REF!</definedName>
    <definedName name="SEK_4.kv." localSheetId="4">#REF!</definedName>
    <definedName name="SEK_4.kv." localSheetId="5">#REF!</definedName>
    <definedName name="SEK_4.kv." localSheetId="6">#REF!</definedName>
    <definedName name="SEK_4.kv." localSheetId="7">#REF!</definedName>
    <definedName name="SEK_4.kv." localSheetId="16">#REF!</definedName>
    <definedName name="SEK_4.kv." localSheetId="15">#REF!</definedName>
    <definedName name="SEK_4.kv." localSheetId="25">#REF!</definedName>
    <definedName name="SEK_4.kv." localSheetId="26">#REF!</definedName>
    <definedName name="SEK_4.kv." localSheetId="24">#REF!</definedName>
    <definedName name="SEK_4.kv." localSheetId="19">#REF!</definedName>
    <definedName name="SEK_4.kv." localSheetId="42">#REF!</definedName>
    <definedName name="SEK_4.kv." localSheetId="9">#REF!</definedName>
    <definedName name="SEK_4.kv." localSheetId="10">#REF!</definedName>
    <definedName name="SEK_4.kv." localSheetId="8">#REF!</definedName>
    <definedName name="SEK_4.kv." localSheetId="11">#REF!</definedName>
    <definedName name="SEK_4.kv." localSheetId="12">#REF!</definedName>
    <definedName name="SEK_4.kv." localSheetId="29">#REF!</definedName>
    <definedName name="SEK_4.kv." localSheetId="41">#REF!</definedName>
    <definedName name="SEK_4.kv.">#REF!</definedName>
    <definedName name="SEK_Primo" localSheetId="33">#REF!</definedName>
    <definedName name="SEK_Primo" localSheetId="17">#REF!</definedName>
    <definedName name="SEK_Primo" localSheetId="20">#REF!</definedName>
    <definedName name="SEK_Primo" localSheetId="18">#REF!</definedName>
    <definedName name="SEK_Primo" localSheetId="13">#REF!</definedName>
    <definedName name="SEK_Primo" localSheetId="14">#REF!</definedName>
    <definedName name="SEK_Primo" localSheetId="27">#REF!</definedName>
    <definedName name="SEK_Primo" localSheetId="28">#REF!</definedName>
    <definedName name="SEK_Primo" localSheetId="22">#REF!</definedName>
    <definedName name="SEK_Primo" localSheetId="30">#REF!</definedName>
    <definedName name="SEK_Primo" localSheetId="44">#REF!</definedName>
    <definedName name="SEK_Primo" localSheetId="4">#REF!</definedName>
    <definedName name="SEK_Primo" localSheetId="5">#REF!</definedName>
    <definedName name="SEK_Primo" localSheetId="6">#REF!</definedName>
    <definedName name="SEK_Primo" localSheetId="7">#REF!</definedName>
    <definedName name="SEK_Primo" localSheetId="16">#REF!</definedName>
    <definedName name="SEK_Primo" localSheetId="15">#REF!</definedName>
    <definedName name="SEK_Primo" localSheetId="25">#REF!</definedName>
    <definedName name="SEK_Primo" localSheetId="26">#REF!</definedName>
    <definedName name="SEK_Primo" localSheetId="24">#REF!</definedName>
    <definedName name="SEK_Primo" localSheetId="19">#REF!</definedName>
    <definedName name="SEK_Primo" localSheetId="42">#REF!</definedName>
    <definedName name="SEK_Primo" localSheetId="9">#REF!</definedName>
    <definedName name="SEK_Primo" localSheetId="10">#REF!</definedName>
    <definedName name="SEK_Primo" localSheetId="8">#REF!</definedName>
    <definedName name="SEK_Primo" localSheetId="11">#REF!</definedName>
    <definedName name="SEK_Primo" localSheetId="12">#REF!</definedName>
    <definedName name="SEK_Primo" localSheetId="29">#REF!</definedName>
    <definedName name="SEK_Primo" localSheetId="41">#REF!</definedName>
    <definedName name="SEK_Primo">#REF!</definedName>
    <definedName name="SEK_Ultimo" localSheetId="33">#REF!</definedName>
    <definedName name="SEK_Ultimo" localSheetId="17">#REF!</definedName>
    <definedName name="SEK_Ultimo" localSheetId="20">#REF!</definedName>
    <definedName name="SEK_Ultimo" localSheetId="18">#REF!</definedName>
    <definedName name="SEK_Ultimo" localSheetId="13">#REF!</definedName>
    <definedName name="SEK_Ultimo" localSheetId="14">#REF!</definedName>
    <definedName name="SEK_Ultimo" localSheetId="27">#REF!</definedName>
    <definedName name="SEK_Ultimo" localSheetId="28">#REF!</definedName>
    <definedName name="SEK_Ultimo" localSheetId="22">#REF!</definedName>
    <definedName name="SEK_Ultimo" localSheetId="30">#REF!</definedName>
    <definedName name="SEK_Ultimo" localSheetId="44">#REF!</definedName>
    <definedName name="SEK_Ultimo" localSheetId="4">#REF!</definedName>
    <definedName name="SEK_Ultimo" localSheetId="5">#REF!</definedName>
    <definedName name="SEK_Ultimo" localSheetId="6">#REF!</definedName>
    <definedName name="SEK_Ultimo" localSheetId="7">#REF!</definedName>
    <definedName name="SEK_Ultimo" localSheetId="16">#REF!</definedName>
    <definedName name="SEK_Ultimo" localSheetId="15">#REF!</definedName>
    <definedName name="SEK_Ultimo" localSheetId="25">#REF!</definedName>
    <definedName name="SEK_Ultimo" localSheetId="26">#REF!</definedName>
    <definedName name="SEK_Ultimo" localSheetId="24">#REF!</definedName>
    <definedName name="SEK_Ultimo" localSheetId="19">#REF!</definedName>
    <definedName name="SEK_Ultimo" localSheetId="42">#REF!</definedName>
    <definedName name="SEK_Ultimo" localSheetId="9">#REF!</definedName>
    <definedName name="SEK_Ultimo" localSheetId="10">#REF!</definedName>
    <definedName name="SEK_Ultimo" localSheetId="8">#REF!</definedName>
    <definedName name="SEK_Ultimo" localSheetId="11">#REF!</definedName>
    <definedName name="SEK_Ultimo" localSheetId="12">#REF!</definedName>
    <definedName name="SEK_Ultimo" localSheetId="29">#REF!</definedName>
    <definedName name="SEK_Ultimo" localSheetId="41">#REF!</definedName>
    <definedName name="SEK_Ultimo">#REF!</definedName>
    <definedName name="SekLastYear" localSheetId="33">[38]Valutakurser!$E$10</definedName>
    <definedName name="SekLastYear" localSheetId="27">[38]Valutakurser!$E$10</definedName>
    <definedName name="SekLastYear" localSheetId="28">[38]Valutakurser!$E$10</definedName>
    <definedName name="SekLastYear" localSheetId="30">[38]Valutakurser!$E$10</definedName>
    <definedName name="SekLastYear" localSheetId="44">[39]Valutakurser!$E$10</definedName>
    <definedName name="SekLastYear" localSheetId="25">[38]Valutakurser!$E$10</definedName>
    <definedName name="SekLastYear" localSheetId="26">[38]Valutakurser!$E$10</definedName>
    <definedName name="SekLastYear" localSheetId="24">[38]Valutakurser!$E$10</definedName>
    <definedName name="SekLastYear" localSheetId="42">[40]Valutakurser!$E$10</definedName>
    <definedName name="SekLastYear" localSheetId="9">[41]Valutakurser!$E$10</definedName>
    <definedName name="SekLastYear" localSheetId="10">[41]Valutakurser!$E$10</definedName>
    <definedName name="SekLastYear" localSheetId="8">[42]Valutakurser!$E$10</definedName>
    <definedName name="SekLastYear" localSheetId="29">[38]Valutakurser!$E$10</definedName>
    <definedName name="SekLastYear" localSheetId="41">[38]Valutakurser!$E$10</definedName>
    <definedName name="SekLastYear">[43]Valutakurser!$E$10</definedName>
    <definedName name="SEKm" localSheetId="33">#REF!</definedName>
    <definedName name="SEKm" localSheetId="17">#REF!</definedName>
    <definedName name="SEKm" localSheetId="20">#REF!</definedName>
    <definedName name="SEKm" localSheetId="18">#REF!</definedName>
    <definedName name="SEKm" localSheetId="13">#REF!</definedName>
    <definedName name="SEKm" localSheetId="14">#REF!</definedName>
    <definedName name="SEKm" localSheetId="27">#REF!</definedName>
    <definedName name="SEKm" localSheetId="28">#REF!</definedName>
    <definedName name="SEKm" localSheetId="22">#REF!</definedName>
    <definedName name="SEKm" localSheetId="30">#REF!</definedName>
    <definedName name="SEKm" localSheetId="44">#REF!</definedName>
    <definedName name="SEKm" localSheetId="4">#REF!</definedName>
    <definedName name="SEKm" localSheetId="5">#REF!</definedName>
    <definedName name="SEKm" localSheetId="6">#REF!</definedName>
    <definedName name="SEKm" localSheetId="7">#REF!</definedName>
    <definedName name="SEKm" localSheetId="16">#REF!</definedName>
    <definedName name="SEKm" localSheetId="15">#REF!</definedName>
    <definedName name="SEKm" localSheetId="25">#REF!</definedName>
    <definedName name="SEKm" localSheetId="26">#REF!</definedName>
    <definedName name="SEKm" localSheetId="24">#REF!</definedName>
    <definedName name="SEKm" localSheetId="19">#REF!</definedName>
    <definedName name="SEKm" localSheetId="42">#REF!</definedName>
    <definedName name="SEKm" localSheetId="9">#REF!</definedName>
    <definedName name="SEKm" localSheetId="10">#REF!</definedName>
    <definedName name="SEKm" localSheetId="8">#REF!</definedName>
    <definedName name="SEKm" localSheetId="11">#REF!</definedName>
    <definedName name="SEKm" localSheetId="12">#REF!</definedName>
    <definedName name="SEKm" localSheetId="29">#REF!</definedName>
    <definedName name="SEKm" localSheetId="41">#REF!</definedName>
    <definedName name="SEKm">#REF!</definedName>
    <definedName name="sg" localSheetId="33"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20" hidden="1">{"5 * utfall + budget",#N/A,FALSE,"T-0298";"5 * bolag",#N/A,FALSE,"T-0298";"Unibank, utfall alla",#N/A,FALSE,"T-0298";#N/A,#N/A,FALSE,"Koncernskulder";#N/A,#N/A,FALSE,"Koncernfakturering"}</definedName>
    <definedName name="sg" localSheetId="18" hidden="1">{"5 * utfall + budget",#N/A,FALSE,"T-0298";"5 * bolag",#N/A,FALSE,"T-0298";"Unibank, utfall alla",#N/A,FALSE,"T-0298";#N/A,#N/A,FALSE,"Koncernskulder";#N/A,#N/A,FALSE,"Koncernfakturering"}</definedName>
    <definedName name="sg" localSheetId="13" hidden="1">{"5 * utfall + budget",#N/A,FALSE,"T-0298";"5 * bolag",#N/A,FALSE,"T-0298";"Unibank, utfall alla",#N/A,FALSE,"T-0298";#N/A,#N/A,FALSE,"Koncernskulder";#N/A,#N/A,FALSE,"Koncernfakturering"}</definedName>
    <definedName name="sg" localSheetId="14"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22"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44"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15"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4" hidden="1">{"5 * utfall + budget",#N/A,FALSE,"T-0298";"5 * bolag",#N/A,FALSE,"T-0298";"Unibank, utfall alla",#N/A,FALSE,"T-0298";#N/A,#N/A,FALSE,"Koncernskulder";#N/A,#N/A,FALSE,"Koncernfakturering"}</definedName>
    <definedName name="sg" localSheetId="19" hidden="1">{"5 * utfall + budget",#N/A,FALSE,"T-0298";"5 * bolag",#N/A,FALSE,"T-0298";"Unibank, utfall alla",#N/A,FALSE,"T-0298";#N/A,#N/A,FALSE,"Koncernskulder";#N/A,#N/A,FALSE,"Koncernfakturering"}</definedName>
    <definedName name="sg" localSheetId="42"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10"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localSheetId="11"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3">#REF!</definedName>
    <definedName name="shareholder" localSheetId="17">#REF!</definedName>
    <definedName name="shareholder" localSheetId="20">#REF!</definedName>
    <definedName name="shareholder" localSheetId="18">#REF!</definedName>
    <definedName name="shareholder" localSheetId="13">#REF!</definedName>
    <definedName name="shareholder" localSheetId="14">#REF!</definedName>
    <definedName name="shareholder" localSheetId="27">#REF!</definedName>
    <definedName name="shareholder" localSheetId="28">#REF!</definedName>
    <definedName name="shareholder" localSheetId="22">#REF!</definedName>
    <definedName name="shareholder" localSheetId="30">#REF!</definedName>
    <definedName name="shareholder" localSheetId="44">#REF!</definedName>
    <definedName name="shareholder" localSheetId="4">#REF!</definedName>
    <definedName name="shareholder" localSheetId="5">#REF!</definedName>
    <definedName name="shareholder" localSheetId="6">#REF!</definedName>
    <definedName name="shareholder" localSheetId="7">#REF!</definedName>
    <definedName name="shareholder" localSheetId="16">#REF!</definedName>
    <definedName name="shareholder" localSheetId="15">#REF!</definedName>
    <definedName name="shareholder" localSheetId="25">#REF!</definedName>
    <definedName name="shareholder" localSheetId="26">#REF!</definedName>
    <definedName name="shareholder" localSheetId="24">#REF!</definedName>
    <definedName name="shareholder" localSheetId="19">#REF!</definedName>
    <definedName name="shareholder" localSheetId="42">#REF!</definedName>
    <definedName name="shareholder" localSheetId="9">#REF!</definedName>
    <definedName name="shareholder" localSheetId="10">#REF!</definedName>
    <definedName name="shareholder" localSheetId="8">#REF!</definedName>
    <definedName name="shareholder" localSheetId="11">#REF!</definedName>
    <definedName name="shareholder" localSheetId="12">#REF!</definedName>
    <definedName name="shareholder" localSheetId="29">#REF!</definedName>
    <definedName name="shareholder" localSheetId="41">#REF!</definedName>
    <definedName name="shareholder">#REF!</definedName>
    <definedName name="Shipping" localSheetId="33">#REF!</definedName>
    <definedName name="Shipping" localSheetId="17">#REF!</definedName>
    <definedName name="Shipping" localSheetId="20">#REF!</definedName>
    <definedName name="Shipping" localSheetId="18">#REF!</definedName>
    <definedName name="Shipping" localSheetId="13">#REF!</definedName>
    <definedName name="Shipping" localSheetId="14">#REF!</definedName>
    <definedName name="Shipping" localSheetId="27">#REF!</definedName>
    <definedName name="Shipping" localSheetId="28">#REF!</definedName>
    <definedName name="Shipping" localSheetId="22">#REF!</definedName>
    <definedName name="Shipping" localSheetId="30">#REF!</definedName>
    <definedName name="Shipping" localSheetId="44">#REF!</definedName>
    <definedName name="Shipping" localSheetId="4">#REF!</definedName>
    <definedName name="Shipping" localSheetId="5">#REF!</definedName>
    <definedName name="Shipping" localSheetId="6">#REF!</definedName>
    <definedName name="Shipping" localSheetId="7">#REF!</definedName>
    <definedName name="Shipping" localSheetId="16">#REF!</definedName>
    <definedName name="Shipping" localSheetId="15">#REF!</definedName>
    <definedName name="Shipping" localSheetId="25">#REF!</definedName>
    <definedName name="Shipping" localSheetId="26">#REF!</definedName>
    <definedName name="Shipping" localSheetId="24">#REF!</definedName>
    <definedName name="Shipping" localSheetId="19">#REF!</definedName>
    <definedName name="Shipping" localSheetId="42">#REF!</definedName>
    <definedName name="Shipping" localSheetId="9">#REF!</definedName>
    <definedName name="Shipping" localSheetId="10">#REF!</definedName>
    <definedName name="Shipping" localSheetId="8">#REF!</definedName>
    <definedName name="Shipping" localSheetId="11">#REF!</definedName>
    <definedName name="Shipping" localSheetId="12">#REF!</definedName>
    <definedName name="Shipping" localSheetId="29">#REF!</definedName>
    <definedName name="Shipping" localSheetId="41">#REF!</definedName>
    <definedName name="Shipping">#REF!</definedName>
    <definedName name="SOSI" localSheetId="33">#REF!</definedName>
    <definedName name="SOSI" localSheetId="17">#REF!</definedName>
    <definedName name="SOSI" localSheetId="20">#REF!</definedName>
    <definedName name="SOSI" localSheetId="18">#REF!</definedName>
    <definedName name="SOSI" localSheetId="13">#REF!</definedName>
    <definedName name="SOSI" localSheetId="14">#REF!</definedName>
    <definedName name="SOSI" localSheetId="27">#REF!</definedName>
    <definedName name="SOSI" localSheetId="28">#REF!</definedName>
    <definedName name="SOSI" localSheetId="22">#REF!</definedName>
    <definedName name="SOSI" localSheetId="30">#REF!</definedName>
    <definedName name="SOSI" localSheetId="44">#REF!</definedName>
    <definedName name="SOSI" localSheetId="4">#REF!</definedName>
    <definedName name="SOSI" localSheetId="5">#REF!</definedName>
    <definedName name="SOSI" localSheetId="6">#REF!</definedName>
    <definedName name="SOSI" localSheetId="7">#REF!</definedName>
    <definedName name="SOSI" localSheetId="16">#REF!</definedName>
    <definedName name="SOSI" localSheetId="15">#REF!</definedName>
    <definedName name="SOSI" localSheetId="25">#REF!</definedName>
    <definedName name="SOSI" localSheetId="26">#REF!</definedName>
    <definedName name="SOSI" localSheetId="24">#REF!</definedName>
    <definedName name="SOSI" localSheetId="19">#REF!</definedName>
    <definedName name="SOSI" localSheetId="42">#REF!</definedName>
    <definedName name="SOSI" localSheetId="9">#REF!</definedName>
    <definedName name="SOSI" localSheetId="10">#REF!</definedName>
    <definedName name="SOSI" localSheetId="8">#REF!</definedName>
    <definedName name="SOSI" localSheetId="11">#REF!</definedName>
    <definedName name="SOSI" localSheetId="12">#REF!</definedName>
    <definedName name="SOSI" localSheetId="29">#REF!</definedName>
    <definedName name="SOSI" localSheetId="41">#REF!</definedName>
    <definedName name="SOSI">#REF!</definedName>
    <definedName name="Source_file" localSheetId="33">[57]Sheet1!$B$4</definedName>
    <definedName name="Source_file" localSheetId="27">[57]Sheet1!$B$4</definedName>
    <definedName name="Source_file" localSheetId="28">[57]Sheet1!$B$4</definedName>
    <definedName name="Source_file" localSheetId="30">[57]Sheet1!$B$4</definedName>
    <definedName name="Source_file" localSheetId="44">[58]Sheet1!$B$4</definedName>
    <definedName name="Source_file" localSheetId="25">[57]Sheet1!$B$4</definedName>
    <definedName name="Source_file" localSheetId="26">[57]Sheet1!$B$4</definedName>
    <definedName name="Source_file" localSheetId="24">[57]Sheet1!$B$4</definedName>
    <definedName name="Source_file" localSheetId="42">[59]Sheet1!$B$4</definedName>
    <definedName name="Source_file" localSheetId="9">[60]Sheet1!$B$4</definedName>
    <definedName name="Source_file" localSheetId="10">[60]Sheet1!$B$4</definedName>
    <definedName name="Source_file" localSheetId="8">[61]Sheet1!$B$4</definedName>
    <definedName name="Source_file" localSheetId="29">[57]Sheet1!$B$4</definedName>
    <definedName name="Source_file" localSheetId="41">[57]Sheet1!$B$4</definedName>
    <definedName name="Source_file">[62]Sheet1!$B$4</definedName>
    <definedName name="start" localSheetId="33">#REF!</definedName>
    <definedName name="start" localSheetId="17">#REF!</definedName>
    <definedName name="start" localSheetId="20">#REF!</definedName>
    <definedName name="start" localSheetId="18">#REF!</definedName>
    <definedName name="start" localSheetId="13">#REF!</definedName>
    <definedName name="start" localSheetId="14">#REF!</definedName>
    <definedName name="start" localSheetId="27">#REF!</definedName>
    <definedName name="start" localSheetId="28">#REF!</definedName>
    <definedName name="start" localSheetId="22">#REF!</definedName>
    <definedName name="start" localSheetId="30">#REF!</definedName>
    <definedName name="start" localSheetId="44">#REF!</definedName>
    <definedName name="start" localSheetId="4">#REF!</definedName>
    <definedName name="start" localSheetId="5">#REF!</definedName>
    <definedName name="start" localSheetId="6">#REF!</definedName>
    <definedName name="start" localSheetId="7">#REF!</definedName>
    <definedName name="start" localSheetId="16">#REF!</definedName>
    <definedName name="start" localSheetId="15">#REF!</definedName>
    <definedName name="start" localSheetId="25">#REF!</definedName>
    <definedName name="start" localSheetId="26">#REF!</definedName>
    <definedName name="start" localSheetId="24">#REF!</definedName>
    <definedName name="start" localSheetId="19">#REF!</definedName>
    <definedName name="start" localSheetId="42">#REF!</definedName>
    <definedName name="start" localSheetId="9">#REF!</definedName>
    <definedName name="start" localSheetId="10">#REF!</definedName>
    <definedName name="start" localSheetId="8">#REF!</definedName>
    <definedName name="start" localSheetId="11">#REF!</definedName>
    <definedName name="start" localSheetId="12">#REF!</definedName>
    <definedName name="start" localSheetId="29">#REF!</definedName>
    <definedName name="start" localSheetId="41">#REF!</definedName>
    <definedName name="start">#REF!</definedName>
    <definedName name="statutory" localSheetId="33">#REF!</definedName>
    <definedName name="statutory" localSheetId="17">#REF!</definedName>
    <definedName name="statutory" localSheetId="20">#REF!</definedName>
    <definedName name="statutory" localSheetId="18">#REF!</definedName>
    <definedName name="statutory" localSheetId="13">#REF!</definedName>
    <definedName name="statutory" localSheetId="14">#REF!</definedName>
    <definedName name="statutory" localSheetId="27">#REF!</definedName>
    <definedName name="statutory" localSheetId="28">#REF!</definedName>
    <definedName name="statutory" localSheetId="22">#REF!</definedName>
    <definedName name="statutory" localSheetId="30">#REF!</definedName>
    <definedName name="statutory" localSheetId="44">#REF!</definedName>
    <definedName name="statutory" localSheetId="4">#REF!</definedName>
    <definedName name="statutory" localSheetId="5">#REF!</definedName>
    <definedName name="statutory" localSheetId="6">#REF!</definedName>
    <definedName name="statutory" localSheetId="7">#REF!</definedName>
    <definedName name="statutory" localSheetId="16">#REF!</definedName>
    <definedName name="statutory" localSheetId="15">#REF!</definedName>
    <definedName name="statutory" localSheetId="25">#REF!</definedName>
    <definedName name="statutory" localSheetId="26">#REF!</definedName>
    <definedName name="statutory" localSheetId="24">#REF!</definedName>
    <definedName name="statutory" localSheetId="19">#REF!</definedName>
    <definedName name="statutory" localSheetId="42">#REF!</definedName>
    <definedName name="statutory" localSheetId="9">#REF!</definedName>
    <definedName name="statutory" localSheetId="10">#REF!</definedName>
    <definedName name="statutory" localSheetId="8">#REF!</definedName>
    <definedName name="statutory" localSheetId="11">#REF!</definedName>
    <definedName name="statutory" localSheetId="12">#REF!</definedName>
    <definedName name="statutory" localSheetId="29">#REF!</definedName>
    <definedName name="statutory" localSheetId="41">#REF!</definedName>
    <definedName name="statutory">#REF!</definedName>
    <definedName name="Statutory_Income_Statement" localSheetId="33">#REF!</definedName>
    <definedName name="Statutory_Income_Statement" localSheetId="17">#REF!</definedName>
    <definedName name="Statutory_Income_Statement" localSheetId="20">#REF!</definedName>
    <definedName name="Statutory_Income_Statement" localSheetId="18">#REF!</definedName>
    <definedName name="Statutory_Income_Statement" localSheetId="13">#REF!</definedName>
    <definedName name="Statutory_Income_Statement" localSheetId="14">#REF!</definedName>
    <definedName name="Statutory_Income_Statement" localSheetId="27">#REF!</definedName>
    <definedName name="Statutory_Income_Statement" localSheetId="28">#REF!</definedName>
    <definedName name="Statutory_Income_Statement" localSheetId="22">#REF!</definedName>
    <definedName name="Statutory_Income_Statement" localSheetId="30">#REF!</definedName>
    <definedName name="Statutory_Income_Statement" localSheetId="44">#REF!</definedName>
    <definedName name="Statutory_Income_Statement" localSheetId="4">#REF!</definedName>
    <definedName name="Statutory_Income_Statement" localSheetId="5">#REF!</definedName>
    <definedName name="Statutory_Income_Statement" localSheetId="6">#REF!</definedName>
    <definedName name="Statutory_Income_Statement" localSheetId="7">#REF!</definedName>
    <definedName name="Statutory_Income_Statement" localSheetId="16">#REF!</definedName>
    <definedName name="Statutory_Income_Statement" localSheetId="15">#REF!</definedName>
    <definedName name="Statutory_Income_Statement" localSheetId="25">#REF!</definedName>
    <definedName name="Statutory_Income_Statement" localSheetId="26">#REF!</definedName>
    <definedName name="Statutory_Income_Statement" localSheetId="24">#REF!</definedName>
    <definedName name="Statutory_Income_Statement" localSheetId="19">#REF!</definedName>
    <definedName name="Statutory_Income_Statement" localSheetId="42">#REF!</definedName>
    <definedName name="Statutory_Income_Statement" localSheetId="9">#REF!</definedName>
    <definedName name="Statutory_Income_Statement" localSheetId="10">#REF!</definedName>
    <definedName name="Statutory_Income_Statement" localSheetId="8">#REF!</definedName>
    <definedName name="Statutory_Income_Statement" localSheetId="11">#REF!</definedName>
    <definedName name="Statutory_Income_Statement" localSheetId="12">#REF!</definedName>
    <definedName name="Statutory_Income_Statement" localSheetId="29">#REF!</definedName>
    <definedName name="Statutory_Income_Statement" localSheetId="41">#REF!</definedName>
    <definedName name="Statutory_Income_Statement">#REF!</definedName>
    <definedName name="stop" localSheetId="33">#REF!</definedName>
    <definedName name="stop" localSheetId="17">#REF!</definedName>
    <definedName name="stop" localSheetId="20">#REF!</definedName>
    <definedName name="stop" localSheetId="18">#REF!</definedName>
    <definedName name="stop" localSheetId="13">#REF!</definedName>
    <definedName name="stop" localSheetId="14">#REF!</definedName>
    <definedName name="stop" localSheetId="27">#REF!</definedName>
    <definedName name="stop" localSheetId="28">#REF!</definedName>
    <definedName name="stop" localSheetId="22">#REF!</definedName>
    <definedName name="stop" localSheetId="30">#REF!</definedName>
    <definedName name="stop" localSheetId="44">#REF!</definedName>
    <definedName name="stop" localSheetId="4">#REF!</definedName>
    <definedName name="stop" localSheetId="5">#REF!</definedName>
    <definedName name="stop" localSheetId="6">#REF!</definedName>
    <definedName name="stop" localSheetId="7">#REF!</definedName>
    <definedName name="stop" localSheetId="16">#REF!</definedName>
    <definedName name="stop" localSheetId="15">#REF!</definedName>
    <definedName name="stop" localSheetId="25">#REF!</definedName>
    <definedName name="stop" localSheetId="26">#REF!</definedName>
    <definedName name="stop" localSheetId="24">#REF!</definedName>
    <definedName name="stop" localSheetId="19">#REF!</definedName>
    <definedName name="stop" localSheetId="42">#REF!</definedName>
    <definedName name="stop" localSheetId="9">#REF!</definedName>
    <definedName name="stop" localSheetId="10">#REF!</definedName>
    <definedName name="stop" localSheetId="8">#REF!</definedName>
    <definedName name="stop" localSheetId="11">#REF!</definedName>
    <definedName name="stop" localSheetId="12">#REF!</definedName>
    <definedName name="stop" localSheetId="29">#REF!</definedName>
    <definedName name="stop" localSheetId="41">#REF!</definedName>
    <definedName name="stop">#REF!</definedName>
    <definedName name="Sweden" localSheetId="33">[51]Sheet1!$C$20</definedName>
    <definedName name="Sweden" localSheetId="27">[51]Sheet1!$C$20</definedName>
    <definedName name="Sweden" localSheetId="28">[51]Sheet1!$C$20</definedName>
    <definedName name="Sweden" localSheetId="30">[51]Sheet1!$C$20</definedName>
    <definedName name="Sweden" localSheetId="44">[52]Sheet1!$C$20</definedName>
    <definedName name="Sweden" localSheetId="25">[51]Sheet1!$C$20</definedName>
    <definedName name="Sweden" localSheetId="26">[51]Sheet1!$C$20</definedName>
    <definedName name="Sweden" localSheetId="24">[51]Sheet1!$C$20</definedName>
    <definedName name="Sweden" localSheetId="42">[53]Sheet1!$C$20</definedName>
    <definedName name="Sweden" localSheetId="9">[54]Sheet1!$C$20</definedName>
    <definedName name="Sweden" localSheetId="10">[54]Sheet1!$C$20</definedName>
    <definedName name="Sweden" localSheetId="8">[55]Sheet1!$C$20</definedName>
    <definedName name="Sweden" localSheetId="29">[51]Sheet1!$C$20</definedName>
    <definedName name="Sweden" localSheetId="41">[51]Sheet1!$C$20</definedName>
    <definedName name="Sweden">[56]Sheet1!$C$20</definedName>
    <definedName name="TASESUOM" localSheetId="33">#REF!</definedName>
    <definedName name="TASESUOM" localSheetId="17">#REF!</definedName>
    <definedName name="TASESUOM" localSheetId="20">#REF!</definedName>
    <definedName name="TASESUOM" localSheetId="18">#REF!</definedName>
    <definedName name="TASESUOM" localSheetId="13">#REF!</definedName>
    <definedName name="TASESUOM" localSheetId="14">#REF!</definedName>
    <definedName name="TASESUOM" localSheetId="27">#REF!</definedName>
    <definedName name="TASESUOM" localSheetId="28">#REF!</definedName>
    <definedName name="TASESUOM" localSheetId="22">#REF!</definedName>
    <definedName name="TASESUOM" localSheetId="30">#REF!</definedName>
    <definedName name="TASESUOM" localSheetId="44">#REF!</definedName>
    <definedName name="TASESUOM" localSheetId="4">#REF!</definedName>
    <definedName name="TASESUOM" localSheetId="5">#REF!</definedName>
    <definedName name="TASESUOM" localSheetId="6">#REF!</definedName>
    <definedName name="TASESUOM" localSheetId="7">#REF!</definedName>
    <definedName name="TASESUOM" localSheetId="16">#REF!</definedName>
    <definedName name="TASESUOM" localSheetId="15">#REF!</definedName>
    <definedName name="TASESUOM" localSheetId="25">#REF!</definedName>
    <definedName name="TASESUOM" localSheetId="26">#REF!</definedName>
    <definedName name="TASESUOM" localSheetId="24">#REF!</definedName>
    <definedName name="TASESUOM" localSheetId="19">#REF!</definedName>
    <definedName name="TASESUOM" localSheetId="42">#REF!</definedName>
    <definedName name="TASESUOM" localSheetId="9">#REF!</definedName>
    <definedName name="TASESUOM" localSheetId="10">#REF!</definedName>
    <definedName name="TASESUOM" localSheetId="8">#REF!</definedName>
    <definedName name="TASESUOM" localSheetId="11">#REF!</definedName>
    <definedName name="TASESUOM" localSheetId="12">#REF!</definedName>
    <definedName name="TASESUOM" localSheetId="29">#REF!</definedName>
    <definedName name="TASESUOM" localSheetId="41">#REF!</definedName>
    <definedName name="TASESUOM">#REF!</definedName>
    <definedName name="tfp" localSheetId="33"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20" hidden="1">{"5 * utfall + budget",#N/A,FALSE,"T-0298";"5 * bolag",#N/A,FALSE,"T-0298";"Unibank, utfall alla",#N/A,FALSE,"T-0298";#N/A,#N/A,FALSE,"Koncernskulder";#N/A,#N/A,FALSE,"Koncernfakturering"}</definedName>
    <definedName name="tfp" localSheetId="18" hidden="1">{"5 * utfall + budget",#N/A,FALSE,"T-0298";"5 * bolag",#N/A,FALSE,"T-0298";"Unibank, utfall alla",#N/A,FALSE,"T-0298";#N/A,#N/A,FALSE,"Koncernskulder";#N/A,#N/A,FALSE,"Koncernfakturering"}</definedName>
    <definedName name="tfp" localSheetId="13" hidden="1">{"5 * utfall + budget",#N/A,FALSE,"T-0298";"5 * bolag",#N/A,FALSE,"T-0298";"Unibank, utfall alla",#N/A,FALSE,"T-0298";#N/A,#N/A,FALSE,"Koncernskulder";#N/A,#N/A,FALSE,"Koncernfakturering"}</definedName>
    <definedName name="tfp" localSheetId="14"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22"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44"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15"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4" hidden="1">{"5 * utfall + budget",#N/A,FALSE,"T-0298";"5 * bolag",#N/A,FALSE,"T-0298";"Unibank, utfall alla",#N/A,FALSE,"T-0298";#N/A,#N/A,FALSE,"Koncernskulder";#N/A,#N/A,FALSE,"Koncernfakturering"}</definedName>
    <definedName name="tfp" localSheetId="19" hidden="1">{"5 * utfall + budget",#N/A,FALSE,"T-0298";"5 * bolag",#N/A,FALSE,"T-0298";"Unibank, utfall alla",#N/A,FALSE,"T-0298";#N/A,#N/A,FALSE,"Koncernskulder";#N/A,#N/A,FALSE,"Koncernfakturering"}</definedName>
    <definedName name="tfp" localSheetId="42"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10"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localSheetId="11"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3">[38]Investment_assets!$AX$1:$AY$65536</definedName>
    <definedName name="TotalKol" localSheetId="27">[38]Investment_assets!$AX$1:$AY$65536</definedName>
    <definedName name="TotalKol" localSheetId="28">[38]Investment_assets!$AX$1:$AY$65536</definedName>
    <definedName name="TotalKol" localSheetId="30">[38]Investment_assets!$AX$1:$AY$65536</definedName>
    <definedName name="TotalKol" localSheetId="44">[39]Investment_assets!$AX$1:$AY$65536</definedName>
    <definedName name="TotalKol" localSheetId="25">[38]Investment_assets!$AX$1:$AY$65536</definedName>
    <definedName name="TotalKol" localSheetId="26">[38]Investment_assets!$AX$1:$AY$65536</definedName>
    <definedName name="TotalKol" localSheetId="24">[38]Investment_assets!$AX$1:$AY$65536</definedName>
    <definedName name="TotalKol" localSheetId="42">[40]Investment_assets!$AX$1:$AY$65536</definedName>
    <definedName name="TotalKol" localSheetId="9">[41]Investment_assets!$AX$1:$AY$65536</definedName>
    <definedName name="TotalKol" localSheetId="10">[41]Investment_assets!$AX$1:$AY$65536</definedName>
    <definedName name="TotalKol" localSheetId="8">[42]Investment_assets!$AX$1:$AY$65536</definedName>
    <definedName name="TotalKol" localSheetId="29">[38]Investment_assets!$AX$1:$AY$65536</definedName>
    <definedName name="TotalKol" localSheetId="41">[38]Investment_assets!$AX$1:$AY$65536</definedName>
    <definedName name="TotalKol">[43]Investment_assets!$AX$1:$AY$65536</definedName>
    <definedName name="treasury" localSheetId="33">#REF!</definedName>
    <definedName name="treasury" localSheetId="17">#REF!</definedName>
    <definedName name="treasury" localSheetId="20">#REF!</definedName>
    <definedName name="treasury" localSheetId="18">#REF!</definedName>
    <definedName name="treasury" localSheetId="13">#REF!</definedName>
    <definedName name="treasury" localSheetId="14">#REF!</definedName>
    <definedName name="treasury" localSheetId="27">#REF!</definedName>
    <definedName name="treasury" localSheetId="28">#REF!</definedName>
    <definedName name="treasury" localSheetId="22">#REF!</definedName>
    <definedName name="treasury" localSheetId="30">#REF!</definedName>
    <definedName name="treasury" localSheetId="44">#REF!</definedName>
    <definedName name="treasury" localSheetId="4">#REF!</definedName>
    <definedName name="treasury" localSheetId="5">#REF!</definedName>
    <definedName name="treasury" localSheetId="6">#REF!</definedName>
    <definedName name="treasury" localSheetId="7">#REF!</definedName>
    <definedName name="treasury" localSheetId="16">#REF!</definedName>
    <definedName name="treasury" localSheetId="15">#REF!</definedName>
    <definedName name="treasury" localSheetId="25">#REF!</definedName>
    <definedName name="treasury" localSheetId="26">#REF!</definedName>
    <definedName name="treasury" localSheetId="24">#REF!</definedName>
    <definedName name="treasury" localSheetId="19">#REF!</definedName>
    <definedName name="treasury" localSheetId="42">#REF!</definedName>
    <definedName name="treasury" localSheetId="9">#REF!</definedName>
    <definedName name="treasury" localSheetId="10">#REF!</definedName>
    <definedName name="treasury" localSheetId="8">#REF!</definedName>
    <definedName name="treasury" localSheetId="11">#REF!</definedName>
    <definedName name="treasury" localSheetId="12">#REF!</definedName>
    <definedName name="treasury" localSheetId="29">#REF!</definedName>
    <definedName name="treasury" localSheetId="41">#REF!</definedName>
    <definedName name="treasury">#REF!</definedName>
    <definedName name="TreasuryKeyFig" localSheetId="33">#REF!</definedName>
    <definedName name="TreasuryKeyFig" localSheetId="17">#REF!</definedName>
    <definedName name="TreasuryKeyFig" localSheetId="20">#REF!</definedName>
    <definedName name="TreasuryKeyFig" localSheetId="18">#REF!</definedName>
    <definedName name="TreasuryKeyFig" localSheetId="13">#REF!</definedName>
    <definedName name="TreasuryKeyFig" localSheetId="14">#REF!</definedName>
    <definedName name="TreasuryKeyFig" localSheetId="27">#REF!</definedName>
    <definedName name="TreasuryKeyFig" localSheetId="28">#REF!</definedName>
    <definedName name="TreasuryKeyFig" localSheetId="22">#REF!</definedName>
    <definedName name="TreasuryKeyFig" localSheetId="30">#REF!</definedName>
    <definedName name="TreasuryKeyFig" localSheetId="44">#REF!</definedName>
    <definedName name="TreasuryKeyFig" localSheetId="4">#REF!</definedName>
    <definedName name="TreasuryKeyFig" localSheetId="5">#REF!</definedName>
    <definedName name="TreasuryKeyFig" localSheetId="6">#REF!</definedName>
    <definedName name="TreasuryKeyFig" localSheetId="7">#REF!</definedName>
    <definedName name="TreasuryKeyFig" localSheetId="16">#REF!</definedName>
    <definedName name="TreasuryKeyFig" localSheetId="15">#REF!</definedName>
    <definedName name="TreasuryKeyFig" localSheetId="25">#REF!</definedName>
    <definedName name="TreasuryKeyFig" localSheetId="26">#REF!</definedName>
    <definedName name="TreasuryKeyFig" localSheetId="24">#REF!</definedName>
    <definedName name="TreasuryKeyFig" localSheetId="19">#REF!</definedName>
    <definedName name="TreasuryKeyFig" localSheetId="42">#REF!</definedName>
    <definedName name="TreasuryKeyFig" localSheetId="9">#REF!</definedName>
    <definedName name="TreasuryKeyFig" localSheetId="10">#REF!</definedName>
    <definedName name="TreasuryKeyFig" localSheetId="8">#REF!</definedName>
    <definedName name="TreasuryKeyFig" localSheetId="11">#REF!</definedName>
    <definedName name="TreasuryKeyFig" localSheetId="12">#REF!</definedName>
    <definedName name="TreasuryKeyFig" localSheetId="29">#REF!</definedName>
    <definedName name="TreasuryKeyFig" localSheetId="41">#REF!</definedName>
    <definedName name="TreasuryKeyFig">#REF!</definedName>
    <definedName name="TreasuryOP" localSheetId="33">#REF!</definedName>
    <definedName name="TreasuryOP" localSheetId="17">#REF!</definedName>
    <definedName name="TreasuryOP" localSheetId="20">#REF!</definedName>
    <definedName name="TreasuryOP" localSheetId="18">#REF!</definedName>
    <definedName name="TreasuryOP" localSheetId="13">#REF!</definedName>
    <definedName name="TreasuryOP" localSheetId="14">#REF!</definedName>
    <definedName name="TreasuryOP" localSheetId="27">#REF!</definedName>
    <definedName name="TreasuryOP" localSheetId="28">#REF!</definedName>
    <definedName name="TreasuryOP" localSheetId="22">#REF!</definedName>
    <definedName name="TreasuryOP" localSheetId="30">#REF!</definedName>
    <definedName name="TreasuryOP" localSheetId="44">#REF!</definedName>
    <definedName name="TreasuryOP" localSheetId="4">#REF!</definedName>
    <definedName name="TreasuryOP" localSheetId="5">#REF!</definedName>
    <definedName name="TreasuryOP" localSheetId="6">#REF!</definedName>
    <definedName name="TreasuryOP" localSheetId="7">#REF!</definedName>
    <definedName name="TreasuryOP" localSheetId="16">#REF!</definedName>
    <definedName name="TreasuryOP" localSheetId="15">#REF!</definedName>
    <definedName name="TreasuryOP" localSheetId="25">#REF!</definedName>
    <definedName name="TreasuryOP" localSheetId="26">#REF!</definedName>
    <definedName name="TreasuryOP" localSheetId="24">#REF!</definedName>
    <definedName name="TreasuryOP" localSheetId="19">#REF!</definedName>
    <definedName name="TreasuryOP" localSheetId="42">#REF!</definedName>
    <definedName name="TreasuryOP" localSheetId="9">#REF!</definedName>
    <definedName name="TreasuryOP" localSheetId="10">#REF!</definedName>
    <definedName name="TreasuryOP" localSheetId="8">#REF!</definedName>
    <definedName name="TreasuryOP" localSheetId="11">#REF!</definedName>
    <definedName name="TreasuryOP" localSheetId="12">#REF!</definedName>
    <definedName name="TreasuryOP" localSheetId="29">#REF!</definedName>
    <definedName name="TreasuryOP" localSheetId="41">#REF!</definedName>
    <definedName name="TreasuryOP">#REF!</definedName>
    <definedName name="TULOS" localSheetId="33">#REF!</definedName>
    <definedName name="TULOS" localSheetId="17">#REF!</definedName>
    <definedName name="TULOS" localSheetId="20">#REF!</definedName>
    <definedName name="TULOS" localSheetId="18">#REF!</definedName>
    <definedName name="TULOS" localSheetId="13">#REF!</definedName>
    <definedName name="TULOS" localSheetId="14">#REF!</definedName>
    <definedName name="TULOS" localSheetId="27">#REF!</definedName>
    <definedName name="TULOS" localSheetId="28">#REF!</definedName>
    <definedName name="TULOS" localSheetId="22">#REF!</definedName>
    <definedName name="TULOS" localSheetId="30">#REF!</definedName>
    <definedName name="TULOS" localSheetId="44">#REF!</definedName>
    <definedName name="TULOS" localSheetId="4">#REF!</definedName>
    <definedName name="TULOS" localSheetId="5">#REF!</definedName>
    <definedName name="TULOS" localSheetId="6">#REF!</definedName>
    <definedName name="TULOS" localSheetId="7">#REF!</definedName>
    <definedName name="TULOS" localSheetId="16">#REF!</definedName>
    <definedName name="TULOS" localSheetId="15">#REF!</definedName>
    <definedName name="TULOS" localSheetId="25">#REF!</definedName>
    <definedName name="TULOS" localSheetId="26">#REF!</definedName>
    <definedName name="TULOS" localSheetId="24">#REF!</definedName>
    <definedName name="TULOS" localSheetId="19">#REF!</definedName>
    <definedName name="TULOS" localSheetId="42">#REF!</definedName>
    <definedName name="TULOS" localSheetId="9">#REF!</definedName>
    <definedName name="TULOS" localSheetId="10">#REF!</definedName>
    <definedName name="TULOS" localSheetId="8">#REF!</definedName>
    <definedName name="TULOS" localSheetId="11">#REF!</definedName>
    <definedName name="TULOS" localSheetId="12">#REF!</definedName>
    <definedName name="TULOS" localSheetId="29">#REF!</definedName>
    <definedName name="TULOS" localSheetId="41">#REF!</definedName>
    <definedName name="TULOS">#REF!</definedName>
    <definedName name="type" localSheetId="33">'[105]Schedule 8010'!$R$96:$S$98</definedName>
    <definedName name="type" localSheetId="27">'[105]Schedule 8010'!$R$96:$S$98</definedName>
    <definedName name="type" localSheetId="28">'[105]Schedule 8010'!$R$96:$S$98</definedName>
    <definedName name="type" localSheetId="30">'[105]Schedule 8010'!$R$96:$S$98</definedName>
    <definedName name="type" localSheetId="44">'[106]Schedule 8010'!$R$96:$S$98</definedName>
    <definedName name="type" localSheetId="25">'[105]Schedule 8010'!$R$96:$S$98</definedName>
    <definedName name="type" localSheetId="26">'[105]Schedule 8010'!$R$96:$S$98</definedName>
    <definedName name="type" localSheetId="24">'[105]Schedule 8010'!$R$96:$S$98</definedName>
    <definedName name="type" localSheetId="42">'[107]Schedule 8010'!$R$96:$S$98</definedName>
    <definedName name="type" localSheetId="9">'[108]Schedule 8010'!$R$96:$S$98</definedName>
    <definedName name="type" localSheetId="10">'[108]Schedule 8010'!$R$96:$S$98</definedName>
    <definedName name="type" localSheetId="8">'[109]Schedule 8010'!$R$96:$S$98</definedName>
    <definedName name="type" localSheetId="29">'[105]Schedule 8010'!$R$96:$S$98</definedName>
    <definedName name="type" localSheetId="41">'[105]Schedule 8010'!$R$96:$S$98</definedName>
    <definedName name="type">'[110]Schedule 8010'!$R$96:$S$98</definedName>
    <definedName name="UltimoLastYear" localSheetId="33">[38]HelpSheet!$C$3</definedName>
    <definedName name="UltimoLastYear" localSheetId="27">[38]HelpSheet!$C$3</definedName>
    <definedName name="UltimoLastYear" localSheetId="28">[38]HelpSheet!$C$3</definedName>
    <definedName name="UltimoLastYear" localSheetId="30">[38]HelpSheet!$C$3</definedName>
    <definedName name="UltimoLastYear" localSheetId="44">[39]HelpSheet!$C$3</definedName>
    <definedName name="UltimoLastYear" localSheetId="25">[38]HelpSheet!$C$3</definedName>
    <definedName name="UltimoLastYear" localSheetId="26">[38]HelpSheet!$C$3</definedName>
    <definedName name="UltimoLastYear" localSheetId="24">[38]HelpSheet!$C$3</definedName>
    <definedName name="UltimoLastYear" localSheetId="42">[40]HelpSheet!$C$3</definedName>
    <definedName name="UltimoLastYear" localSheetId="9">[41]HelpSheet!$C$3</definedName>
    <definedName name="UltimoLastYear" localSheetId="10">[41]HelpSheet!$C$3</definedName>
    <definedName name="UltimoLastYear" localSheetId="8">[42]HelpSheet!$C$3</definedName>
    <definedName name="UltimoLastYear" localSheetId="29">[38]HelpSheet!$C$3</definedName>
    <definedName name="UltimoLastYear" localSheetId="41">[38]HelpSheet!$C$3</definedName>
    <definedName name="UltimoLastYear">[43]HelpSheet!$C$3</definedName>
    <definedName name="Unit" localSheetId="33">[7]XXX!$C$34</definedName>
    <definedName name="Unit" localSheetId="27">[7]XXX!$C$34</definedName>
    <definedName name="Unit" localSheetId="28">[7]XXX!$C$34</definedName>
    <definedName name="Unit" localSheetId="30">[7]XXX!$C$34</definedName>
    <definedName name="Unit" localSheetId="44">[8]XXX!$C$34</definedName>
    <definedName name="Unit" localSheetId="25">[7]XXX!$C$34</definedName>
    <definedName name="Unit" localSheetId="26">[7]XXX!$C$34</definedName>
    <definedName name="Unit" localSheetId="24">[7]XXX!$C$34</definedName>
    <definedName name="Unit" localSheetId="42">[9]XXX!$C$34</definedName>
    <definedName name="Unit" localSheetId="9">[10]XXX!$C$34</definedName>
    <definedName name="Unit" localSheetId="10">[10]XXX!$C$34</definedName>
    <definedName name="Unit" localSheetId="8">[11]XXX!$C$34</definedName>
    <definedName name="Unit" localSheetId="29">[7]XXX!$C$34</definedName>
    <definedName name="Unit" localSheetId="41">[7]XXX!$C$34</definedName>
    <definedName name="Unit">[12]XXX!$C$34</definedName>
    <definedName name="ValgtDato1" localSheetId="33">[38]HelpSheet!$C$21</definedName>
    <definedName name="ValgtDato1" localSheetId="27">[38]HelpSheet!$C$21</definedName>
    <definedName name="ValgtDato1" localSheetId="28">[38]HelpSheet!$C$21</definedName>
    <definedName name="ValgtDato1" localSheetId="30">[38]HelpSheet!$C$21</definedName>
    <definedName name="ValgtDato1" localSheetId="44">[39]HelpSheet!$C$21</definedName>
    <definedName name="ValgtDato1" localSheetId="25">[38]HelpSheet!$C$21</definedName>
    <definedName name="ValgtDato1" localSheetId="26">[38]HelpSheet!$C$21</definedName>
    <definedName name="ValgtDato1" localSheetId="24">[38]HelpSheet!$C$21</definedName>
    <definedName name="ValgtDato1" localSheetId="42">[40]HelpSheet!$C$21</definedName>
    <definedName name="ValgtDato1" localSheetId="9">[41]HelpSheet!$C$21</definedName>
    <definedName name="ValgtDato1" localSheetId="10">[41]HelpSheet!$C$21</definedName>
    <definedName name="ValgtDato1" localSheetId="8">[42]HelpSheet!$C$21</definedName>
    <definedName name="ValgtDato1" localSheetId="29">[38]HelpSheet!$C$21</definedName>
    <definedName name="ValgtDato1" localSheetId="41">[38]HelpSheet!$C$21</definedName>
    <definedName name="ValgtDato1">[43]HelpSheet!$C$21</definedName>
    <definedName name="ValgtDato2" localSheetId="33">[38]HelpSheet!$C$23</definedName>
    <definedName name="ValgtDato2" localSheetId="27">[38]HelpSheet!$C$23</definedName>
    <definedName name="ValgtDato2" localSheetId="28">[38]HelpSheet!$C$23</definedName>
    <definedName name="ValgtDato2" localSheetId="30">[38]HelpSheet!$C$23</definedName>
    <definedName name="ValgtDato2" localSheetId="44">[39]HelpSheet!$C$23</definedName>
    <definedName name="ValgtDato2" localSheetId="25">[38]HelpSheet!$C$23</definedName>
    <definedName name="ValgtDato2" localSheetId="26">[38]HelpSheet!$C$23</definedName>
    <definedName name="ValgtDato2" localSheetId="24">[38]HelpSheet!$C$23</definedName>
    <definedName name="ValgtDato2" localSheetId="42">[40]HelpSheet!$C$23</definedName>
    <definedName name="ValgtDato2" localSheetId="9">[41]HelpSheet!$C$23</definedName>
    <definedName name="ValgtDato2" localSheetId="10">[41]HelpSheet!$C$23</definedName>
    <definedName name="ValgtDato2" localSheetId="8">[42]HelpSheet!$C$23</definedName>
    <definedName name="ValgtDato2" localSheetId="29">[38]HelpSheet!$C$23</definedName>
    <definedName name="ValgtDato2" localSheetId="41">[38]HelpSheet!$C$23</definedName>
    <definedName name="ValgtDato2">[43]HelpSheet!$C$23</definedName>
    <definedName name="ValgtDato3" localSheetId="33">[38]HelpSheet!$C$25</definedName>
    <definedName name="ValgtDato3" localSheetId="27">[38]HelpSheet!$C$25</definedName>
    <definedName name="ValgtDato3" localSheetId="28">[38]HelpSheet!$C$25</definedName>
    <definedName name="ValgtDato3" localSheetId="30">[38]HelpSheet!$C$25</definedName>
    <definedName name="ValgtDato3" localSheetId="44">[39]HelpSheet!$C$25</definedName>
    <definedName name="ValgtDato3" localSheetId="25">[38]HelpSheet!$C$25</definedName>
    <definedName name="ValgtDato3" localSheetId="26">[38]HelpSheet!$C$25</definedName>
    <definedName name="ValgtDato3" localSheetId="24">[38]HelpSheet!$C$25</definedName>
    <definedName name="ValgtDato3" localSheetId="42">[40]HelpSheet!$C$25</definedName>
    <definedName name="ValgtDato3" localSheetId="9">[41]HelpSheet!$C$25</definedName>
    <definedName name="ValgtDato3" localSheetId="10">[41]HelpSheet!$C$25</definedName>
    <definedName name="ValgtDato3" localSheetId="8">[42]HelpSheet!$C$25</definedName>
    <definedName name="ValgtDato3" localSheetId="29">[38]HelpSheet!$C$25</definedName>
    <definedName name="ValgtDato3" localSheetId="41">[38]HelpSheet!$C$25</definedName>
    <definedName name="ValgtDato3">[43]HelpSheet!$C$25</definedName>
    <definedName name="ValgtDatoIndex" localSheetId="33">[38]HelpSheet!$C$19</definedName>
    <definedName name="ValgtDatoIndex" localSheetId="27">[38]HelpSheet!$C$19</definedName>
    <definedName name="ValgtDatoIndex" localSheetId="28">[38]HelpSheet!$C$19</definedName>
    <definedName name="ValgtDatoIndex" localSheetId="30">[38]HelpSheet!$C$19</definedName>
    <definedName name="ValgtDatoIndex" localSheetId="44">[39]HelpSheet!$C$19</definedName>
    <definedName name="ValgtDatoIndex" localSheetId="25">[38]HelpSheet!$C$19</definedName>
    <definedName name="ValgtDatoIndex" localSheetId="26">[38]HelpSheet!$C$19</definedName>
    <definedName name="ValgtDatoIndex" localSheetId="24">[38]HelpSheet!$C$19</definedName>
    <definedName name="ValgtDatoIndex" localSheetId="42">[40]HelpSheet!$C$19</definedName>
    <definedName name="ValgtDatoIndex" localSheetId="9">[41]HelpSheet!$C$19</definedName>
    <definedName name="ValgtDatoIndex" localSheetId="10">[41]HelpSheet!$C$19</definedName>
    <definedName name="ValgtDatoIndex" localSheetId="8">[42]HelpSheet!$C$19</definedName>
    <definedName name="ValgtDatoIndex" localSheetId="29">[38]HelpSheet!$C$19</definedName>
    <definedName name="ValgtDatoIndex" localSheetId="41">[38]HelpSheet!$C$19</definedName>
    <definedName name="ValgtDatoIndex">[43]HelpSheet!$C$19</definedName>
    <definedName name="Valuta" localSheetId="33">[38]Investment_assets!$A$7:$IV$7</definedName>
    <definedName name="Valuta" localSheetId="27">[38]Investment_assets!$A$7:$IV$7</definedName>
    <definedName name="Valuta" localSheetId="28">[38]Investment_assets!$A$7:$IV$7</definedName>
    <definedName name="Valuta" localSheetId="30">[38]Investment_assets!$A$7:$IV$7</definedName>
    <definedName name="Valuta" localSheetId="44">[39]Investment_assets!$A$7:$IV$7</definedName>
    <definedName name="Valuta" localSheetId="25">[38]Investment_assets!$A$7:$IV$7</definedName>
    <definedName name="Valuta" localSheetId="26">[38]Investment_assets!$A$7:$IV$7</definedName>
    <definedName name="Valuta" localSheetId="24">[38]Investment_assets!$A$7:$IV$7</definedName>
    <definedName name="Valuta" localSheetId="42">[40]Investment_assets!$A$7:$IV$7</definedName>
    <definedName name="Valuta" localSheetId="9">[41]Investment_assets!$A$7:$IV$7</definedName>
    <definedName name="Valuta" localSheetId="10">[41]Investment_assets!$A$7:$IV$7</definedName>
    <definedName name="Valuta" localSheetId="8">[42]Investment_assets!$A$7:$IV$7</definedName>
    <definedName name="Valuta" localSheetId="29">[38]Investment_assets!$A$7:$IV$7</definedName>
    <definedName name="Valuta" localSheetId="41">[38]Investment_assets!$A$7:$IV$7</definedName>
    <definedName name="Valuta">[43]Investment_assets!$A$7:$IV$7</definedName>
    <definedName name="valuta_kurs_ultimo" localSheetId="33">[38]Valutakurser!$A$7:$Q$10</definedName>
    <definedName name="valuta_kurs_ultimo" localSheetId="27">[38]Valutakurser!$A$7:$Q$10</definedName>
    <definedName name="valuta_kurs_ultimo" localSheetId="28">[38]Valutakurser!$A$7:$Q$10</definedName>
    <definedName name="valuta_kurs_ultimo" localSheetId="30">[38]Valutakurser!$A$7:$Q$10</definedName>
    <definedName name="valuta_kurs_ultimo" localSheetId="44">[39]Valutakurser!$A$7:$Q$10</definedName>
    <definedName name="valuta_kurs_ultimo" localSheetId="25">[38]Valutakurser!$A$7:$Q$10</definedName>
    <definedName name="valuta_kurs_ultimo" localSheetId="26">[38]Valutakurser!$A$7:$Q$10</definedName>
    <definedName name="valuta_kurs_ultimo" localSheetId="24">[38]Valutakurser!$A$7:$Q$10</definedName>
    <definedName name="valuta_kurs_ultimo" localSheetId="42">[40]Valutakurser!$A$7:$Q$10</definedName>
    <definedName name="valuta_kurs_ultimo" localSheetId="9">[41]Valutakurser!$A$7:$Q$10</definedName>
    <definedName name="valuta_kurs_ultimo" localSheetId="10">[41]Valutakurser!$A$7:$Q$10</definedName>
    <definedName name="valuta_kurs_ultimo" localSheetId="8">[42]Valutakurser!$A$7:$Q$10</definedName>
    <definedName name="valuta_kurs_ultimo" localSheetId="29">[38]Valutakurser!$A$7:$Q$10</definedName>
    <definedName name="valuta_kurs_ultimo" localSheetId="41">[38]Valutakurser!$A$7:$Q$10</definedName>
    <definedName name="valuta_kurs_ultimo">[43]Valutakurser!$A$7:$Q$10</definedName>
    <definedName name="ValutaFlag" localSheetId="33">[38]HelpSheet!$G$6</definedName>
    <definedName name="ValutaFlag" localSheetId="27">[38]HelpSheet!$G$6</definedName>
    <definedName name="ValutaFlag" localSheetId="28">[38]HelpSheet!$G$6</definedName>
    <definedName name="ValutaFlag" localSheetId="30">[38]HelpSheet!$G$6</definedName>
    <definedName name="ValutaFlag" localSheetId="44">[39]HelpSheet!$G$6</definedName>
    <definedName name="ValutaFlag" localSheetId="25">[38]HelpSheet!$G$6</definedName>
    <definedName name="ValutaFlag" localSheetId="26">[38]HelpSheet!$G$6</definedName>
    <definedName name="ValutaFlag" localSheetId="24">[38]HelpSheet!$G$6</definedName>
    <definedName name="ValutaFlag" localSheetId="42">[40]HelpSheet!$G$6</definedName>
    <definedName name="ValutaFlag" localSheetId="9">[41]HelpSheet!$G$6</definedName>
    <definedName name="ValutaFlag" localSheetId="10">[41]HelpSheet!$G$6</definedName>
    <definedName name="ValutaFlag" localSheetId="8">[42]HelpSheet!$G$6</definedName>
    <definedName name="ValutaFlag" localSheetId="29">[38]HelpSheet!$G$6</definedName>
    <definedName name="ValutaFlag" localSheetId="41">[38]HelpSheet!$G$6</definedName>
    <definedName name="ValutaFlag">[43]HelpSheet!$G$6</definedName>
    <definedName name="ValutaValg" localSheetId="33">[38]HelpSheet!$G$3:$G$4</definedName>
    <definedName name="ValutaValg" localSheetId="27">[38]HelpSheet!$G$3:$G$4</definedName>
    <definedName name="ValutaValg" localSheetId="28">[38]HelpSheet!$G$3:$G$4</definedName>
    <definedName name="ValutaValg" localSheetId="30">[38]HelpSheet!$G$3:$G$4</definedName>
    <definedName name="ValutaValg" localSheetId="44">[39]HelpSheet!$G$3:$G$4</definedName>
    <definedName name="ValutaValg" localSheetId="25">[38]HelpSheet!$G$3:$G$4</definedName>
    <definedName name="ValutaValg" localSheetId="26">[38]HelpSheet!$G$3:$G$4</definedName>
    <definedName name="ValutaValg" localSheetId="24">[38]HelpSheet!$G$3:$G$4</definedName>
    <definedName name="ValutaValg" localSheetId="42">[40]HelpSheet!$G$3:$G$4</definedName>
    <definedName name="ValutaValg" localSheetId="9">[41]HelpSheet!$G$3:$G$4</definedName>
    <definedName name="ValutaValg" localSheetId="10">[41]HelpSheet!$G$3:$G$4</definedName>
    <definedName name="ValutaValg" localSheetId="8">[42]HelpSheet!$G$3:$G$4</definedName>
    <definedName name="ValutaValg" localSheetId="29">[38]HelpSheet!$G$3:$G$4</definedName>
    <definedName name="ValutaValg" localSheetId="41">[38]HelpSheet!$G$3:$G$4</definedName>
    <definedName name="ValutaValg">[43]HelpSheet!$G$3:$G$4</definedName>
    <definedName name="Vesta_life" localSheetId="33">#REF!</definedName>
    <definedName name="Vesta_life" localSheetId="17">#REF!</definedName>
    <definedName name="Vesta_life" localSheetId="20">#REF!</definedName>
    <definedName name="Vesta_life" localSheetId="18">#REF!</definedName>
    <definedName name="Vesta_life" localSheetId="13">#REF!</definedName>
    <definedName name="Vesta_life" localSheetId="14">#REF!</definedName>
    <definedName name="Vesta_life" localSheetId="27">#REF!</definedName>
    <definedName name="Vesta_life" localSheetId="28">#REF!</definedName>
    <definedName name="Vesta_life" localSheetId="22">#REF!</definedName>
    <definedName name="Vesta_life" localSheetId="30">#REF!</definedName>
    <definedName name="Vesta_life" localSheetId="44">#REF!</definedName>
    <definedName name="Vesta_life" localSheetId="4">#REF!</definedName>
    <definedName name="Vesta_life" localSheetId="5">#REF!</definedName>
    <definedName name="Vesta_life" localSheetId="6">#REF!</definedName>
    <definedName name="Vesta_life" localSheetId="7">#REF!</definedName>
    <definedName name="Vesta_life" localSheetId="16">#REF!</definedName>
    <definedName name="Vesta_life" localSheetId="15">#REF!</definedName>
    <definedName name="Vesta_life" localSheetId="25">#REF!</definedName>
    <definedName name="Vesta_life" localSheetId="26">#REF!</definedName>
    <definedName name="Vesta_life" localSheetId="24">#REF!</definedName>
    <definedName name="Vesta_life" localSheetId="19">#REF!</definedName>
    <definedName name="Vesta_life" localSheetId="42">#REF!</definedName>
    <definedName name="Vesta_life" localSheetId="9">#REF!</definedName>
    <definedName name="Vesta_life" localSheetId="10">#REF!</definedName>
    <definedName name="Vesta_life" localSheetId="8">#REF!</definedName>
    <definedName name="Vesta_life" localSheetId="11">#REF!</definedName>
    <definedName name="Vesta_life" localSheetId="12">#REF!</definedName>
    <definedName name="Vesta_life" localSheetId="29">#REF!</definedName>
    <definedName name="Vesta_life" localSheetId="41">#REF!</definedName>
    <definedName name="Vesta_life">#REF!</definedName>
    <definedName name="vuosi" localSheetId="33">[93]Syöttöpohja!$U$2</definedName>
    <definedName name="vuosi" localSheetId="27">[93]Syöttöpohja!$U$2</definedName>
    <definedName name="vuosi" localSheetId="28">[93]Syöttöpohja!$U$2</definedName>
    <definedName name="vuosi" localSheetId="30">[93]Syöttöpohja!$U$2</definedName>
    <definedName name="vuosi" localSheetId="44">[94]Syöttöpohja!$U$2</definedName>
    <definedName name="vuosi" localSheetId="25">[93]Syöttöpohja!$U$2</definedName>
    <definedName name="vuosi" localSheetId="26">[93]Syöttöpohja!$U$2</definedName>
    <definedName name="vuosi" localSheetId="24">[93]Syöttöpohja!$U$2</definedName>
    <definedName name="vuosi" localSheetId="42">[95]Syöttöpohja!$U$2</definedName>
    <definedName name="vuosi" localSheetId="9">[96]Syöttöpohja!$U$2</definedName>
    <definedName name="vuosi" localSheetId="10">[96]Syöttöpohja!$U$2</definedName>
    <definedName name="vuosi" localSheetId="8">[97]Syöttöpohja!$U$2</definedName>
    <definedName name="vuosi" localSheetId="29">[93]Syöttöpohja!$U$2</definedName>
    <definedName name="vuosi" localSheetId="41">[93]Syöttöpohja!$U$2</definedName>
    <definedName name="vuosi">[98]Syöttöpohja!$U$2</definedName>
    <definedName name="Wealth" localSheetId="33">#REF!</definedName>
    <definedName name="Wealth" localSheetId="17">#REF!</definedName>
    <definedName name="Wealth" localSheetId="20">#REF!</definedName>
    <definedName name="Wealth" localSheetId="18">#REF!</definedName>
    <definedName name="Wealth" localSheetId="13">#REF!</definedName>
    <definedName name="Wealth" localSheetId="14">#REF!</definedName>
    <definedName name="Wealth" localSheetId="27">#REF!</definedName>
    <definedName name="Wealth" localSheetId="28">#REF!</definedName>
    <definedName name="Wealth" localSheetId="22">#REF!</definedName>
    <definedName name="Wealth" localSheetId="30">#REF!</definedName>
    <definedName name="Wealth" localSheetId="44">#REF!</definedName>
    <definedName name="Wealth" localSheetId="4">#REF!</definedName>
    <definedName name="Wealth" localSheetId="5">#REF!</definedName>
    <definedName name="Wealth" localSheetId="6">#REF!</definedName>
    <definedName name="Wealth" localSheetId="7">#REF!</definedName>
    <definedName name="Wealth" localSheetId="16">#REF!</definedName>
    <definedName name="Wealth" localSheetId="15">#REF!</definedName>
    <definedName name="Wealth" localSheetId="25">#REF!</definedName>
    <definedName name="Wealth" localSheetId="26">#REF!</definedName>
    <definedName name="Wealth" localSheetId="24">#REF!</definedName>
    <definedName name="Wealth" localSheetId="19">#REF!</definedName>
    <definedName name="Wealth" localSheetId="42">#REF!</definedName>
    <definedName name="Wealth" localSheetId="9">#REF!</definedName>
    <definedName name="Wealth" localSheetId="10">#REF!</definedName>
    <definedName name="Wealth" localSheetId="8">#REF!</definedName>
    <definedName name="Wealth" localSheetId="11">#REF!</definedName>
    <definedName name="Wealth" localSheetId="12">#REF!</definedName>
    <definedName name="Wealth" localSheetId="29">#REF!</definedName>
    <definedName name="Wealth" localSheetId="41">#REF!</definedName>
    <definedName name="Wealth">#REF!</definedName>
    <definedName name="Wealthother" localSheetId="33">#REF!</definedName>
    <definedName name="Wealthother" localSheetId="17">#REF!</definedName>
    <definedName name="Wealthother" localSheetId="20">#REF!</definedName>
    <definedName name="Wealthother" localSheetId="18">#REF!</definedName>
    <definedName name="Wealthother" localSheetId="13">#REF!</definedName>
    <definedName name="Wealthother" localSheetId="14">#REF!</definedName>
    <definedName name="Wealthother" localSheetId="27">#REF!</definedName>
    <definedName name="Wealthother" localSheetId="28">#REF!</definedName>
    <definedName name="Wealthother" localSheetId="22">#REF!</definedName>
    <definedName name="Wealthother" localSheetId="30">#REF!</definedName>
    <definedName name="Wealthother" localSheetId="44">#REF!</definedName>
    <definedName name="Wealthother" localSheetId="4">#REF!</definedName>
    <definedName name="Wealthother" localSheetId="5">#REF!</definedName>
    <definedName name="Wealthother" localSheetId="6">#REF!</definedName>
    <definedName name="Wealthother" localSheetId="7">#REF!</definedName>
    <definedName name="Wealthother" localSheetId="16">#REF!</definedName>
    <definedName name="Wealthother" localSheetId="15">#REF!</definedName>
    <definedName name="Wealthother" localSheetId="25">#REF!</definedName>
    <definedName name="Wealthother" localSheetId="26">#REF!</definedName>
    <definedName name="Wealthother" localSheetId="24">#REF!</definedName>
    <definedName name="Wealthother" localSheetId="19">#REF!</definedName>
    <definedName name="Wealthother" localSheetId="42">#REF!</definedName>
    <definedName name="Wealthother" localSheetId="9">#REF!</definedName>
    <definedName name="Wealthother" localSheetId="10">#REF!</definedName>
    <definedName name="Wealthother" localSheetId="8">#REF!</definedName>
    <definedName name="Wealthother" localSheetId="11">#REF!</definedName>
    <definedName name="Wealthother" localSheetId="12">#REF!</definedName>
    <definedName name="Wealthother" localSheetId="29">#REF!</definedName>
    <definedName name="Wealthother" localSheetId="41">#REF!</definedName>
    <definedName name="Wealthother">#REF!</definedName>
    <definedName name="Wholsalebanking" localSheetId="33">#REF!</definedName>
    <definedName name="Wholsalebanking" localSheetId="17">#REF!</definedName>
    <definedName name="Wholsalebanking" localSheetId="20">#REF!</definedName>
    <definedName name="Wholsalebanking" localSheetId="18">#REF!</definedName>
    <definedName name="Wholsalebanking" localSheetId="13">#REF!</definedName>
    <definedName name="Wholsalebanking" localSheetId="14">#REF!</definedName>
    <definedName name="Wholsalebanking" localSheetId="27">#REF!</definedName>
    <definedName name="Wholsalebanking" localSheetId="28">#REF!</definedName>
    <definedName name="Wholsalebanking" localSheetId="22">#REF!</definedName>
    <definedName name="Wholsalebanking" localSheetId="30">#REF!</definedName>
    <definedName name="Wholsalebanking" localSheetId="44">#REF!</definedName>
    <definedName name="Wholsalebanking" localSheetId="4">#REF!</definedName>
    <definedName name="Wholsalebanking" localSheetId="5">#REF!</definedName>
    <definedName name="Wholsalebanking" localSheetId="6">#REF!</definedName>
    <definedName name="Wholsalebanking" localSheetId="7">#REF!</definedName>
    <definedName name="Wholsalebanking" localSheetId="16">#REF!</definedName>
    <definedName name="Wholsalebanking" localSheetId="15">#REF!</definedName>
    <definedName name="Wholsalebanking" localSheetId="25">#REF!</definedName>
    <definedName name="Wholsalebanking" localSheetId="26">#REF!</definedName>
    <definedName name="Wholsalebanking" localSheetId="24">#REF!</definedName>
    <definedName name="Wholsalebanking" localSheetId="19">#REF!</definedName>
    <definedName name="Wholsalebanking" localSheetId="42">#REF!</definedName>
    <definedName name="Wholsalebanking" localSheetId="9">#REF!</definedName>
    <definedName name="Wholsalebanking" localSheetId="10">#REF!</definedName>
    <definedName name="Wholsalebanking" localSheetId="8">#REF!</definedName>
    <definedName name="Wholsalebanking" localSheetId="11">#REF!</definedName>
    <definedName name="Wholsalebanking" localSheetId="12">#REF!</definedName>
    <definedName name="Wholsalebanking" localSheetId="29">#REF!</definedName>
    <definedName name="Wholsalebanking" localSheetId="41">#REF!</definedName>
    <definedName name="Wholsalebanking">#REF!</definedName>
    <definedName name="wrn.Bransch." localSheetId="33"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20" hidden="1">{"Sammanst",#N/A,TRUE,"951231";"Sid4",#N/A,TRUE,"4.Slutlig";"Sid2",#N/A,TRUE,"2.Värden";"Sid3",#N/A,TRUE,"3.Justering";"Sid1",#N/A,TRUE,"1.Utgångsläge"}</definedName>
    <definedName name="wrn.Bransch." localSheetId="18" hidden="1">{"Sammanst",#N/A,TRUE,"951231";"Sid4",#N/A,TRUE,"4.Slutlig";"Sid2",#N/A,TRUE,"2.Värden";"Sid3",#N/A,TRUE,"3.Justering";"Sid1",#N/A,TRUE,"1.Utgångsläge"}</definedName>
    <definedName name="wrn.Bransch." localSheetId="13" hidden="1">{"Sammanst",#N/A,TRUE,"951231";"Sid4",#N/A,TRUE,"4.Slutlig";"Sid2",#N/A,TRUE,"2.Värden";"Sid3",#N/A,TRUE,"3.Justering";"Sid1",#N/A,TRUE,"1.Utgångsläge"}</definedName>
    <definedName name="wrn.Bransch." localSheetId="14"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22"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44"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15"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4" hidden="1">{"Sammanst",#N/A,TRUE,"951231";"Sid4",#N/A,TRUE,"4.Slutlig";"Sid2",#N/A,TRUE,"2.Värden";"Sid3",#N/A,TRUE,"3.Justering";"Sid1",#N/A,TRUE,"1.Utgångsläge"}</definedName>
    <definedName name="wrn.Bransch." localSheetId="19" hidden="1">{"Sammanst",#N/A,TRUE,"951231";"Sid4",#N/A,TRUE,"4.Slutlig";"Sid2",#N/A,TRUE,"2.Värden";"Sid3",#N/A,TRUE,"3.Justering";"Sid1",#N/A,TRUE,"1.Utgångsläge"}</definedName>
    <definedName name="wrn.Bransch." localSheetId="42"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10"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34" hidden="1">{"Sammanst",#N/A,TRUE,"951231";"Sid4",#N/A,TRUE,"4.Slutlig";"Sid2",#N/A,TRUE,"2.Värden";"Sid3",#N/A,TRUE,"3.Justering";"Sid1",#N/A,TRUE,"1.Utgångsläge"}</definedName>
    <definedName name="wrn.Bransch." localSheetId="11"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3"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20" hidden="1">{"5 * utfall + budget",#N/A,FALSE,"T-0298";"5 * bolag",#N/A,FALSE,"T-0298";"Unibank, utfall alla",#N/A,FALSE,"T-0298";#N/A,#N/A,FALSE,"Koncernskulder";#N/A,#N/A,FALSE,"Koncernfakturering"}</definedName>
    <definedName name="wrn.Månadsrapport._.T." localSheetId="18" hidden="1">{"5 * utfall + budget",#N/A,FALSE,"T-0298";"5 * bolag",#N/A,FALSE,"T-0298";"Unibank, utfall alla",#N/A,FALSE,"T-0298";#N/A,#N/A,FALSE,"Koncernskulder";#N/A,#N/A,FALSE,"Koncernfakturering"}</definedName>
    <definedName name="wrn.Månadsrapport._.T." localSheetId="13" hidden="1">{"5 * utfall + budget",#N/A,FALSE,"T-0298";"5 * bolag",#N/A,FALSE,"T-0298";"Unibank, utfall alla",#N/A,FALSE,"T-0298";#N/A,#N/A,FALSE,"Koncernskulder";#N/A,#N/A,FALSE,"Koncernfakturering"}</definedName>
    <definedName name="wrn.Månadsrapport._.T." localSheetId="14"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22"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44"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15"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4" hidden="1">{"5 * utfall + budget",#N/A,FALSE,"T-0298";"5 * bolag",#N/A,FALSE,"T-0298";"Unibank, utfall alla",#N/A,FALSE,"T-0298";#N/A,#N/A,FALSE,"Koncernskulder";#N/A,#N/A,FALSE,"Koncernfakturering"}</definedName>
    <definedName name="wrn.Månadsrapport._.T." localSheetId="19" hidden="1">{"5 * utfall + budget",#N/A,FALSE,"T-0298";"5 * bolag",#N/A,FALSE,"T-0298";"Unibank, utfall alla",#N/A,FALSE,"T-0298";#N/A,#N/A,FALSE,"Koncernskulder";#N/A,#N/A,FALSE,"Koncernfakturering"}</definedName>
    <definedName name="wrn.Månadsrapport._.T." localSheetId="42"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10"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34" hidden="1">{"5 * utfall + budget",#N/A,FALSE,"T-0298";"5 * bolag",#N/A,FALSE,"T-0298";"Unibank, utfall alla",#N/A,FALSE,"T-0298";#N/A,#N/A,FALSE,"Koncernskulder";#N/A,#N/A,FALSE,"Koncernfakturering"}</definedName>
    <definedName name="wrn.Månadsrapport._.T." localSheetId="11"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3"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20" hidden="1">{#N/A,#N/A,TRUE,"Forside";#N/A,#N/A,TRUE,"Contents";#N/A,#N/A,TRUE,"Opera. income stat.";#N/A,#N/A,TRUE,"Business area ";#N/A,#N/A,TRUE,"Statutory income statem."}</definedName>
    <definedName name="wrn.udskriv." localSheetId="18" hidden="1">{#N/A,#N/A,TRUE,"Forside";#N/A,#N/A,TRUE,"Contents";#N/A,#N/A,TRUE,"Opera. income stat.";#N/A,#N/A,TRUE,"Business area ";#N/A,#N/A,TRUE,"Statutory income statem."}</definedName>
    <definedName name="wrn.udskriv." localSheetId="13" hidden="1">{#N/A,#N/A,TRUE,"Forside";#N/A,#N/A,TRUE,"Contents";#N/A,#N/A,TRUE,"Opera. income stat.";#N/A,#N/A,TRUE,"Business area ";#N/A,#N/A,TRUE,"Statutory income statem."}</definedName>
    <definedName name="wrn.udskriv." localSheetId="14"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22"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44"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15"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4" hidden="1">{#N/A,#N/A,TRUE,"Forside";#N/A,#N/A,TRUE,"Contents";#N/A,#N/A,TRUE,"Opera. income stat.";#N/A,#N/A,TRUE,"Business area ";#N/A,#N/A,TRUE,"Statutory income statem."}</definedName>
    <definedName name="wrn.udskriv." localSheetId="19" hidden="1">{#N/A,#N/A,TRUE,"Forside";#N/A,#N/A,TRUE,"Contents";#N/A,#N/A,TRUE,"Opera. income stat.";#N/A,#N/A,TRUE,"Business area ";#N/A,#N/A,TRUE,"Statutory income statem."}</definedName>
    <definedName name="wrn.udskriv." localSheetId="42"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10"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34" hidden="1">{#N/A,#N/A,TRUE,"Forside";#N/A,#N/A,TRUE,"Contents";#N/A,#N/A,TRUE,"Opera. income stat.";#N/A,#N/A,TRUE,"Business area ";#N/A,#N/A,TRUE,"Statutory income statem."}</definedName>
    <definedName name="wrn.udskriv." localSheetId="11"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3">[117]Content!$I$5</definedName>
    <definedName name="wsCompanyCode" localSheetId="27">[118]Content!$I$5</definedName>
    <definedName name="wsCompanyCode" localSheetId="28">[118]Content!$I$5</definedName>
    <definedName name="wsCompanyCode" localSheetId="30">[118]Content!$I$5</definedName>
    <definedName name="wsCompanyCode" localSheetId="44">[119]Content!$I$5</definedName>
    <definedName name="wsCompanyCode" localSheetId="25">[118]Content!$I$5</definedName>
    <definedName name="wsCompanyCode" localSheetId="26">[118]Content!$I$5</definedName>
    <definedName name="wsCompanyCode" localSheetId="24">[118]Content!$I$5</definedName>
    <definedName name="wsCompanyCode" localSheetId="42">[118]Content!$I$5</definedName>
    <definedName name="wsCompanyCode" localSheetId="9">[120]Content!$I$5</definedName>
    <definedName name="wsCompanyCode" localSheetId="10">[120]Content!$I$5</definedName>
    <definedName name="wsCompanyCode" localSheetId="8">[121]Content!$I$5</definedName>
    <definedName name="wsCompanyCode" localSheetId="29">[118]Content!$I$5</definedName>
    <definedName name="wsCompanyCode" localSheetId="41">[117]Content!$I$5</definedName>
    <definedName name="wsCompanyCode">[122]Content!$I$5</definedName>
    <definedName name="wsCompilDate" localSheetId="33">[117]Content!$K$6</definedName>
    <definedName name="wsCompilDate" localSheetId="27">[118]Content!$K$6</definedName>
    <definedName name="wsCompilDate" localSheetId="28">[118]Content!$K$6</definedName>
    <definedName name="wsCompilDate" localSheetId="30">[118]Content!$K$6</definedName>
    <definedName name="wsCompilDate" localSheetId="44">[119]Content!$K$6</definedName>
    <definedName name="wsCompilDate" localSheetId="25">[118]Content!$K$6</definedName>
    <definedName name="wsCompilDate" localSheetId="26">[118]Content!$K$6</definedName>
    <definedName name="wsCompilDate" localSheetId="24">[118]Content!$K$6</definedName>
    <definedName name="wsCompilDate" localSheetId="42">[118]Content!$K$6</definedName>
    <definedName name="wsCompilDate" localSheetId="9">[120]Content!$K$6</definedName>
    <definedName name="wsCompilDate" localSheetId="10">[120]Content!$K$6</definedName>
    <definedName name="wsCompilDate" localSheetId="8">[121]Content!$K$6</definedName>
    <definedName name="wsCompilDate" localSheetId="29">[118]Content!$K$6</definedName>
    <definedName name="wsCompilDate" localSheetId="41">[117]Content!$K$6</definedName>
    <definedName name="wsCompilDate">[122]Content!$K$6</definedName>
    <definedName name="wsCompiler" localSheetId="33">[117]Content!$I$6</definedName>
    <definedName name="wsCompiler" localSheetId="27">[118]Content!$I$6</definedName>
    <definedName name="wsCompiler" localSheetId="28">[118]Content!$I$6</definedName>
    <definedName name="wsCompiler" localSheetId="30">[118]Content!$I$6</definedName>
    <definedName name="wsCompiler" localSheetId="44">[119]Content!$I$6</definedName>
    <definedName name="wsCompiler" localSheetId="25">[118]Content!$I$6</definedName>
    <definedName name="wsCompiler" localSheetId="26">[118]Content!$I$6</definedName>
    <definedName name="wsCompiler" localSheetId="24">[118]Content!$I$6</definedName>
    <definedName name="wsCompiler" localSheetId="42">[118]Content!$I$6</definedName>
    <definedName name="wsCompiler" localSheetId="9">[120]Content!$I$6</definedName>
    <definedName name="wsCompiler" localSheetId="10">[120]Content!$I$6</definedName>
    <definedName name="wsCompiler" localSheetId="8">[121]Content!$I$6</definedName>
    <definedName name="wsCompiler" localSheetId="29">[118]Content!$I$6</definedName>
    <definedName name="wsCompiler" localSheetId="41">[117]Content!$I$6</definedName>
    <definedName name="wsCompiler">[122]Content!$I$6</definedName>
    <definedName name="wsCurrency" localSheetId="33">[117]Content!$D$6</definedName>
    <definedName name="wsCurrency" localSheetId="27">[118]Content!$D$6</definedName>
    <definedName name="wsCurrency" localSheetId="28">[118]Content!$D$6</definedName>
    <definedName name="wsCurrency" localSheetId="30">[118]Content!$D$6</definedName>
    <definedName name="wsCurrency" localSheetId="44">[119]Content!$D$6</definedName>
    <definedName name="wsCurrency" localSheetId="25">[118]Content!$D$6</definedName>
    <definedName name="wsCurrency" localSheetId="26">[118]Content!$D$6</definedName>
    <definedName name="wsCurrency" localSheetId="24">[118]Content!$D$6</definedName>
    <definedName name="wsCurrency" localSheetId="42">[118]Content!$D$6</definedName>
    <definedName name="wsCurrency" localSheetId="9">[120]Content!$D$6</definedName>
    <definedName name="wsCurrency" localSheetId="10">[120]Content!$D$6</definedName>
    <definedName name="wsCurrency" localSheetId="8">[121]Content!$D$6</definedName>
    <definedName name="wsCurrency" localSheetId="29">[118]Content!$D$6</definedName>
    <definedName name="wsCurrency" localSheetId="41">[117]Content!$D$6</definedName>
    <definedName name="wsCurrency">[122]Content!$D$6</definedName>
    <definedName name="wsFilename" localSheetId="33">[117]_Settings!#REF!</definedName>
    <definedName name="wsFilename" localSheetId="27">[118]_Settings!#REF!</definedName>
    <definedName name="wsFilename" localSheetId="28">[118]_Settings!#REF!</definedName>
    <definedName name="wsFilename" localSheetId="30">[118]_Settings!#REF!</definedName>
    <definedName name="wsFilename" localSheetId="44">[119]_Settings!#REF!</definedName>
    <definedName name="wsFilename" localSheetId="4">[117]_Settings!#REF!</definedName>
    <definedName name="wsFilename" localSheetId="5">[117]_Settings!#REF!</definedName>
    <definedName name="wsFilename" localSheetId="6">[117]_Settings!#REF!</definedName>
    <definedName name="wsFilename" localSheetId="7">[117]_Settings!#REF!</definedName>
    <definedName name="wsFilename" localSheetId="25">[118]_Settings!#REF!</definedName>
    <definedName name="wsFilename" localSheetId="26">[118]_Settings!#REF!</definedName>
    <definedName name="wsFilename" localSheetId="24">[118]_Settings!#REF!</definedName>
    <definedName name="wsFilename" localSheetId="42">[118]_Settings!#REF!</definedName>
    <definedName name="wsFilename" localSheetId="9">[120]_Settings!#REF!</definedName>
    <definedName name="wsFilename" localSheetId="10">[120]_Settings!#REF!</definedName>
    <definedName name="wsFilename" localSheetId="8">[121]_Settings!#REF!</definedName>
    <definedName name="wsFilename" localSheetId="29">[118]_Settings!#REF!</definedName>
    <definedName name="wsFilename" localSheetId="41">[117]_Settings!#REF!</definedName>
    <definedName name="wsFilename">[122]_Settings!#REF!</definedName>
    <definedName name="wsRepEntity" localSheetId="33">[117]Content!$D$5</definedName>
    <definedName name="wsRepEntity" localSheetId="27">[118]Content!$D$5</definedName>
    <definedName name="wsRepEntity" localSheetId="28">[118]Content!$D$5</definedName>
    <definedName name="wsRepEntity" localSheetId="30">[118]Content!$D$5</definedName>
    <definedName name="wsRepEntity" localSheetId="44">[119]Content!$D$5</definedName>
    <definedName name="wsRepEntity" localSheetId="25">[118]Content!$D$5</definedName>
    <definedName name="wsRepEntity" localSheetId="26">[118]Content!$D$5</definedName>
    <definedName name="wsRepEntity" localSheetId="24">[118]Content!$D$5</definedName>
    <definedName name="wsRepEntity" localSheetId="42">[118]Content!$D$5</definedName>
    <definedName name="wsRepEntity" localSheetId="9">[120]Content!$D$5</definedName>
    <definedName name="wsRepEntity" localSheetId="10">[120]Content!$D$5</definedName>
    <definedName name="wsRepEntity" localSheetId="8">[121]Content!$D$5</definedName>
    <definedName name="wsRepEntity" localSheetId="29">[118]Content!$D$5</definedName>
    <definedName name="wsRepEntity" localSheetId="41">[117]Content!$D$5</definedName>
    <definedName name="wsRepEntity">[122]Content!$D$5</definedName>
    <definedName name="wsTxtRepPeriod" localSheetId="33">[117]_Settings!$B$4</definedName>
    <definedName name="wsTxtRepPeriod" localSheetId="27">[118]_Settings!$B$4</definedName>
    <definedName name="wsTxtRepPeriod" localSheetId="28">[118]_Settings!$B$4</definedName>
    <definedName name="wsTxtRepPeriod" localSheetId="30">[118]_Settings!$B$4</definedName>
    <definedName name="wsTxtRepPeriod" localSheetId="44">[119]_Settings!$B$4</definedName>
    <definedName name="wsTxtRepPeriod" localSheetId="25">[118]_Settings!$B$4</definedName>
    <definedName name="wsTxtRepPeriod" localSheetId="26">[118]_Settings!$B$4</definedName>
    <definedName name="wsTxtRepPeriod" localSheetId="24">[118]_Settings!$B$4</definedName>
    <definedName name="wsTxtRepPeriod" localSheetId="42">[118]_Settings!$B$4</definedName>
    <definedName name="wsTxtRepPeriod" localSheetId="9">[120]_Settings!$B$4</definedName>
    <definedName name="wsTxtRepPeriod" localSheetId="10">[120]_Settings!$B$4</definedName>
    <definedName name="wsTxtRepPeriod" localSheetId="8">[121]_Settings!$B$4</definedName>
    <definedName name="wsTxtRepPeriod" localSheetId="29">[118]_Settings!$B$4</definedName>
    <definedName name="wsTxtRepPeriod" localSheetId="41">[117]_Settings!$B$4</definedName>
    <definedName name="wsTxtRepPeriod">[122]_Settings!$B$4</definedName>
    <definedName name="xx" localSheetId="33"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20" hidden="1">{#N/A,#N/A,TRUE,"Forside";#N/A,#N/A,TRUE,"Contents";#N/A,#N/A,TRUE,"Opera. income stat.";#N/A,#N/A,TRUE,"Business area ";#N/A,#N/A,TRUE,"Statutory income statem."}</definedName>
    <definedName name="xx" localSheetId="18" hidden="1">{#N/A,#N/A,TRUE,"Forside";#N/A,#N/A,TRUE,"Contents";#N/A,#N/A,TRUE,"Opera. income stat.";#N/A,#N/A,TRUE,"Business area ";#N/A,#N/A,TRUE,"Statutory income statem."}</definedName>
    <definedName name="xx" localSheetId="13" hidden="1">{#N/A,#N/A,TRUE,"Forside";#N/A,#N/A,TRUE,"Contents";#N/A,#N/A,TRUE,"Opera. income stat.";#N/A,#N/A,TRUE,"Business area ";#N/A,#N/A,TRUE,"Statutory income statem."}</definedName>
    <definedName name="xx" localSheetId="14"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22"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44"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15"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4" hidden="1">{#N/A,#N/A,TRUE,"Forside";#N/A,#N/A,TRUE,"Contents";#N/A,#N/A,TRUE,"Opera. income stat.";#N/A,#N/A,TRUE,"Business area ";#N/A,#N/A,TRUE,"Statutory income statem."}</definedName>
    <definedName name="xx" localSheetId="19" hidden="1">{#N/A,#N/A,TRUE,"Forside";#N/A,#N/A,TRUE,"Contents";#N/A,#N/A,TRUE,"Opera. income stat.";#N/A,#N/A,TRUE,"Business area ";#N/A,#N/A,TRUE,"Statutory income statem."}</definedName>
    <definedName name="xx" localSheetId="42"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10"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localSheetId="11"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3"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20" hidden="1">{"5 * utfall + budget",#N/A,FALSE,"T-0298";"5 * bolag",#N/A,FALSE,"T-0298";"Unibank, utfall alla",#N/A,FALSE,"T-0298";#N/A,#N/A,FALSE,"Koncernskulder";#N/A,#N/A,FALSE,"Koncernfakturering"}</definedName>
    <definedName name="xxx" localSheetId="18" hidden="1">{"5 * utfall + budget",#N/A,FALSE,"T-0298";"5 * bolag",#N/A,FALSE,"T-0298";"Unibank, utfall alla",#N/A,FALSE,"T-0298";#N/A,#N/A,FALSE,"Koncernskulder";#N/A,#N/A,FALSE,"Koncernfakturering"}</definedName>
    <definedName name="xxx" localSheetId="13" hidden="1">{"5 * utfall + budget",#N/A,FALSE,"T-0298";"5 * bolag",#N/A,FALSE,"T-0298";"Unibank, utfall alla",#N/A,FALSE,"T-0298";#N/A,#N/A,FALSE,"Koncernskulder";#N/A,#N/A,FALSE,"Koncernfakturering"}</definedName>
    <definedName name="xxx" localSheetId="14"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22"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44"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15"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4" hidden="1">{"5 * utfall + budget",#N/A,FALSE,"T-0298";"5 * bolag",#N/A,FALSE,"T-0298";"Unibank, utfall alla",#N/A,FALSE,"T-0298";#N/A,#N/A,FALSE,"Koncernskulder";#N/A,#N/A,FALSE,"Koncernfakturering"}</definedName>
    <definedName name="xxx" localSheetId="19" hidden="1">{"5 * utfall + budget",#N/A,FALSE,"T-0298";"5 * bolag",#N/A,FALSE,"T-0298";"Unibank, utfall alla",#N/A,FALSE,"T-0298";#N/A,#N/A,FALSE,"Koncernskulder";#N/A,#N/A,FALSE,"Koncernfakturering"}</definedName>
    <definedName name="xxx" localSheetId="42"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10"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34" hidden="1">{"5 * utfall + budget",#N/A,FALSE,"T-0298";"5 * bolag",#N/A,FALSE,"T-0298";"Unibank, utfall alla",#N/A,FALSE,"T-0298";#N/A,#N/A,FALSE,"Koncernskulder";#N/A,#N/A,FALSE,"Koncernfakturering"}</definedName>
    <definedName name="xxx" localSheetId="11"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3"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20" hidden="1">{#N/A,#N/A,TRUE,"Forside";#N/A,#N/A,TRUE,"Contents";#N/A,#N/A,TRUE,"Opera. income stat.";#N/A,#N/A,TRUE,"Business area ";#N/A,#N/A,TRUE,"Statutory income statem."}</definedName>
    <definedName name="xxxx" localSheetId="18" hidden="1">{#N/A,#N/A,TRUE,"Forside";#N/A,#N/A,TRUE,"Contents";#N/A,#N/A,TRUE,"Opera. income stat.";#N/A,#N/A,TRUE,"Business area ";#N/A,#N/A,TRUE,"Statutory income statem."}</definedName>
    <definedName name="xxxx" localSheetId="13" hidden="1">{#N/A,#N/A,TRUE,"Forside";#N/A,#N/A,TRUE,"Contents";#N/A,#N/A,TRUE,"Opera. income stat.";#N/A,#N/A,TRUE,"Business area ";#N/A,#N/A,TRUE,"Statutory income statem."}</definedName>
    <definedName name="xxxx" localSheetId="14"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22"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44"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15"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4" hidden="1">{#N/A,#N/A,TRUE,"Forside";#N/A,#N/A,TRUE,"Contents";#N/A,#N/A,TRUE,"Opera. income stat.";#N/A,#N/A,TRUE,"Business area ";#N/A,#N/A,TRUE,"Statutory income statem."}</definedName>
    <definedName name="xxxx" localSheetId="19" hidden="1">{#N/A,#N/A,TRUE,"Forside";#N/A,#N/A,TRUE,"Contents";#N/A,#N/A,TRUE,"Opera. income stat.";#N/A,#N/A,TRUE,"Business area ";#N/A,#N/A,TRUE,"Statutory income statem."}</definedName>
    <definedName name="xxxx" localSheetId="42"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10"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34" hidden="1">{#N/A,#N/A,TRUE,"Forside";#N/A,#N/A,TRUE,"Contents";#N/A,#N/A,TRUE,"Opera. income stat.";#N/A,#N/A,TRUE,"Business area ";#N/A,#N/A,TRUE,"Statutory income statem."}</definedName>
    <definedName name="xxxx" localSheetId="11"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3">[7]XXX!$C$26</definedName>
    <definedName name="Year1" localSheetId="27">[7]XXX!$C$26</definedName>
    <definedName name="Year1" localSheetId="28">[7]XXX!$C$26</definedName>
    <definedName name="Year1" localSheetId="30">[7]XXX!$C$26</definedName>
    <definedName name="Year1" localSheetId="44">[8]XXX!$C$26</definedName>
    <definedName name="Year1" localSheetId="25">[7]XXX!$C$26</definedName>
    <definedName name="Year1" localSheetId="26">[7]XXX!$C$26</definedName>
    <definedName name="Year1" localSheetId="24">[7]XXX!$C$26</definedName>
    <definedName name="Year1" localSheetId="42">[9]XXX!$C$26</definedName>
    <definedName name="Year1" localSheetId="9">[10]XXX!$C$26</definedName>
    <definedName name="Year1" localSheetId="10">[10]XXX!$C$26</definedName>
    <definedName name="Year1" localSheetId="8">[11]XXX!$C$26</definedName>
    <definedName name="Year1" localSheetId="29">[7]XXX!$C$26</definedName>
    <definedName name="Year1" localSheetId="41">[7]XXX!$C$26</definedName>
    <definedName name="Year1">[12]XXX!$C$26</definedName>
    <definedName name="Ytd" localSheetId="33">'[45]Raw Data Sheet'!$A$39</definedName>
    <definedName name="Ytd" localSheetId="27">'[45]Raw Data Sheet'!$A$39</definedName>
    <definedName name="Ytd" localSheetId="28">'[45]Raw Data Sheet'!$A$39</definedName>
    <definedName name="Ytd" localSheetId="30">'[45]Raw Data Sheet'!$A$39</definedName>
    <definedName name="Ytd" localSheetId="44">'[46]Raw Data Sheet'!$A$39</definedName>
    <definedName name="Ytd" localSheetId="25">'[45]Raw Data Sheet'!$A$39</definedName>
    <definedName name="Ytd" localSheetId="26">'[45]Raw Data Sheet'!$A$39</definedName>
    <definedName name="Ytd" localSheetId="24">'[45]Raw Data Sheet'!$A$39</definedName>
    <definedName name="Ytd" localSheetId="42">'[47]Raw Data Sheet'!$A$39</definedName>
    <definedName name="Ytd" localSheetId="9">'[48]Raw Data Sheet'!$A$39</definedName>
    <definedName name="Ytd" localSheetId="10">'[48]Raw Data Sheet'!$A$39</definedName>
    <definedName name="Ytd" localSheetId="8">'[49]Raw Data Sheet'!$A$39</definedName>
    <definedName name="Ytd" localSheetId="29">'[45]Raw Data Sheet'!$A$39</definedName>
    <definedName name="Ytd" localSheetId="41">'[45]Raw Data Sheet'!$A$39</definedName>
    <definedName name="Ytd">'[50]Raw Data Sheet'!$A$39</definedName>
    <definedName name="YTDLY" localSheetId="33">[57]Sheet1!$G$4</definedName>
    <definedName name="YTDLY" localSheetId="27">[57]Sheet1!$G$4</definedName>
    <definedName name="YTDLY" localSheetId="28">[57]Sheet1!$G$4</definedName>
    <definedName name="YTDLY" localSheetId="30">[57]Sheet1!$G$4</definedName>
    <definedName name="YTDLY" localSheetId="44">[58]Sheet1!$G$4</definedName>
    <definedName name="YTDLY" localSheetId="25">[57]Sheet1!$G$4</definedName>
    <definedName name="YTDLY" localSheetId="26">[57]Sheet1!$G$4</definedName>
    <definedName name="YTDLY" localSheetId="24">[57]Sheet1!$G$4</definedName>
    <definedName name="YTDLY" localSheetId="42">[59]Sheet1!$G$4</definedName>
    <definedName name="YTDLY" localSheetId="9">[60]Sheet1!$G$4</definedName>
    <definedName name="YTDLY" localSheetId="10">[60]Sheet1!$G$4</definedName>
    <definedName name="YTDLY" localSheetId="8">[61]Sheet1!$G$4</definedName>
    <definedName name="YTDLY" localSheetId="29">[57]Sheet1!$G$4</definedName>
    <definedName name="YTDLY" localSheetId="41">[57]Sheet1!$G$4</definedName>
    <definedName name="YTDLY">[62]Sheet1!$G$4</definedName>
    <definedName name="YTDTY" localSheetId="33">[57]Sheet1!$F$4</definedName>
    <definedName name="YTDTY" localSheetId="27">[57]Sheet1!$F$4</definedName>
    <definedName name="YTDTY" localSheetId="28">[57]Sheet1!$F$4</definedName>
    <definedName name="YTDTY" localSheetId="30">[57]Sheet1!$F$4</definedName>
    <definedName name="YTDTY" localSheetId="44">[58]Sheet1!$F$4</definedName>
    <definedName name="YTDTY" localSheetId="25">[57]Sheet1!$F$4</definedName>
    <definedName name="YTDTY" localSheetId="26">[57]Sheet1!$F$4</definedName>
    <definedName name="YTDTY" localSheetId="24">[57]Sheet1!$F$4</definedName>
    <definedName name="YTDTY" localSheetId="42">[59]Sheet1!$F$4</definedName>
    <definedName name="YTDTY" localSheetId="9">[60]Sheet1!$F$4</definedName>
    <definedName name="YTDTY" localSheetId="10">[60]Sheet1!$F$4</definedName>
    <definedName name="YTDTY" localSheetId="8">[61]Sheet1!$F$4</definedName>
    <definedName name="YTDTY" localSheetId="29">[57]Sheet1!$F$4</definedName>
    <definedName name="YTDTY" localSheetId="41">[57]Sheet1!$F$4</definedName>
    <definedName name="YTDTY">[62]Sheet1!$F$4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 i="1221" l="1"/>
  <c r="G22" i="1221"/>
  <c r="B11" i="1030" l="1"/>
  <c r="G24" i="1226"/>
  <c r="F24" i="1226"/>
  <c r="D24" i="1226"/>
  <c r="C24" i="1226"/>
  <c r="B24" i="1226"/>
  <c r="G23" i="1226"/>
  <c r="C23" i="1226"/>
  <c r="B23" i="1226"/>
  <c r="G22" i="1226"/>
  <c r="C22" i="1226"/>
  <c r="B22" i="1226"/>
  <c r="L18" i="1226"/>
  <c r="H18" i="1226"/>
  <c r="F18" i="1226"/>
  <c r="E18" i="1226"/>
  <c r="D18" i="1226"/>
  <c r="C18" i="1226"/>
  <c r="B18" i="1226"/>
  <c r="G17" i="1226"/>
  <c r="G16" i="1226"/>
  <c r="G15" i="1226"/>
  <c r="G14" i="1226"/>
  <c r="J13" i="1226"/>
  <c r="G13" i="1226"/>
  <c r="J12" i="1226"/>
  <c r="G12" i="1226"/>
  <c r="G11" i="1226"/>
  <c r="L8" i="1226"/>
  <c r="H8" i="1226"/>
  <c r="H19" i="1226" s="1"/>
  <c r="F8" i="1226"/>
  <c r="E8" i="1226"/>
  <c r="D8" i="1226"/>
  <c r="D19" i="1226" s="1"/>
  <c r="C8" i="1226"/>
  <c r="B8" i="1226"/>
  <c r="G7" i="1226"/>
  <c r="G6" i="1226"/>
  <c r="G8" i="1226" s="1"/>
  <c r="X28" i="1225"/>
  <c r="W28" i="1225"/>
  <c r="V28" i="1225"/>
  <c r="U28" i="1225"/>
  <c r="T28" i="1225"/>
  <c r="S28" i="1225"/>
  <c r="R28" i="1225"/>
  <c r="Q28" i="1225"/>
  <c r="P28" i="1225"/>
  <c r="O28" i="1225"/>
  <c r="N28" i="1225"/>
  <c r="M28" i="1225"/>
  <c r="L28" i="1225"/>
  <c r="K28" i="1225"/>
  <c r="J28" i="1225"/>
  <c r="I28" i="1225"/>
  <c r="H28" i="1225"/>
  <c r="G28" i="1225"/>
  <c r="F28" i="1225"/>
  <c r="E28" i="1225"/>
  <c r="D28" i="1225"/>
  <c r="C28" i="1225"/>
  <c r="B27" i="1225"/>
  <c r="B26" i="1225"/>
  <c r="B25" i="1225"/>
  <c r="B24" i="1225"/>
  <c r="B23" i="1225"/>
  <c r="B22" i="1225"/>
  <c r="B21" i="1225"/>
  <c r="B28" i="1225" s="1"/>
  <c r="I20" i="1225"/>
  <c r="B20" i="1225"/>
  <c r="I19" i="1225"/>
  <c r="B19" i="1225"/>
  <c r="X15" i="1225"/>
  <c r="W15" i="1225"/>
  <c r="V15" i="1225"/>
  <c r="U15" i="1225"/>
  <c r="T15" i="1225"/>
  <c r="S15" i="1225"/>
  <c r="R15" i="1225"/>
  <c r="Q15" i="1225"/>
  <c r="P15" i="1225"/>
  <c r="O15" i="1225"/>
  <c r="N15" i="1225"/>
  <c r="M15" i="1225"/>
  <c r="L15" i="1225"/>
  <c r="K15" i="1225"/>
  <c r="J15" i="1225"/>
  <c r="I15" i="1225"/>
  <c r="H15" i="1225"/>
  <c r="G15" i="1225"/>
  <c r="F15" i="1225"/>
  <c r="E15" i="1225"/>
  <c r="D15" i="1225"/>
  <c r="C15" i="1225"/>
  <c r="B14" i="1225"/>
  <c r="B13" i="1225"/>
  <c r="B12" i="1225"/>
  <c r="B11" i="1225"/>
  <c r="B10" i="1225"/>
  <c r="B9" i="1225"/>
  <c r="B8" i="1225"/>
  <c r="B7" i="1225"/>
  <c r="B15" i="1225" s="1"/>
  <c r="B6" i="1225"/>
  <c r="B5" i="1225"/>
  <c r="O54" i="1224"/>
  <c r="N54" i="1224"/>
  <c r="M54" i="1224"/>
  <c r="L54" i="1224"/>
  <c r="K54" i="1224"/>
  <c r="J54" i="1224"/>
  <c r="I54" i="1224"/>
  <c r="H54" i="1224"/>
  <c r="G54" i="1224"/>
  <c r="F54" i="1224"/>
  <c r="E54" i="1224"/>
  <c r="D54" i="1224"/>
  <c r="C54" i="1224"/>
  <c r="B54" i="1224"/>
  <c r="O45" i="1224"/>
  <c r="N45" i="1224"/>
  <c r="M45" i="1224"/>
  <c r="L45" i="1224"/>
  <c r="K45" i="1224"/>
  <c r="J45" i="1224"/>
  <c r="I45" i="1224"/>
  <c r="H45" i="1224"/>
  <c r="G45" i="1224"/>
  <c r="F45" i="1224"/>
  <c r="E45" i="1224"/>
  <c r="D45" i="1224"/>
  <c r="D55" i="1224" s="1"/>
  <c r="C45" i="1224"/>
  <c r="B45" i="1224"/>
  <c r="O26" i="1224"/>
  <c r="G26" i="1224"/>
  <c r="F26" i="1224"/>
  <c r="E26" i="1224"/>
  <c r="D26" i="1224"/>
  <c r="C26" i="1224"/>
  <c r="B26" i="1224"/>
  <c r="N24" i="1224"/>
  <c r="M24" i="1224"/>
  <c r="L24" i="1224"/>
  <c r="K24" i="1224"/>
  <c r="J24" i="1224"/>
  <c r="I24" i="1224"/>
  <c r="H24" i="1224"/>
  <c r="I23" i="1224"/>
  <c r="N9" i="1224"/>
  <c r="M9" i="1224"/>
  <c r="L9" i="1224"/>
  <c r="L26" i="1224" s="1"/>
  <c r="K9" i="1224"/>
  <c r="J9" i="1224"/>
  <c r="J26" i="1224" s="1"/>
  <c r="I9" i="1224"/>
  <c r="H9" i="1224"/>
  <c r="N8" i="1224"/>
  <c r="M8" i="1224"/>
  <c r="K8" i="1224"/>
  <c r="I8" i="1224"/>
  <c r="H8" i="1224"/>
  <c r="I6" i="1224"/>
  <c r="O19" i="1223"/>
  <c r="N19" i="1223"/>
  <c r="M19" i="1223"/>
  <c r="K19" i="1223"/>
  <c r="J19" i="1223"/>
  <c r="I19" i="1223"/>
  <c r="H19" i="1223"/>
  <c r="G19" i="1223"/>
  <c r="F17" i="1223"/>
  <c r="C17" i="1223"/>
  <c r="E14" i="1223"/>
  <c r="E15" i="1223" s="1"/>
  <c r="D14" i="1223"/>
  <c r="D15" i="1223" s="1"/>
  <c r="C14" i="1223"/>
  <c r="C15" i="1223" s="1"/>
  <c r="B14" i="1223"/>
  <c r="B15" i="1223" s="1"/>
  <c r="O11" i="1223"/>
  <c r="O14" i="1223" s="1"/>
  <c r="N11" i="1223"/>
  <c r="N14" i="1223" s="1"/>
  <c r="M11" i="1223"/>
  <c r="M14" i="1223" s="1"/>
  <c r="L11" i="1223"/>
  <c r="L14" i="1223" s="1"/>
  <c r="K11" i="1223"/>
  <c r="K14" i="1223" s="1"/>
  <c r="J11" i="1223"/>
  <c r="J14" i="1223" s="1"/>
  <c r="I11" i="1223"/>
  <c r="I14" i="1223" s="1"/>
  <c r="H11" i="1223"/>
  <c r="H14" i="1223" s="1"/>
  <c r="G11" i="1223"/>
  <c r="G14" i="1223" s="1"/>
  <c r="F11" i="1223"/>
  <c r="F14" i="1223" s="1"/>
  <c r="F16" i="1223" s="1"/>
  <c r="F18" i="1223" s="1"/>
  <c r="F21" i="1223" s="1"/>
  <c r="F22" i="1223" s="1"/>
  <c r="O8" i="1223"/>
  <c r="N8" i="1223"/>
  <c r="M8" i="1223"/>
  <c r="L8" i="1223"/>
  <c r="K8" i="1223"/>
  <c r="K16" i="1223" s="1"/>
  <c r="K18" i="1223" s="1"/>
  <c r="K21" i="1223" s="1"/>
  <c r="J8" i="1223"/>
  <c r="I8" i="1223"/>
  <c r="H8" i="1223"/>
  <c r="G8" i="1223"/>
  <c r="F8" i="1223"/>
  <c r="E8" i="1223"/>
  <c r="E16" i="1223" s="1"/>
  <c r="E18" i="1223" s="1"/>
  <c r="D8" i="1223"/>
  <c r="D9" i="1223" s="1"/>
  <c r="C8" i="1223"/>
  <c r="C9" i="1223" s="1"/>
  <c r="B8" i="1223"/>
  <c r="I55" i="1222"/>
  <c r="H55" i="1222"/>
  <c r="G55" i="1222"/>
  <c r="F55" i="1222"/>
  <c r="F56" i="1222" s="1"/>
  <c r="E55" i="1222"/>
  <c r="D55" i="1222"/>
  <c r="C55" i="1222"/>
  <c r="B55" i="1222"/>
  <c r="J45" i="1222"/>
  <c r="J56" i="1222" s="1"/>
  <c r="I45" i="1222"/>
  <c r="I56" i="1222" s="1"/>
  <c r="H45" i="1222"/>
  <c r="G45" i="1222"/>
  <c r="F45" i="1222"/>
  <c r="E45" i="1222"/>
  <c r="E56" i="1222" s="1"/>
  <c r="D45" i="1222"/>
  <c r="D56" i="1222" s="1"/>
  <c r="C45" i="1222"/>
  <c r="B45" i="1222"/>
  <c r="J26" i="1222"/>
  <c r="I26" i="1222"/>
  <c r="H26" i="1222"/>
  <c r="G26" i="1222"/>
  <c r="F26" i="1222"/>
  <c r="E26" i="1222"/>
  <c r="D26" i="1222"/>
  <c r="C26" i="1222"/>
  <c r="B26" i="1222"/>
  <c r="J19" i="1221"/>
  <c r="J21" i="1221" s="1"/>
  <c r="I17" i="1221"/>
  <c r="I19" i="1221" s="1"/>
  <c r="I21" i="1221" s="1"/>
  <c r="H17" i="1221"/>
  <c r="H19" i="1221" s="1"/>
  <c r="G17" i="1221"/>
  <c r="G19" i="1221" s="1"/>
  <c r="J14" i="1221"/>
  <c r="I14" i="1221"/>
  <c r="B14" i="1221"/>
  <c r="F12" i="1221"/>
  <c r="F11" i="1221" s="1"/>
  <c r="F14" i="1221" s="1"/>
  <c r="H11" i="1221"/>
  <c r="H14" i="1221" s="1"/>
  <c r="G11" i="1221"/>
  <c r="G14" i="1221" s="1"/>
  <c r="E11" i="1221"/>
  <c r="E14" i="1221" s="1"/>
  <c r="D11" i="1221"/>
  <c r="D14" i="1221" s="1"/>
  <c r="C11" i="1221"/>
  <c r="C14" i="1221" s="1"/>
  <c r="K9" i="1221"/>
  <c r="J9" i="1221"/>
  <c r="I9" i="1221"/>
  <c r="H9" i="1221"/>
  <c r="G9" i="1221"/>
  <c r="F9" i="1221"/>
  <c r="E9" i="1221"/>
  <c r="D9" i="1221"/>
  <c r="D15" i="1221" s="1"/>
  <c r="D17" i="1221" s="1"/>
  <c r="D19" i="1221" s="1"/>
  <c r="D21" i="1221" s="1"/>
  <c r="D22" i="1221" s="1"/>
  <c r="C9" i="1221"/>
  <c r="B9" i="1221"/>
  <c r="B15" i="1221" s="1"/>
  <c r="B17" i="1221" s="1"/>
  <c r="B19" i="1221" s="1"/>
  <c r="B21" i="1221" s="1"/>
  <c r="K26" i="1224" l="1"/>
  <c r="B55" i="1224"/>
  <c r="J55" i="1224"/>
  <c r="E9" i="1223"/>
  <c r="B18" i="1223"/>
  <c r="B21" i="1223" s="1"/>
  <c r="E15" i="1221"/>
  <c r="E17" i="1221" s="1"/>
  <c r="E19" i="1221" s="1"/>
  <c r="E21" i="1221" s="1"/>
  <c r="M16" i="1223"/>
  <c r="M18" i="1223" s="1"/>
  <c r="M21" i="1223" s="1"/>
  <c r="M22" i="1223" s="1"/>
  <c r="N16" i="1223"/>
  <c r="N18" i="1223" s="1"/>
  <c r="N21" i="1223" s="1"/>
  <c r="F19" i="1226"/>
  <c r="M26" i="1224"/>
  <c r="C55" i="1224"/>
  <c r="K55" i="1224"/>
  <c r="H16" i="1223"/>
  <c r="H18" i="1223" s="1"/>
  <c r="H21" i="1223" s="1"/>
  <c r="H22" i="1223" s="1"/>
  <c r="D16" i="1223"/>
  <c r="D18" i="1223" s="1"/>
  <c r="D19" i="1223" s="1"/>
  <c r="I16" i="1223"/>
  <c r="I18" i="1223" s="1"/>
  <c r="I21" i="1223" s="1"/>
  <c r="I22" i="1223" s="1"/>
  <c r="L16" i="1223"/>
  <c r="L18" i="1223" s="1"/>
  <c r="L21" i="1223" s="1"/>
  <c r="C19" i="1226"/>
  <c r="C16" i="1223"/>
  <c r="C18" i="1223" s="1"/>
  <c r="C19" i="1223" s="1"/>
  <c r="E19" i="1226"/>
  <c r="L19" i="1226"/>
  <c r="B19" i="1226"/>
  <c r="G18" i="1226"/>
  <c r="G19" i="1226" s="1"/>
  <c r="E55" i="1224"/>
  <c r="G55" i="1224"/>
  <c r="O55" i="1224"/>
  <c r="H55" i="1224"/>
  <c r="I55" i="1224"/>
  <c r="N26" i="1224"/>
  <c r="I26" i="1224"/>
  <c r="H26" i="1224"/>
  <c r="M55" i="1224"/>
  <c r="L55" i="1224"/>
  <c r="F55" i="1224"/>
  <c r="N55" i="1224"/>
  <c r="G56" i="1222"/>
  <c r="H56" i="1222"/>
  <c r="B56" i="1222"/>
  <c r="C56" i="1222"/>
  <c r="E21" i="1223"/>
  <c r="E22" i="1223" s="1"/>
  <c r="E19" i="1223"/>
  <c r="G16" i="1223"/>
  <c r="G18" i="1223" s="1"/>
  <c r="G21" i="1223" s="1"/>
  <c r="G22" i="1223" s="1"/>
  <c r="O16" i="1223"/>
  <c r="O18" i="1223" s="1"/>
  <c r="O21" i="1223" s="1"/>
  <c r="J16" i="1223"/>
  <c r="J18" i="1223" s="1"/>
  <c r="J21" i="1223" s="1"/>
  <c r="J22" i="1223" s="1"/>
  <c r="B9" i="1223"/>
  <c r="B19" i="1223" s="1"/>
  <c r="B16" i="1223"/>
  <c r="C15" i="1221"/>
  <c r="C17" i="1221" s="1"/>
  <c r="C19" i="1221" s="1"/>
  <c r="C21" i="1221" s="1"/>
  <c r="C22" i="1221" s="1"/>
  <c r="F15" i="1221"/>
  <c r="F17" i="1221" s="1"/>
  <c r="F19" i="1221" s="1"/>
  <c r="F21" i="1221" s="1"/>
  <c r="D21" i="1223" l="1"/>
  <c r="D22" i="1223" s="1"/>
  <c r="C21" i="1223"/>
  <c r="C22" i="1223" s="1"/>
  <c r="C45" i="1030"/>
  <c r="B45" i="1030"/>
</calcChain>
</file>

<file path=xl/sharedStrings.xml><?xml version="1.0" encoding="utf-8"?>
<sst xmlns="http://schemas.openxmlformats.org/spreadsheetml/2006/main" count="5189" uniqueCount="1608">
  <si>
    <t xml:space="preserve"> </t>
  </si>
  <si>
    <t>Contents</t>
  </si>
  <si>
    <t>Q1 2022</t>
  </si>
  <si>
    <t>page</t>
  </si>
  <si>
    <t>Nordea overview</t>
  </si>
  <si>
    <t xml:space="preserve"> - Ratings</t>
  </si>
  <si>
    <t xml:space="preserve"> - Nordea’s largest shareholders</t>
  </si>
  <si>
    <t>Key financial figures</t>
  </si>
  <si>
    <t xml:space="preserve"> - 10 years overview Income statement</t>
  </si>
  <si>
    <t xml:space="preserve"> - 10 years overview Ratios and key figures</t>
  </si>
  <si>
    <t xml:space="preserve"> - 10 years overview Balance sheet</t>
  </si>
  <si>
    <t xml:space="preserve"> - Quarterly development Income statement</t>
  </si>
  <si>
    <t xml:space="preserve"> - Quarterly development Ratios and key figures</t>
  </si>
  <si>
    <t xml:space="preserve"> - Quarterly development Balance sheet</t>
  </si>
  <si>
    <t xml:space="preserve"> - Net interest income development</t>
  </si>
  <si>
    <t xml:space="preserve"> - Net fee and commission income</t>
  </si>
  <si>
    <t xml:space="preserve"> - Other expenses</t>
  </si>
  <si>
    <t xml:space="preserve"> - Net loan losses</t>
  </si>
  <si>
    <t>Business areas</t>
  </si>
  <si>
    <t>Personal Banking</t>
  </si>
  <si>
    <t xml:space="preserve"> - Personal Banking Financial highlights</t>
  </si>
  <si>
    <t>Business Banking</t>
  </si>
  <si>
    <t xml:space="preserve"> - Business Banking Financial highlights</t>
  </si>
  <si>
    <t xml:space="preserve">Large Corporates &amp; Institutions </t>
  </si>
  <si>
    <t xml:space="preserve"> - Large Corporates &amp; Institutions Financial highlights</t>
  </si>
  <si>
    <t>Asset &amp; Wealth Management</t>
  </si>
  <si>
    <t xml:space="preserve"> - Asset &amp; Wealth Management Financial highlights</t>
  </si>
  <si>
    <t xml:space="preserve"> - Private Banking</t>
  </si>
  <si>
    <t xml:space="preserve"> - Life &amp; Pension</t>
  </si>
  <si>
    <t xml:space="preserve"> - Solvency</t>
  </si>
  <si>
    <t>Group functions</t>
  </si>
  <si>
    <t xml:space="preserve"> - Group functions</t>
  </si>
  <si>
    <t>Risk, liquidity and capital management</t>
  </si>
  <si>
    <t xml:space="preserve"> - Lending, loan losses and impaired loans</t>
  </si>
  <si>
    <t xml:space="preserve"> - Loans and impairment</t>
  </si>
  <si>
    <t xml:space="preserve"> - Rating distribution</t>
  </si>
  <si>
    <t xml:space="preserve"> - LTV distribution</t>
  </si>
  <si>
    <t xml:space="preserve"> - Capital position</t>
  </si>
  <si>
    <t xml:space="preserve"> - Short-term funding</t>
  </si>
  <si>
    <t xml:space="preserve"> - Liquidity buffer</t>
  </si>
  <si>
    <t xml:space="preserve"> - Asset and liabilities and Maturity analysis</t>
  </si>
  <si>
    <t xml:space="preserve"> - LCR</t>
  </si>
  <si>
    <t>Macroeconomic Outlook</t>
  </si>
  <si>
    <t xml:space="preserve"> - Macroeconomic data </t>
  </si>
  <si>
    <t>Contacts and Financial calendar</t>
  </si>
  <si>
    <t>Ratings</t>
  </si>
  <si>
    <t>Moody's</t>
  </si>
  <si>
    <t>Fitch</t>
  </si>
  <si>
    <t>Short</t>
  </si>
  <si>
    <t>Long</t>
  </si>
  <si>
    <t xml:space="preserve">Nordea Bank Abp </t>
  </si>
  <si>
    <t>P-1</t>
  </si>
  <si>
    <t>Aa3</t>
  </si>
  <si>
    <t>A-1+</t>
  </si>
  <si>
    <t>AA-</t>
  </si>
  <si>
    <t>F1+</t>
  </si>
  <si>
    <t>Senior Preferred (SP) issuances</t>
  </si>
  <si>
    <t>AA</t>
  </si>
  <si>
    <t>Senior Non-Preferred (SNP) issuances</t>
  </si>
  <si>
    <t>A3</t>
  </si>
  <si>
    <t>A</t>
  </si>
  <si>
    <t>Tier 2 (T2) issuances</t>
  </si>
  <si>
    <t>Baa1</t>
  </si>
  <si>
    <t>A-</t>
  </si>
  <si>
    <t>Additional tier 1 (AT1) issuances</t>
  </si>
  <si>
    <t>BBB</t>
  </si>
  <si>
    <t>BBB+</t>
  </si>
  <si>
    <t>Nordea Hypotek AB (publ)</t>
  </si>
  <si>
    <t>Aaa*</t>
  </si>
  <si>
    <t>Nordea Kredit Realkreditaktieselskab</t>
  </si>
  <si>
    <t>AAA*</t>
  </si>
  <si>
    <t>Nordea Eiendomskreditt AS</t>
  </si>
  <si>
    <t>Nordea Mortgage Bank Plc</t>
  </si>
  <si>
    <t>Nordea Direct Bank ASA</t>
  </si>
  <si>
    <t>Nordea Direct Boligkreditt AS</t>
  </si>
  <si>
    <t>*Covered bond rating</t>
  </si>
  <si>
    <t>Nordea's Largest shareholders</t>
  </si>
  <si>
    <t>End of Q1 2022</t>
  </si>
  <si>
    <t>No.of shares, mill</t>
  </si>
  <si>
    <t>Percent end Q1</t>
  </si>
  <si>
    <t>Sampo</t>
  </si>
  <si>
    <t>BlackRock  </t>
  </si>
  <si>
    <t>Cevian Capital </t>
  </si>
  <si>
    <t>Nordea-fonden   </t>
  </si>
  <si>
    <t>Norges Bank</t>
  </si>
  <si>
    <t>Vanguard Funds</t>
  </si>
  <si>
    <t>Swedbank Robur</t>
  </si>
  <si>
    <t>Alecta Pension Insurance         </t>
  </si>
  <si>
    <t>Varma Mutual Pension Insurance</t>
  </si>
  <si>
    <t>Nordea Funds</t>
  </si>
  <si>
    <t>First Swedish National Pension Fund</t>
  </si>
  <si>
    <t>Fidelity Investments     </t>
  </si>
  <si>
    <t>Handelsbanken funds</t>
  </si>
  <si>
    <t>Ilmarinen Mutual Pension Insurance</t>
  </si>
  <si>
    <t>SEB Funds</t>
  </si>
  <si>
    <t>TIAA - Teachers Advisors</t>
  </si>
  <si>
    <t>Amundi</t>
  </si>
  <si>
    <t>Nordea Vinstandelsstiftelse</t>
  </si>
  <si>
    <t>Janus Henderson Investors</t>
  </si>
  <si>
    <t>Other</t>
  </si>
  <si>
    <t>Total number of outstanding shares</t>
  </si>
  <si>
    <t>Income statement, 10 year overview</t>
  </si>
  <si>
    <t>Historical numbers for 2014 restated following that IT Poland is included in continuing operations</t>
  </si>
  <si>
    <t>EURm</t>
  </si>
  <si>
    <t>2021</t>
  </si>
  <si>
    <t>2019</t>
  </si>
  <si>
    <t>Net interest income</t>
  </si>
  <si>
    <t>Net fee and commission income</t>
  </si>
  <si>
    <t>Net result from items at fair value</t>
  </si>
  <si>
    <t>Equity method</t>
  </si>
  <si>
    <t>Other income</t>
  </si>
  <si>
    <t>Total operating income</t>
  </si>
  <si>
    <t>Staff costs</t>
  </si>
  <si>
    <t>Other expenses</t>
  </si>
  <si>
    <t>Regulatory fees</t>
  </si>
  <si>
    <t>Depreciation tangible and intangible assets</t>
  </si>
  <si>
    <t>Total operating expenses</t>
  </si>
  <si>
    <t>Profit before loan losses</t>
  </si>
  <si>
    <r>
      <t>Net loan losses and similar net result</t>
    </r>
    <r>
      <rPr>
        <vertAlign val="superscript"/>
        <sz val="8"/>
        <rFont val="Arial"/>
        <family val="2"/>
      </rPr>
      <t>9</t>
    </r>
  </si>
  <si>
    <t>Operating profit</t>
  </si>
  <si>
    <t>Income tax expense</t>
  </si>
  <si>
    <t>Net profit for period from continuing operations</t>
  </si>
  <si>
    <t>Net profit for the period from discontinued operations after tax</t>
  </si>
  <si>
    <t>-</t>
  </si>
  <si>
    <t>Net profit for the period</t>
  </si>
  <si>
    <t>Ratios and key figures</t>
  </si>
  <si>
    <t xml:space="preserve">Diluted earnings per share, EUR </t>
  </si>
  <si>
    <r>
      <t>Share price</t>
    </r>
    <r>
      <rPr>
        <vertAlign val="superscript"/>
        <sz val="8"/>
        <rFont val="Arial"/>
        <family val="2"/>
      </rPr>
      <t>2</t>
    </r>
    <r>
      <rPr>
        <sz val="8"/>
        <rFont val="Arial"/>
        <family val="2"/>
      </rPr>
      <t>, EUR</t>
    </r>
  </si>
  <si>
    <r>
      <t>Proposed/actual dividend per share</t>
    </r>
    <r>
      <rPr>
        <vertAlign val="superscript"/>
        <sz val="8"/>
        <rFont val="Arial"/>
        <family val="2"/>
      </rPr>
      <t>8</t>
    </r>
    <r>
      <rPr>
        <sz val="8"/>
        <rFont val="Arial"/>
        <family val="2"/>
      </rPr>
      <t>, EUR</t>
    </r>
  </si>
  <si>
    <t>0.69</t>
  </si>
  <si>
    <t>0.39</t>
  </si>
  <si>
    <t>0.65</t>
  </si>
  <si>
    <t>0.64</t>
  </si>
  <si>
    <t>0.62</t>
  </si>
  <si>
    <t>0.43</t>
  </si>
  <si>
    <r>
      <t>Equity per share</t>
    </r>
    <r>
      <rPr>
        <vertAlign val="superscript"/>
        <sz val="8"/>
        <rFont val="Arial"/>
        <family val="2"/>
      </rPr>
      <t>2</t>
    </r>
    <r>
      <rPr>
        <sz val="8"/>
        <rFont val="Arial"/>
        <family val="2"/>
      </rPr>
      <t>, EUR</t>
    </r>
  </si>
  <si>
    <t>8.51</t>
  </si>
  <si>
    <t>8.03</t>
  </si>
  <si>
    <t>7.69</t>
  </si>
  <si>
    <t>7.27</t>
  </si>
  <si>
    <r>
      <t>Potential shares outstanding</t>
    </r>
    <r>
      <rPr>
        <vertAlign val="superscript"/>
        <sz val="8"/>
        <rFont val="Arial"/>
        <family val="2"/>
      </rPr>
      <t>2</t>
    </r>
    <r>
      <rPr>
        <sz val="8"/>
        <rFont val="Arial"/>
        <family val="2"/>
      </rPr>
      <t>, million</t>
    </r>
  </si>
  <si>
    <t>Weighted average number of diluted shares, million</t>
  </si>
  <si>
    <t xml:space="preserve">Return on equity, % </t>
  </si>
  <si>
    <t>12.2</t>
  </si>
  <si>
    <t>11.4</t>
  </si>
  <si>
    <t>Assets under management, EURbn</t>
  </si>
  <si>
    <r>
      <t>Loan loss ratio, basis points</t>
    </r>
    <r>
      <rPr>
        <vertAlign val="superscript"/>
        <sz val="8"/>
        <rFont val="Arial"/>
        <family val="2"/>
      </rPr>
      <t>3</t>
    </r>
  </si>
  <si>
    <r>
      <t>Loan loss ratio including loans held at fair value, bp</t>
    </r>
    <r>
      <rPr>
        <vertAlign val="superscript"/>
        <sz val="8"/>
        <rFont val="Arial"/>
        <family val="2"/>
      </rPr>
      <t>3</t>
    </r>
  </si>
  <si>
    <r>
      <t xml:space="preserve">Common Equity Tier 1 capital ratio, excl, Basel I floor </t>
    </r>
    <r>
      <rPr>
        <vertAlign val="superscript"/>
        <sz val="8"/>
        <rFont val="Arial"/>
        <family val="2"/>
      </rPr>
      <t>2,4,6,7</t>
    </r>
    <r>
      <rPr>
        <sz val="8"/>
        <rFont val="Arial"/>
        <family val="2"/>
      </rPr>
      <t xml:space="preserve"> , %</t>
    </r>
  </si>
  <si>
    <t>16.5</t>
  </si>
  <si>
    <t>15.7</t>
  </si>
  <si>
    <t>14.9</t>
  </si>
  <si>
    <r>
      <t>Tier 1 capital ratio, excl, Basel I floor</t>
    </r>
    <r>
      <rPr>
        <vertAlign val="superscript"/>
        <sz val="8"/>
        <rFont val="Arial"/>
        <family val="2"/>
      </rPr>
      <t>2,4,6,7</t>
    </r>
    <r>
      <rPr>
        <sz val="8"/>
        <rFont val="Arial"/>
        <family val="2"/>
      </rPr>
      <t xml:space="preserve"> , %</t>
    </r>
  </si>
  <si>
    <t>18.5</t>
  </si>
  <si>
    <t>17.6</t>
  </si>
  <si>
    <r>
      <t>Total capital ratio, excl, Basel I floor</t>
    </r>
    <r>
      <rPr>
        <vertAlign val="superscript"/>
        <sz val="8"/>
        <rFont val="Arial"/>
        <family val="2"/>
      </rPr>
      <t>2,4,6,7</t>
    </r>
    <r>
      <rPr>
        <sz val="8"/>
        <rFont val="Arial"/>
        <family val="2"/>
      </rPr>
      <t xml:space="preserve"> , %</t>
    </r>
  </si>
  <si>
    <t>21.6</t>
  </si>
  <si>
    <t>20.6</t>
  </si>
  <si>
    <t>18.1</t>
  </si>
  <si>
    <r>
      <t>Tier 1 capital</t>
    </r>
    <r>
      <rPr>
        <vertAlign val="superscript"/>
        <sz val="8"/>
        <rFont val="Arial"/>
        <family val="2"/>
      </rPr>
      <t>2,4</t>
    </r>
    <r>
      <rPr>
        <sz val="8"/>
        <rFont val="Arial"/>
        <family val="2"/>
      </rPr>
      <t>, EURm</t>
    </r>
  </si>
  <si>
    <r>
      <t>Risk Exposure Amount, excl, Basel I floor</t>
    </r>
    <r>
      <rPr>
        <vertAlign val="superscript"/>
        <sz val="8"/>
        <rFont val="Arial"/>
        <family val="2"/>
      </rPr>
      <t>4</t>
    </r>
    <r>
      <rPr>
        <sz val="8"/>
        <rFont val="Arial"/>
        <family val="2"/>
      </rPr>
      <t>, EURbn</t>
    </r>
  </si>
  <si>
    <r>
      <t>Risk Exposure Amount, incl, Basel I floor</t>
    </r>
    <r>
      <rPr>
        <vertAlign val="superscript"/>
        <sz val="8"/>
        <rFont val="Arial"/>
        <family val="2"/>
      </rPr>
      <t>4</t>
    </r>
    <r>
      <rPr>
        <sz val="8"/>
        <rFont val="Arial"/>
        <family val="2"/>
      </rPr>
      <t>, EURbn</t>
    </r>
  </si>
  <si>
    <r>
      <t>Number of employees (FTEs)</t>
    </r>
    <r>
      <rPr>
        <vertAlign val="superscript"/>
        <sz val="8"/>
        <rFont val="Arial"/>
        <family val="2"/>
      </rPr>
      <t>2</t>
    </r>
  </si>
  <si>
    <r>
      <t>Economic capital</t>
    </r>
    <r>
      <rPr>
        <vertAlign val="superscript"/>
        <sz val="8"/>
        <rFont val="Arial"/>
        <family val="2"/>
      </rPr>
      <t>2,7</t>
    </r>
    <r>
      <rPr>
        <sz val="8"/>
        <rFont val="Arial"/>
        <family val="2"/>
      </rPr>
      <t xml:space="preserve">, EURbn </t>
    </r>
  </si>
  <si>
    <t>24.3</t>
  </si>
  <si>
    <t>23.5</t>
  </si>
  <si>
    <r>
      <t>Return on capital at risk</t>
    </r>
    <r>
      <rPr>
        <vertAlign val="superscript"/>
        <sz val="8"/>
        <rFont val="Arial"/>
        <family val="2"/>
      </rPr>
      <t>5</t>
    </r>
    <r>
      <rPr>
        <sz val="8"/>
        <rFont val="Arial"/>
        <family val="2"/>
      </rPr>
      <t xml:space="preserve">, % </t>
    </r>
  </si>
  <si>
    <t>14.0</t>
  </si>
  <si>
    <t>¹ Excl Items affecting comparability in Q1 2022: a non-deductible loss from the recycling of EUR 529m in accumulated foreign exchange losses related to operations in Russia and EUR 8m (EUR 6m after tax) in losses on fund investments in Russia, recognised in “Net result from items at fair value”; and EUR 76m (EUR 64m after tax) in credit losses on direct Russia-linked exposures, recognised in “Net loan losses and similar net result”.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</si>
  <si>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rPr>
        <vertAlign val="superscript"/>
        <sz val="7"/>
        <rFont val="Arial"/>
        <family val="2"/>
      </rPr>
      <t>2</t>
    </r>
    <r>
      <rPr>
        <sz val="7"/>
        <rFont val="Arial"/>
        <family val="2"/>
      </rPr>
      <t xml:space="preserve"> End of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</si>
  <si>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</si>
  <si>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4</t>
    </r>
    <r>
      <rPr>
        <sz val="7"/>
        <rFont val="Arial"/>
        <family val="2"/>
      </rPr>
      <t xml:space="preserve"> Including the result for the period.</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</si>
  <si>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</si>
  <si>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</si>
  <si>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</si>
  <si>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 xml:space="preserve">8  </t>
    </r>
    <r>
      <rPr>
        <sz val="7"/>
        <rFont val="Arial"/>
        <family val="2"/>
      </rPr>
      <t>For 2021, proposed dividend, approximate amount based on the estimated number of shares that will be in issue at the estimated dividend decision date.</t>
    </r>
  </si>
  <si>
    <r>
      <rPr>
        <vertAlign val="superscript"/>
        <sz val="7"/>
        <rFont val="Arial"/>
        <family val="2"/>
      </rPr>
      <t>9</t>
    </r>
    <r>
      <rPr>
        <sz val="7"/>
        <rFont val="Arial"/>
        <family val="2"/>
      </rPr>
      <t xml:space="preserve"> Figures are only restated for 2019.</t>
    </r>
  </si>
  <si>
    <t>For more detailed information regarding ratios and key figures definied as alternative performance measures, see http://www.nordea.com/en/investor-relations/.</t>
  </si>
  <si>
    <t>Balance sheet, 10 year overview</t>
  </si>
  <si>
    <t>Assets</t>
  </si>
  <si>
    <t xml:space="preserve">Cash and balances with central banks </t>
  </si>
  <si>
    <t>Loans to central banks</t>
  </si>
  <si>
    <r>
      <t>Loans to credit institutions</t>
    </r>
    <r>
      <rPr>
        <vertAlign val="superscript"/>
        <sz val="8"/>
        <rFont val="Arial"/>
        <family val="2"/>
      </rPr>
      <t xml:space="preserve">1 </t>
    </r>
  </si>
  <si>
    <r>
      <t>Loans to the public</t>
    </r>
    <r>
      <rPr>
        <vertAlign val="superscript"/>
        <sz val="8"/>
        <rFont val="Arial"/>
        <family val="2"/>
      </rPr>
      <t>1</t>
    </r>
    <r>
      <rPr>
        <sz val="8"/>
        <rFont val="Arial"/>
        <family val="2"/>
      </rPr>
      <t xml:space="preserve"> </t>
    </r>
  </si>
  <si>
    <t xml:space="preserve">Interest-bearing securities </t>
  </si>
  <si>
    <t xml:space="preserve">Financial instruments pledged as collateral </t>
  </si>
  <si>
    <t>Shares</t>
  </si>
  <si>
    <t>Assets in pooled schemes and unit-linked investment contracts</t>
  </si>
  <si>
    <t xml:space="preserve">Derivatives </t>
  </si>
  <si>
    <t xml:space="preserve">Fair value changes of hedged items in portfolio hedge of interest rate risk </t>
  </si>
  <si>
    <t>Investments in associated undertakings and joint ventures</t>
  </si>
  <si>
    <t xml:space="preserve">Intangible assets </t>
  </si>
  <si>
    <t xml:space="preserve">Properties and equipment </t>
  </si>
  <si>
    <t>Investment property</t>
  </si>
  <si>
    <t xml:space="preserve">Deferred tax assets </t>
  </si>
  <si>
    <t xml:space="preserve">Current tax assets </t>
  </si>
  <si>
    <t xml:space="preserve">Retirement benefit assets </t>
  </si>
  <si>
    <t xml:space="preserve">Other assets </t>
  </si>
  <si>
    <r>
      <t>Prepaid expenses and accrued income</t>
    </r>
    <r>
      <rPr>
        <vertAlign val="superscript"/>
        <sz val="8"/>
        <rFont val="Arial"/>
        <family val="2"/>
      </rPr>
      <t>1</t>
    </r>
    <r>
      <rPr>
        <sz val="8"/>
        <rFont val="Arial"/>
        <family val="2"/>
      </rPr>
      <t xml:space="preserve"> </t>
    </r>
  </si>
  <si>
    <t>Assets held for sale</t>
  </si>
  <si>
    <t xml:space="preserve">Total assets </t>
  </si>
  <si>
    <t>Liabilities</t>
  </si>
  <si>
    <t xml:space="preserve">Deposits by credit institutions </t>
  </si>
  <si>
    <t xml:space="preserve">Deposits and borrowings from the public </t>
  </si>
  <si>
    <t>Deposits in pooled schemes and unit-linked investment contacts</t>
  </si>
  <si>
    <t xml:space="preserve">Liabilities to policyholders </t>
  </si>
  <si>
    <t xml:space="preserve">Debt securities in issue </t>
  </si>
  <si>
    <t xml:space="preserve">Current tax liabilities </t>
  </si>
  <si>
    <t xml:space="preserve">Other liabilities </t>
  </si>
  <si>
    <t xml:space="preserve">Accrued expenses and prepaid income </t>
  </si>
  <si>
    <t xml:space="preserve">Deferred tax liabilities </t>
  </si>
  <si>
    <t xml:space="preserve">Provisions </t>
  </si>
  <si>
    <t xml:space="preserve">Retirement benefit obligations </t>
  </si>
  <si>
    <t xml:space="preserve">Subordinated liabilities </t>
  </si>
  <si>
    <t>Liabilities held for sale</t>
  </si>
  <si>
    <t xml:space="preserve">Total liabilities </t>
  </si>
  <si>
    <t>Equity</t>
  </si>
  <si>
    <t>Additional Tier 1 capital holders</t>
  </si>
  <si>
    <t xml:space="preserve">Non-controlling interests </t>
  </si>
  <si>
    <t xml:space="preserve">Share capital </t>
  </si>
  <si>
    <t xml:space="preserve">Share premium reserve </t>
  </si>
  <si>
    <t>Invested unrestricted equity</t>
  </si>
  <si>
    <t xml:space="preserve">Other reserves </t>
  </si>
  <si>
    <t xml:space="preserve">Retained earnings </t>
  </si>
  <si>
    <t xml:space="preserve">Total equity </t>
  </si>
  <si>
    <t xml:space="preserve">Total liabilities and equity </t>
  </si>
  <si>
    <r>
      <rPr>
        <vertAlign val="superscript"/>
        <sz val="7"/>
        <rFont val="Arial"/>
        <family val="2"/>
      </rPr>
      <t>1</t>
    </r>
    <r>
      <rPr>
        <sz val="7"/>
        <rFont val="Arial"/>
        <family val="2"/>
      </rPr>
      <t xml:space="preserve"> Figures are only restated for 2019.</t>
    </r>
  </si>
  <si>
    <t>Income statement, 14 quarter overview</t>
  </si>
  <si>
    <t>Q122</t>
  </si>
  <si>
    <t>Q421</t>
  </si>
  <si>
    <t>Q321</t>
  </si>
  <si>
    <t>Q221</t>
  </si>
  <si>
    <t>Q121</t>
  </si>
  <si>
    <t>Q420</t>
  </si>
  <si>
    <t>Q320</t>
  </si>
  <si>
    <t>Q220</t>
  </si>
  <si>
    <t>Q120</t>
  </si>
  <si>
    <t>Q419</t>
  </si>
  <si>
    <t>Q319</t>
  </si>
  <si>
    <t>Q219</t>
  </si>
  <si>
    <t>Q119</t>
  </si>
  <si>
    <t>Q418</t>
  </si>
  <si>
    <t xml:space="preserve">Net fee and commission income </t>
  </si>
  <si>
    <r>
      <t>Total operating income, excl. non-recurring items</t>
    </r>
    <r>
      <rPr>
        <b/>
        <vertAlign val="superscript"/>
        <sz val="8"/>
        <rFont val="Arial"/>
        <family val="2"/>
      </rPr>
      <t>1</t>
    </r>
  </si>
  <si>
    <r>
      <t>Total operating expenses,  excl. non-recurring items</t>
    </r>
    <r>
      <rPr>
        <b/>
        <vertAlign val="superscript"/>
        <sz val="8"/>
        <color theme="1"/>
        <rFont val="Arial"/>
        <family val="2"/>
      </rPr>
      <t>1</t>
    </r>
  </si>
  <si>
    <t>Net loan losses and similar net result</t>
  </si>
  <si>
    <r>
      <t>Operating profit, excl. non-recurring items</t>
    </r>
    <r>
      <rPr>
        <b/>
        <vertAlign val="superscript"/>
        <sz val="8"/>
        <rFont val="Arial"/>
        <family val="2"/>
      </rPr>
      <t>1</t>
    </r>
  </si>
  <si>
    <t xml:space="preserve">Net profit  </t>
  </si>
  <si>
    <r>
      <t>Net profit, excl. non-recurring items</t>
    </r>
    <r>
      <rPr>
        <b/>
        <vertAlign val="superscript"/>
        <sz val="8"/>
        <rFont val="Arial"/>
        <family val="2"/>
      </rPr>
      <t>1</t>
    </r>
  </si>
  <si>
    <t>Diluted earnings per share, EUR</t>
  </si>
  <si>
    <r>
      <t>Share price</t>
    </r>
    <r>
      <rPr>
        <vertAlign val="superscript"/>
        <sz val="8"/>
        <color theme="1"/>
        <rFont val="Arial"/>
        <family val="2"/>
      </rPr>
      <t>2</t>
    </r>
    <r>
      <rPr>
        <sz val="8"/>
        <color theme="1"/>
        <rFont val="Arial"/>
        <family val="2"/>
      </rPr>
      <t>, EUR</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</si>
  <si>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</si>
  <si>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</si>
  <si>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Return on equity with amortised resolution fees, % - excl. items affecting comparabiltiy</t>
    </r>
    <r>
      <rPr>
        <vertAlign val="superscript"/>
        <sz val="8"/>
        <color theme="1"/>
        <rFont val="Arial"/>
        <family val="2"/>
      </rPr>
      <t>1</t>
    </r>
    <r>
      <rPr>
        <sz val="8"/>
        <color theme="1"/>
        <rFont val="Arial"/>
        <family val="2"/>
      </rPr>
      <t xml:space="preserve"> </t>
    </r>
  </si>
  <si>
    <t>Cost-to-income ratio, % - excl. items affecting comparability</t>
  </si>
  <si>
    <t xml:space="preserve">Cost-to-income ratio, % - excl. items affecting comparability with amortised resolution fees </t>
  </si>
  <si>
    <r>
      <t>Loan loss ratio, basis points</t>
    </r>
    <r>
      <rPr>
        <vertAlign val="superscript"/>
        <sz val="8"/>
        <color theme="1"/>
        <rFont val="Arial"/>
        <family val="2"/>
      </rPr>
      <t>3</t>
    </r>
  </si>
  <si>
    <r>
      <t>Loan loss ratio including loans held at fair value, excl. items affecting comparability, bp</t>
    </r>
    <r>
      <rPr>
        <vertAlign val="superscript"/>
        <sz val="8"/>
        <rFont val="Arial"/>
        <family val="2"/>
      </rPr>
      <t>3</t>
    </r>
  </si>
  <si>
    <r>
      <t>Common Equity Tier 1 capital ratio</t>
    </r>
    <r>
      <rPr>
        <vertAlign val="superscript"/>
        <sz val="8"/>
        <rFont val="Arial"/>
        <family val="2"/>
      </rPr>
      <t>2,4,5,6</t>
    </r>
    <r>
      <rPr>
        <sz val="8"/>
        <rFont val="Arial"/>
        <family val="2"/>
      </rPr>
      <t>, %</t>
    </r>
  </si>
  <si>
    <r>
      <t>Tier 1 capital ratio</t>
    </r>
    <r>
      <rPr>
        <vertAlign val="superscript"/>
        <sz val="8"/>
        <color theme="1"/>
        <rFont val="Arial"/>
        <family val="2"/>
      </rPr>
      <t>2,4,5,6</t>
    </r>
    <r>
      <rPr>
        <sz val="8"/>
        <color theme="1"/>
        <rFont val="Arial"/>
        <family val="2"/>
      </rPr>
      <t>,%</t>
    </r>
  </si>
  <si>
    <r>
      <t>Total capital ratio</t>
    </r>
    <r>
      <rPr>
        <vertAlign val="superscript"/>
        <sz val="8"/>
        <color theme="1"/>
        <rFont val="Arial"/>
        <family val="2"/>
      </rPr>
      <t>2,4,5,6</t>
    </r>
    <r>
      <rPr>
        <sz val="8"/>
        <color theme="1"/>
        <rFont val="Arial"/>
        <family val="2"/>
      </rPr>
      <t>, %</t>
    </r>
  </si>
  <si>
    <r>
      <t>Tier 1 capital</t>
    </r>
    <r>
      <rPr>
        <vertAlign val="superscript"/>
        <sz val="8"/>
        <color theme="1"/>
        <rFont val="Arial"/>
        <family val="2"/>
      </rPr>
      <t>2,4</t>
    </r>
    <r>
      <rPr>
        <sz val="8"/>
        <color theme="1"/>
        <rFont val="Arial"/>
        <family val="2"/>
      </rPr>
      <t>, EURm</t>
    </r>
  </si>
  <si>
    <r>
      <t>Risk Exposure Amount</t>
    </r>
    <r>
      <rPr>
        <vertAlign val="superscript"/>
        <sz val="8"/>
        <color theme="1"/>
        <rFont val="Arial"/>
        <family val="2"/>
      </rPr>
      <t>4</t>
    </r>
    <r>
      <rPr>
        <sz val="8"/>
        <color theme="1"/>
        <rFont val="Arial"/>
        <family val="2"/>
      </rPr>
      <t>, EURbn</t>
    </r>
  </si>
  <si>
    <r>
      <t>Number of employees (FTEs)</t>
    </r>
    <r>
      <rPr>
        <vertAlign val="superscript"/>
        <sz val="8"/>
        <color theme="1"/>
        <rFont val="Arial"/>
        <family val="2"/>
      </rPr>
      <t>2</t>
    </r>
  </si>
  <si>
    <r>
      <t>Economic capital</t>
    </r>
    <r>
      <rPr>
        <vertAlign val="superscript"/>
        <sz val="8"/>
        <color theme="1"/>
        <rFont val="Arial"/>
        <family val="2"/>
      </rPr>
      <t>2,5</t>
    </r>
    <r>
      <rPr>
        <sz val="8"/>
        <color theme="1"/>
        <rFont val="Arial"/>
        <family val="2"/>
      </rPr>
      <t xml:space="preserve">, EURbn </t>
    </r>
  </si>
  <si>
    <r>
      <t>Return on capital at risk</t>
    </r>
    <r>
      <rPr>
        <vertAlign val="superscript"/>
        <sz val="8"/>
        <rFont val="Arial"/>
        <family val="2"/>
      </rPr>
      <t>1</t>
    </r>
    <r>
      <rPr>
        <sz val="8"/>
        <rFont val="Arial"/>
        <family val="2"/>
      </rPr>
      <t xml:space="preserve">, % </t>
    </r>
  </si>
  <si>
    <t xml:space="preserve">Return on capital at risk with amortised resolution fees, % </t>
  </si>
  <si>
    <t xml:space="preserve">¹ Excl Items affecting comparability Q1 2022: a non-deductible loss from the recycling of EUR 529m in accumulated foreign exchange losses related to operations in Russia and EUR 8m (EUR 6m after tax) in losses on fund investments in Russia, recognised in “Net result from items at fair value”; and EUR 76m (EUR 64m after tax) in credit losses on direct Russia-linked exposures, recognised in “Net loan losses and similar net result”.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t>
  </si>
  <si>
    <r>
      <rPr>
        <vertAlign val="superscript"/>
        <sz val="7"/>
        <color rgb="FF000000"/>
        <rFont val="Arial"/>
        <family val="2"/>
      </rPr>
      <t>2</t>
    </r>
    <r>
      <rPr>
        <sz val="7"/>
        <color rgb="FF000000"/>
        <rFont val="Arial"/>
        <family val="2"/>
      </rPr>
      <t xml:space="preserve"> End of period.</t>
    </r>
  </si>
  <si>
    <r>
      <rPr>
        <vertAlign val="superscript"/>
        <sz val="7"/>
        <color rgb="FF000000"/>
        <rFont val="Arial"/>
        <family val="2"/>
      </rPr>
      <t>3</t>
    </r>
    <r>
      <rPr>
        <sz val="7"/>
        <color rgb="FF000000"/>
        <rFont val="Arial"/>
        <family val="2"/>
      </rPr>
      <t xml:space="preserve"> Including Loans to the public reported in Assets held for sale.</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</si>
  <si>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</si>
  <si>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t>
    </r>
  </si>
  <si>
    <r>
      <rPr>
        <vertAlign val="superscript"/>
        <sz val="7"/>
        <color rgb="FF000000"/>
        <rFont val="Arial"/>
        <family val="2"/>
      </rPr>
      <t>6</t>
    </r>
    <r>
      <rPr>
        <sz val="7"/>
        <color rgb="FF000000"/>
        <rFont val="Arial"/>
        <family val="2"/>
      </rPr>
      <t xml:space="preserve"> For more detailed information see chapter Other information. </t>
    </r>
  </si>
  <si>
    <t>For more detailed information regarding ratios and key figures definied as Alternative performance measures, see http://www.nordea.com/en/investor-relations/.</t>
  </si>
  <si>
    <t>Balance sheet, 14 quarter overview</t>
  </si>
  <si>
    <t xml:space="preserve">Loans to credit institutions </t>
  </si>
  <si>
    <t xml:space="preserve">Loans to the public </t>
  </si>
  <si>
    <t>Investment properties</t>
  </si>
  <si>
    <t xml:space="preserve">Prepaid expenses and accrued income </t>
  </si>
  <si>
    <t>Invested unrestriced equity</t>
  </si>
  <si>
    <t>Change in net interest income (NII)</t>
  </si>
  <si>
    <t>Nordea Group</t>
  </si>
  <si>
    <t>Q122/Q421</t>
  </si>
  <si>
    <t>Q421/Q321</t>
  </si>
  <si>
    <t>Q321/Q221</t>
  </si>
  <si>
    <t>Q221/Q121</t>
  </si>
  <si>
    <t>Q121/Q420</t>
  </si>
  <si>
    <t>Jan-Mar 22/21</t>
  </si>
  <si>
    <t>NII beginning of period</t>
  </si>
  <si>
    <t>Margin driven NII</t>
  </si>
  <si>
    <t xml:space="preserve">   Lending margin</t>
  </si>
  <si>
    <t xml:space="preserve">   Deposit margin</t>
  </si>
  <si>
    <t xml:space="preserve">   Cost of funds</t>
  </si>
  <si>
    <t>Volume driven NII</t>
  </si>
  <si>
    <t xml:space="preserve">   Lending volume</t>
  </si>
  <si>
    <t xml:space="preserve">   Deposit volume</t>
  </si>
  <si>
    <t>Day count</t>
  </si>
  <si>
    <t>Other (incl Treasury)</t>
  </si>
  <si>
    <t xml:space="preserve">   of which FX</t>
  </si>
  <si>
    <t>NII end of period</t>
  </si>
  <si>
    <t>Large Corporates &amp; Institutions</t>
  </si>
  <si>
    <t>Jan-Mar</t>
  </si>
  <si>
    <t>Jan-Dec</t>
  </si>
  <si>
    <t>Q1</t>
  </si>
  <si>
    <t>Q4</t>
  </si>
  <si>
    <t>Q3</t>
  </si>
  <si>
    <t>Q2</t>
  </si>
  <si>
    <r>
      <rPr>
        <b/>
        <sz val="8"/>
        <color rgb="FF000000"/>
        <rFont val="Arial"/>
        <family val="2"/>
      </rPr>
      <t>EURm</t>
    </r>
  </si>
  <si>
    <r>
      <rPr>
        <sz val="8"/>
        <color rgb="FF000000"/>
        <rFont val="Arial"/>
        <family val="2"/>
      </rPr>
      <t>Asset management commissions</t>
    </r>
  </si>
  <si>
    <t>Life and pension commissions</t>
  </si>
  <si>
    <t>Deposit products</t>
  </si>
  <si>
    <t>Brokerage, securities issues and corporate finance</t>
  </si>
  <si>
    <t xml:space="preserve">Custody and issuer services
</t>
  </si>
  <si>
    <t xml:space="preserve">Payments  </t>
  </si>
  <si>
    <t>Cards</t>
  </si>
  <si>
    <t>Lending products</t>
  </si>
  <si>
    <t>Guarantees</t>
  </si>
  <si>
    <t>Total</t>
  </si>
  <si>
    <r>
      <rPr>
        <sz val="8"/>
        <color rgb="FF000000"/>
        <rFont val="Arial"/>
        <family val="2"/>
      </rPr>
      <t>Information technology</t>
    </r>
  </si>
  <si>
    <r>
      <rPr>
        <sz val="8"/>
        <color rgb="FF000000"/>
        <rFont val="Arial"/>
        <family val="2"/>
      </rPr>
      <t>Marketing and representation</t>
    </r>
  </si>
  <si>
    <t>Postage, transportation, telephone and office expenses</t>
  </si>
  <si>
    <t xml:space="preserve">Rents, premises and real estate </t>
  </si>
  <si>
    <t>Professional services</t>
  </si>
  <si>
    <t>Market data services</t>
  </si>
  <si>
    <r>
      <rPr>
        <sz val="8"/>
        <color rgb="FF000000"/>
        <rFont val="Arial"/>
        <family val="2"/>
      </rPr>
      <t>Other</t>
    </r>
    <r>
      <rPr>
        <vertAlign val="superscript"/>
        <sz val="8"/>
        <color rgb="FF000000"/>
        <rFont val="Arial"/>
        <family val="2"/>
      </rPr>
      <t xml:space="preserve"> </t>
    </r>
  </si>
  <si>
    <r>
      <rPr>
        <b/>
        <sz val="8"/>
        <color rgb="FF000000"/>
        <rFont val="Arial"/>
        <family val="2"/>
      </rPr>
      <t>Total</t>
    </r>
  </si>
  <si>
    <t>Net loan losses</t>
  </si>
  <si>
    <t xml:space="preserve">Q1 </t>
  </si>
  <si>
    <t>Net loan losses, stage 1</t>
  </si>
  <si>
    <t>Net loan losses, stage 2</t>
  </si>
  <si>
    <t>Net loan losses, non-defaulted</t>
  </si>
  <si>
    <t>Stage 3, defaulted</t>
  </si>
  <si>
    <t>Net loan losses, individually assessed, collectively calculated</t>
  </si>
  <si>
    <t>Realised loan losses</t>
  </si>
  <si>
    <t>Decrease in provisions to cover realised loan losses</t>
  </si>
  <si>
    <t>Recoveries on previous realised loan losses</t>
  </si>
  <si>
    <t>Reimbursement right</t>
  </si>
  <si>
    <t xml:space="preserve">New/increase in provisions </t>
  </si>
  <si>
    <t>Reversals of provisions</t>
  </si>
  <si>
    <t>Net loan losses, defaulted</t>
  </si>
  <si>
    <t>Key ratios</t>
  </si>
  <si>
    <r>
      <t>Loan loss ratio, amortised cost, bp</t>
    </r>
    <r>
      <rPr>
        <vertAlign val="superscript"/>
        <sz val="8"/>
        <rFont val="Arial"/>
        <family val="2"/>
      </rPr>
      <t>1</t>
    </r>
  </si>
  <si>
    <t>- of which stage 1</t>
  </si>
  <si>
    <t>- of which stage 2</t>
  </si>
  <si>
    <t>- of which stage 3</t>
  </si>
  <si>
    <t/>
  </si>
  <si>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</si>
  <si>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Personal Banking - Financial highlights</t>
  </si>
  <si>
    <t>Chg %</t>
  </si>
  <si>
    <t>Chg local curr. %</t>
  </si>
  <si>
    <t>Q1/Q1</t>
  </si>
  <si>
    <t>Q1/Q4</t>
  </si>
  <si>
    <r>
      <rPr>
        <sz val="8"/>
        <color rgb="FF000000"/>
        <rFont val="Arial"/>
        <family val="2"/>
      </rPr>
      <t>Net interest income</t>
    </r>
  </si>
  <si>
    <r>
      <rPr>
        <sz val="8"/>
        <color rgb="FF000000"/>
        <rFont val="Arial"/>
        <family val="2"/>
      </rPr>
      <t>Net fee and commission income</t>
    </r>
  </si>
  <si>
    <r>
      <rPr>
        <sz val="8"/>
        <color rgb="FF000000"/>
        <rFont val="Arial"/>
        <family val="2"/>
      </rPr>
      <t>Net result from items at fair value</t>
    </r>
  </si>
  <si>
    <r>
      <rPr>
        <sz val="8"/>
        <color rgb="FF000000"/>
        <rFont val="Arial"/>
        <family val="2"/>
      </rPr>
      <t>Equity method &amp; other income</t>
    </r>
  </si>
  <si>
    <r>
      <rPr>
        <b/>
        <sz val="8"/>
        <color rgb="FF000000"/>
        <rFont val="Arial"/>
        <family val="2"/>
      </rPr>
      <t xml:space="preserve">Total operating income </t>
    </r>
  </si>
  <si>
    <r>
      <rPr>
        <b/>
        <sz val="8"/>
        <color rgb="FF000000"/>
        <rFont val="Arial"/>
        <family val="2"/>
      </rPr>
      <t>Total operating expenses</t>
    </r>
  </si>
  <si>
    <r>
      <rPr>
        <b/>
        <sz val="8"/>
        <color rgb="FF000000"/>
        <rFont val="Arial"/>
        <family val="2"/>
      </rPr>
      <t>Profit before loan losses</t>
    </r>
  </si>
  <si>
    <r>
      <rPr>
        <sz val="8"/>
        <color rgb="FF000000"/>
        <rFont val="Arial"/>
        <family val="2"/>
      </rPr>
      <t>Net loan losses and similar net result</t>
    </r>
  </si>
  <si>
    <r>
      <rPr>
        <b/>
        <sz val="8"/>
        <color rgb="FF000000"/>
        <rFont val="Arial"/>
        <family val="2"/>
      </rPr>
      <t>Operating profit</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</si>
  <si>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</si>
  <si>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</si>
  <si>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Economic capital (EC)</t>
    </r>
  </si>
  <si>
    <r>
      <rPr>
        <sz val="8"/>
        <color rgb="FF000000"/>
        <rFont val="Arial"/>
        <family val="2"/>
      </rPr>
      <t>Risk exposure amount (REA)</t>
    </r>
  </si>
  <si>
    <r>
      <rPr>
        <sz val="8"/>
        <color rgb="FF000000"/>
        <rFont val="Arial"/>
        <family val="2"/>
      </rPr>
      <t>Number of employees (FTEs)</t>
    </r>
  </si>
  <si>
    <t>Personal Banking - Volumes</t>
  </si>
  <si>
    <r>
      <rPr>
        <b/>
        <sz val="8"/>
        <color rgb="FF000000"/>
        <rFont val="Arial"/>
        <family val="2"/>
      </rPr>
      <t>EURbn</t>
    </r>
  </si>
  <si>
    <r>
      <rPr>
        <sz val="8"/>
        <color rgb="FF000000"/>
        <rFont val="Arial"/>
        <family val="2"/>
      </rPr>
      <t>Mortgage lending</t>
    </r>
  </si>
  <si>
    <t>152.9</t>
  </si>
  <si>
    <t>150.6</t>
  </si>
  <si>
    <t>148.5</t>
  </si>
  <si>
    <t>146.1</t>
  </si>
  <si>
    <t>143.6</t>
  </si>
  <si>
    <r>
      <rPr>
        <sz val="8"/>
        <color rgb="FF000000"/>
        <rFont val="Arial"/>
        <family val="2"/>
      </rPr>
      <t>Other lending</t>
    </r>
  </si>
  <si>
    <t>21.1</t>
  </si>
  <si>
    <t>20.9</t>
  </si>
  <si>
    <t>20.7</t>
  </si>
  <si>
    <r>
      <rPr>
        <b/>
        <sz val="8"/>
        <color rgb="FF000000"/>
        <rFont val="Arial"/>
        <family val="2"/>
      </rPr>
      <t>Total lending</t>
    </r>
  </si>
  <si>
    <t>174.0</t>
  </si>
  <si>
    <t>171.5</t>
  </si>
  <si>
    <t>169.6</t>
  </si>
  <si>
    <t>167.0</t>
  </si>
  <si>
    <t>164.3</t>
  </si>
  <si>
    <r>
      <rPr>
        <b/>
        <sz val="8"/>
        <color rgb="FF000000"/>
        <rFont val="Arial"/>
        <family val="2"/>
      </rPr>
      <t>Total deposits</t>
    </r>
  </si>
  <si>
    <t>86.8</t>
  </si>
  <si>
    <t>85.5</t>
  </si>
  <si>
    <t>85.7</t>
  </si>
  <si>
    <t>85.8</t>
  </si>
  <si>
    <t>83.5</t>
  </si>
  <si>
    <r>
      <rPr>
        <vertAlign val="superscript"/>
        <sz val="7"/>
        <color rgb="FF000000"/>
        <rFont val="Arial"/>
        <family val="2"/>
      </rPr>
      <t>1</t>
    </r>
    <r>
      <rPr>
        <sz val="7"/>
        <color rgb="FF000000"/>
        <rFont val="Arial"/>
        <family val="2"/>
      </rPr>
      <t xml:space="preserve"> With amortised resolution fees.</t>
    </r>
  </si>
  <si>
    <t>Personal Banking - Net interest income</t>
  </si>
  <si>
    <r>
      <rPr>
        <sz val="8"/>
        <color rgb="FF000000"/>
        <rFont val="Arial"/>
        <family val="2"/>
      </rPr>
      <t>PeB Denmark</t>
    </r>
  </si>
  <si>
    <r>
      <rPr>
        <sz val="8"/>
        <color rgb="FF000000"/>
        <rFont val="Arial"/>
        <family val="2"/>
      </rPr>
      <t>PeB Finland</t>
    </r>
  </si>
  <si>
    <r>
      <rPr>
        <sz val="8"/>
        <color rgb="FF000000"/>
        <rFont val="Arial"/>
        <family val="2"/>
      </rPr>
      <t>PeB Norway</t>
    </r>
  </si>
  <si>
    <r>
      <rPr>
        <sz val="8"/>
        <color rgb="FF000000"/>
        <rFont val="Arial"/>
        <family val="2"/>
      </rPr>
      <t>PeB Sweden</t>
    </r>
  </si>
  <si>
    <r>
      <rPr>
        <sz val="8"/>
        <color rgb="FF000000"/>
        <rFont val="Arial"/>
        <family val="2"/>
      </rPr>
      <t>PeB Other</t>
    </r>
  </si>
  <si>
    <t>Personal Banking - Net fee and commission income</t>
  </si>
  <si>
    <t>Personal Banking - Net loan losses and similar net result</t>
  </si>
  <si>
    <t>Volumes</t>
  </si>
  <si>
    <t>Personal Banking Denmark</t>
  </si>
  <si>
    <t>36.3</t>
  </si>
  <si>
    <t>35.9</t>
  </si>
  <si>
    <t>35.2</t>
  </si>
  <si>
    <t>34.5</t>
  </si>
  <si>
    <t>33.9</t>
  </si>
  <si>
    <t>8.6</t>
  </si>
  <si>
    <t>8.5</t>
  </si>
  <si>
    <t>44.9</t>
  </si>
  <si>
    <t>44.4</t>
  </si>
  <si>
    <t>43.8</t>
  </si>
  <si>
    <t>43.0</t>
  </si>
  <si>
    <t>42.4</t>
  </si>
  <si>
    <t>21.4</t>
  </si>
  <si>
    <t>21.5</t>
  </si>
  <si>
    <t>21.9</t>
  </si>
  <si>
    <t>22.1</t>
  </si>
  <si>
    <t>Personal Banking Finland</t>
  </si>
  <si>
    <t>30.7</t>
  </si>
  <si>
    <t>30.4</t>
  </si>
  <si>
    <t>30.0</t>
  </si>
  <si>
    <t>29.6</t>
  </si>
  <si>
    <t>29.2</t>
  </si>
  <si>
    <t>6.2</t>
  </si>
  <si>
    <t>6.3</t>
  </si>
  <si>
    <t>36.9</t>
  </si>
  <si>
    <t>36.6</t>
  </si>
  <si>
    <t>35.5</t>
  </si>
  <si>
    <t>26.3</t>
  </si>
  <si>
    <t>25.9</t>
  </si>
  <si>
    <t>26.1</t>
  </si>
  <si>
    <t>25.7</t>
  </si>
  <si>
    <t>25.0</t>
  </si>
  <si>
    <t>Personal Banking Norway</t>
  </si>
  <si>
    <t>37.0</t>
  </si>
  <si>
    <t>35.7</t>
  </si>
  <si>
    <t>35.0</t>
  </si>
  <si>
    <t>2.7</t>
  </si>
  <si>
    <t>2.6</t>
  </si>
  <si>
    <t>39.7</t>
  </si>
  <si>
    <t>38.4</t>
  </si>
  <si>
    <t>37.7</t>
  </si>
  <si>
    <t>37.1</t>
  </si>
  <si>
    <t>11.3</t>
  </si>
  <si>
    <t>10.8</t>
  </si>
  <si>
    <t>10.7</t>
  </si>
  <si>
    <t>10.9</t>
  </si>
  <si>
    <t>10.4</t>
  </si>
  <si>
    <t>Personal Banking Sweden</t>
  </si>
  <si>
    <t>49.0</t>
  </si>
  <si>
    <t>48.5</t>
  </si>
  <si>
    <t>48.2</t>
  </si>
  <si>
    <t>47.4</t>
  </si>
  <si>
    <t>46.0</t>
  </si>
  <si>
    <t>3.6</t>
  </si>
  <si>
    <t>3.4</t>
  </si>
  <si>
    <t>52.6</t>
  </si>
  <si>
    <t>52.1</t>
  </si>
  <si>
    <t>51.8</t>
  </si>
  <si>
    <t>51.0</t>
  </si>
  <si>
    <t>49.4</t>
  </si>
  <si>
    <t>27.9</t>
  </si>
  <si>
    <t>27.4</t>
  </si>
  <si>
    <t>27.3</t>
  </si>
  <si>
    <t>26.0</t>
  </si>
  <si>
    <t>Business Banking - Financial highlights</t>
  </si>
  <si>
    <t>Business Banking - Volumes</t>
  </si>
  <si>
    <r>
      <rPr>
        <sz val="8"/>
        <color rgb="FF000000"/>
        <rFont val="Arial"/>
        <family val="2"/>
      </rPr>
      <t>Total lending</t>
    </r>
  </si>
  <si>
    <t>99.9</t>
  </si>
  <si>
    <t>97.8</t>
  </si>
  <si>
    <t>96.0</t>
  </si>
  <si>
    <t>94.5</t>
  </si>
  <si>
    <t>93.7</t>
  </si>
  <si>
    <r>
      <rPr>
        <sz val="8"/>
        <color rgb="FF000000"/>
        <rFont val="Arial"/>
        <family val="2"/>
      </rPr>
      <t>Total deposits</t>
    </r>
  </si>
  <si>
    <t>53.9</t>
  </si>
  <si>
    <t>55.9</t>
  </si>
  <si>
    <t>53.1</t>
  </si>
  <si>
    <t>52.7</t>
  </si>
  <si>
    <t>50.5</t>
  </si>
  <si>
    <r>
      <rPr>
        <vertAlign val="superscript"/>
        <sz val="6.5"/>
        <color rgb="FF000000"/>
        <rFont val="Arial"/>
        <family val="2"/>
      </rPr>
      <t>1</t>
    </r>
    <r>
      <rPr>
        <sz val="6.5"/>
        <color rgb="FF000000"/>
        <rFont val="Arial"/>
        <family val="2"/>
      </rPr>
      <t xml:space="preserve"> With amortised resolution fees.</t>
    </r>
  </si>
  <si>
    <t>Business Banking - Net interest income</t>
  </si>
  <si>
    <r>
      <rPr>
        <sz val="8"/>
        <color rgb="FF000000"/>
        <rFont val="Arial"/>
        <family val="2"/>
      </rPr>
      <t>BB Denmark</t>
    </r>
  </si>
  <si>
    <r>
      <rPr>
        <sz val="8"/>
        <color rgb="FF000000"/>
        <rFont val="Arial"/>
        <family val="2"/>
      </rPr>
      <t>BB Finland</t>
    </r>
  </si>
  <si>
    <r>
      <rPr>
        <sz val="8"/>
        <color rgb="FF000000"/>
        <rFont val="Arial"/>
        <family val="2"/>
      </rPr>
      <t>BB Norway</t>
    </r>
  </si>
  <si>
    <r>
      <rPr>
        <sz val="8"/>
        <color rgb="FF000000"/>
        <rFont val="Arial"/>
        <family val="2"/>
      </rPr>
      <t>BB Sweden</t>
    </r>
  </si>
  <si>
    <r>
      <rPr>
        <sz val="8"/>
        <color rgb="FF000000"/>
        <rFont val="Arial"/>
        <family val="2"/>
      </rPr>
      <t>Other</t>
    </r>
  </si>
  <si>
    <t>Business Banking - Net fee and commission income</t>
  </si>
  <si>
    <t>Business Banking - Net loan losses and similar net result</t>
  </si>
  <si>
    <t>Business Banking - Lending</t>
  </si>
  <si>
    <t>25.8</t>
  </si>
  <si>
    <t>26.2</t>
  </si>
  <si>
    <t>20.4</t>
  </si>
  <si>
    <t>20.1</t>
  </si>
  <si>
    <t>19.9</t>
  </si>
  <si>
    <t>19.8</t>
  </si>
  <si>
    <t>19.7</t>
  </si>
  <si>
    <t>25.1</t>
  </si>
  <si>
    <t>24.0</t>
  </si>
  <si>
    <t>23.1</t>
  </si>
  <si>
    <t>22.4</t>
  </si>
  <si>
    <t>28.6</t>
  </si>
  <si>
    <t>27.1</t>
  </si>
  <si>
    <t>26.5</t>
  </si>
  <si>
    <t>25.4</t>
  </si>
  <si>
    <t>0.1</t>
  </si>
  <si>
    <t>Business Banking - Deposits</t>
  </si>
  <si>
    <t>9.2</t>
  </si>
  <si>
    <t>9.6</t>
  </si>
  <si>
    <t>9.1</t>
  </si>
  <si>
    <t>15.5</t>
  </si>
  <si>
    <t>14.5</t>
  </si>
  <si>
    <t>14.7</t>
  </si>
  <si>
    <t>14.4</t>
  </si>
  <si>
    <t>10.3</t>
  </si>
  <si>
    <t>9.8</t>
  </si>
  <si>
    <t>9.7</t>
  </si>
  <si>
    <t>18.4</t>
  </si>
  <si>
    <t>18.6</t>
  </si>
  <si>
    <t>17.3</t>
  </si>
  <si>
    <t>Large Corporates &amp; Institutions - Financial highlights</t>
  </si>
  <si>
    <r>
      <t>Large Corporates &amp; Institutions - Volumes</t>
    </r>
    <r>
      <rPr>
        <b/>
        <vertAlign val="superscript"/>
        <sz val="8"/>
        <color rgb="FF0000A0"/>
        <rFont val="Arial"/>
        <family val="2"/>
      </rPr>
      <t>2</t>
    </r>
  </si>
  <si>
    <t>49.8</t>
  </si>
  <si>
    <t>46.5</t>
  </si>
  <si>
    <t>43.7</t>
  </si>
  <si>
    <t>43.9</t>
  </si>
  <si>
    <t>45.0</t>
  </si>
  <si>
    <t>56.9</t>
  </si>
  <si>
    <t>43.6</t>
  </si>
  <si>
    <t>Large Corporates &amp; Institutions - Net interest income</t>
  </si>
  <si>
    <r>
      <rPr>
        <sz val="8"/>
        <color rgb="FF000000"/>
        <rFont val="Arial"/>
        <family val="2"/>
      </rPr>
      <t>Denmark</t>
    </r>
  </si>
  <si>
    <r>
      <rPr>
        <sz val="8"/>
        <color rgb="FF000000"/>
        <rFont val="Arial"/>
        <family val="2"/>
      </rPr>
      <t>Finland</t>
    </r>
  </si>
  <si>
    <r>
      <rPr>
        <sz val="8"/>
        <color rgb="FF000000"/>
        <rFont val="Arial"/>
        <family val="2"/>
      </rPr>
      <t>Norway</t>
    </r>
  </si>
  <si>
    <r>
      <rPr>
        <sz val="8"/>
        <color rgb="FF000000"/>
        <rFont val="Arial"/>
        <family val="2"/>
      </rPr>
      <t>Sweden</t>
    </r>
  </si>
  <si>
    <t>Large Corporates &amp; Institutions - Net fee and commission income</t>
  </si>
  <si>
    <t>Large Corporates &amp; Institutions - Net loan losses and similar net result</t>
  </si>
  <si>
    <r>
      <t>Large Corporates &amp; Institutions - Lending</t>
    </r>
    <r>
      <rPr>
        <b/>
        <vertAlign val="superscript"/>
        <sz val="8"/>
        <color rgb="FF0000A0"/>
        <rFont val="Arial"/>
        <family val="2"/>
      </rPr>
      <t>2</t>
    </r>
  </si>
  <si>
    <t>7.4</t>
  </si>
  <si>
    <t>7.5</t>
  </si>
  <si>
    <t>7.9</t>
  </si>
  <si>
    <t>8.4</t>
  </si>
  <si>
    <t>7.3</t>
  </si>
  <si>
    <t>7.8</t>
  </si>
  <si>
    <t>12.4</t>
  </si>
  <si>
    <t>12.1</t>
  </si>
  <si>
    <t>13.1</t>
  </si>
  <si>
    <t>16.9</t>
  </si>
  <si>
    <t>15.3</t>
  </si>
  <si>
    <t>14.6</t>
  </si>
  <si>
    <t>1.5</t>
  </si>
  <si>
    <t>1.7</t>
  </si>
  <si>
    <t>1.6</t>
  </si>
  <si>
    <t>1.4</t>
  </si>
  <si>
    <r>
      <t>Large Corporates &amp; Institutions - Deposits</t>
    </r>
    <r>
      <rPr>
        <b/>
        <vertAlign val="superscript"/>
        <sz val="8"/>
        <color rgb="FF0000A0"/>
        <rFont val="Arial"/>
        <family val="2"/>
      </rPr>
      <t>2</t>
    </r>
  </si>
  <si>
    <t>8.0</t>
  </si>
  <si>
    <t>8.8</t>
  </si>
  <si>
    <t>9.4</t>
  </si>
  <si>
    <t>7.1</t>
  </si>
  <si>
    <t>16.1</t>
  </si>
  <si>
    <t>15.0</t>
  </si>
  <si>
    <t>13.4</t>
  </si>
  <si>
    <t>12.5</t>
  </si>
  <si>
    <t>12.3</t>
  </si>
  <si>
    <t>10.2</t>
  </si>
  <si>
    <t>8.7</t>
  </si>
  <si>
    <t>15.2</t>
  </si>
  <si>
    <t>15.4</t>
  </si>
  <si>
    <t>0.4</t>
  </si>
  <si>
    <t>0.3</t>
  </si>
  <si>
    <r>
      <rPr>
        <vertAlign val="superscript"/>
        <sz val="7"/>
        <color rgb="FF000000"/>
        <rFont val="Arial"/>
        <family val="2"/>
      </rPr>
      <t xml:space="preserve">2 </t>
    </r>
    <r>
      <rPr>
        <sz val="7"/>
        <color rgb="FF000000"/>
        <rFont val="Arial"/>
        <family val="2"/>
      </rPr>
      <t>Excluding repurchase and reversed security lending/borrowing agreements.</t>
    </r>
  </si>
  <si>
    <t>Asset &amp; Wealth Management - Financial highlights</t>
  </si>
  <si>
    <r>
      <t>Cost-to-income ratio</t>
    </r>
    <r>
      <rPr>
        <vertAlign val="superscript"/>
        <sz val="8"/>
        <color rgb="FF000000"/>
        <rFont val="Arial"/>
        <family val="2"/>
      </rPr>
      <t>1</t>
    </r>
    <r>
      <rPr>
        <sz val="8"/>
        <color rgb="FF000000"/>
        <rFont val="Arial"/>
        <family val="2"/>
      </rPr>
      <t>, %</t>
    </r>
  </si>
  <si>
    <t>Asset &amp; Wealth Management - Volumes</t>
  </si>
  <si>
    <t>Assets under management (AuM)</t>
  </si>
  <si>
    <t>Total lending</t>
  </si>
  <si>
    <t>11.7</t>
  </si>
  <si>
    <t>10.5</t>
  </si>
  <si>
    <t>10.1</t>
  </si>
  <si>
    <t>11.6</t>
  </si>
  <si>
    <t>11.0</t>
  </si>
  <si>
    <r>
      <rPr>
        <sz val="8"/>
        <color rgb="FF000000"/>
        <rFont val="Arial"/>
        <family val="2"/>
      </rPr>
      <t>PB Denmark</t>
    </r>
  </si>
  <si>
    <r>
      <rPr>
        <sz val="8"/>
        <color rgb="FF000000"/>
        <rFont val="Arial"/>
        <family val="2"/>
      </rPr>
      <t>PB Finland</t>
    </r>
  </si>
  <si>
    <r>
      <rPr>
        <sz val="8"/>
        <color rgb="FF000000"/>
        <rFont val="Arial"/>
        <family val="2"/>
      </rPr>
      <t>PB Norway</t>
    </r>
  </si>
  <si>
    <r>
      <rPr>
        <sz val="8"/>
        <color rgb="FF000000"/>
        <rFont val="Arial"/>
        <family val="2"/>
      </rPr>
      <t>PB Sweden</t>
    </r>
  </si>
  <si>
    <t>Asset Management</t>
  </si>
  <si>
    <t xml:space="preserve">Other </t>
  </si>
  <si>
    <r>
      <rPr>
        <b/>
        <sz val="8"/>
        <color rgb="FF000000"/>
        <rFont val="Arial"/>
        <family val="2"/>
      </rPr>
      <t>Private Banking</t>
    </r>
    <r>
      <rPr>
        <b/>
        <sz val="8"/>
        <rFont val="Arial"/>
        <family val="2"/>
      </rPr>
      <t xml:space="preserve"> total</t>
    </r>
  </si>
  <si>
    <t>Private Banking - AuM</t>
  </si>
  <si>
    <t>33.7</t>
  </si>
  <si>
    <t>35.8</t>
  </si>
  <si>
    <t>34.3</t>
  </si>
  <si>
    <t>34.0</t>
  </si>
  <si>
    <t>32.4</t>
  </si>
  <si>
    <t>37.9</t>
  </si>
  <si>
    <t>40.4</t>
  </si>
  <si>
    <t>38.6</t>
  </si>
  <si>
    <t>36.0</t>
  </si>
  <si>
    <t>10.0</t>
  </si>
  <si>
    <t>9.3</t>
  </si>
  <si>
    <t>32.9</t>
  </si>
  <si>
    <t>33.2</t>
  </si>
  <si>
    <t>32.1</t>
  </si>
  <si>
    <t>29.5</t>
  </si>
  <si>
    <t>115.4</t>
  </si>
  <si>
    <t>122.7</t>
  </si>
  <si>
    <t>116.1</t>
  </si>
  <si>
    <t>114.2</t>
  </si>
  <si>
    <t>107.2</t>
  </si>
  <si>
    <t>Private Banking - Lending</t>
  </si>
  <si>
    <t>4.1</t>
  </si>
  <si>
    <t>4.0</t>
  </si>
  <si>
    <t>3.8</t>
  </si>
  <si>
    <t>2.5</t>
  </si>
  <si>
    <t>2.3</t>
  </si>
  <si>
    <t>1.9</t>
  </si>
  <si>
    <t>1.8</t>
  </si>
  <si>
    <t>3.0</t>
  </si>
  <si>
    <t>2.9</t>
  </si>
  <si>
    <t>2.8</t>
  </si>
  <si>
    <t>2.4</t>
  </si>
  <si>
    <t>Life &amp; Pension - Financial highlights</t>
  </si>
  <si>
    <r>
      <rPr>
        <sz val="8"/>
        <color rgb="FF000000"/>
        <rFont val="Arial"/>
        <family val="2"/>
      </rPr>
      <t>AuM, EURbn</t>
    </r>
  </si>
  <si>
    <r>
      <rPr>
        <sz val="8"/>
        <color rgb="FF000000"/>
        <rFont val="Arial"/>
        <family val="2"/>
      </rPr>
      <t>Premiums</t>
    </r>
  </si>
  <si>
    <r>
      <rPr>
        <b/>
        <sz val="8"/>
        <color rgb="FF000000"/>
        <rFont val="Arial"/>
        <family val="2"/>
      </rPr>
      <t>Profit drivers</t>
    </r>
  </si>
  <si>
    <r>
      <rPr>
        <sz val="8"/>
        <color rgb="FF000000"/>
        <rFont val="Arial"/>
        <family val="2"/>
      </rPr>
      <t>Profit traditional products</t>
    </r>
  </si>
  <si>
    <r>
      <rPr>
        <sz val="8"/>
        <color rgb="FF000000"/>
        <rFont val="Arial"/>
        <family val="2"/>
      </rPr>
      <t>Profit market return products</t>
    </r>
  </si>
  <si>
    <r>
      <rPr>
        <sz val="8"/>
        <color rgb="FF000000"/>
        <rFont val="Arial"/>
        <family val="2"/>
      </rPr>
      <t>Profit risk products</t>
    </r>
  </si>
  <si>
    <r>
      <rPr>
        <b/>
        <sz val="8"/>
        <color rgb="FF000000"/>
        <rFont val="Arial"/>
        <family val="2"/>
      </rPr>
      <t>Total product result</t>
    </r>
  </si>
  <si>
    <t xml:space="preserve">Profit Traditional Products </t>
  </si>
  <si>
    <t>Profit from traditional products including fee contribution, profit sharing, cost result and risk result.</t>
  </si>
  <si>
    <t>Profit Market Return products</t>
  </si>
  <si>
    <t>Profit from unit linked and premium guarantee products including cost result and risk result</t>
  </si>
  <si>
    <t>Profit Risk products</t>
  </si>
  <si>
    <t>Profit from Pure risk products (not bundled with pension schemes) including Health &amp; Accident result.</t>
  </si>
  <si>
    <t>Life &amp; Pension - Gross written premiums by market</t>
  </si>
  <si>
    <t>Poland</t>
  </si>
  <si>
    <t>Life &amp; Pension - Asset allocation</t>
  </si>
  <si>
    <r>
      <rPr>
        <b/>
        <sz val="8"/>
        <color rgb="FF000000"/>
        <rFont val="Arial"/>
        <family val="2"/>
      </rPr>
      <t>Total EURbn</t>
    </r>
  </si>
  <si>
    <r>
      <rPr>
        <b/>
        <sz val="8"/>
        <color rgb="FF000000"/>
        <rFont val="Arial"/>
        <family val="2"/>
      </rPr>
      <t>Net equity exposure %</t>
    </r>
  </si>
  <si>
    <t>21.7</t>
  </si>
  <si>
    <t>21.0</t>
  </si>
  <si>
    <t>6.9</t>
  </si>
  <si>
    <t>5.9</t>
  </si>
  <si>
    <t>5.6</t>
  </si>
  <si>
    <t>19.5</t>
  </si>
  <si>
    <t>19.4</t>
  </si>
  <si>
    <t>8.3</t>
  </si>
  <si>
    <t>22.7</t>
  </si>
  <si>
    <t>22.3</t>
  </si>
  <si>
    <t>62.8</t>
  </si>
  <si>
    <t>65.1</t>
  </si>
  <si>
    <t>61.6</t>
  </si>
  <si>
    <t>Life &amp; Pension -  Guaranteed client returns per category</t>
  </si>
  <si>
    <r>
      <rPr>
        <b/>
        <sz val="8"/>
        <color rgb="FF000000"/>
        <rFont val="Arial"/>
        <family val="2"/>
      </rPr>
      <t>Finland</t>
    </r>
  </si>
  <si>
    <r>
      <rPr>
        <b/>
        <sz val="8"/>
        <color rgb="FF000000"/>
        <rFont val="Arial"/>
        <family val="2"/>
      </rPr>
      <t>Norway</t>
    </r>
  </si>
  <si>
    <r>
      <rPr>
        <b/>
        <sz val="8"/>
        <color rgb="FF000000"/>
        <rFont val="Arial"/>
        <family val="2"/>
      </rPr>
      <t>Sweden</t>
    </r>
  </si>
  <si>
    <r>
      <rPr>
        <b/>
        <sz val="8"/>
        <color rgb="FF000000"/>
        <rFont val="Arial"/>
        <family val="2"/>
      </rPr>
      <t>Poland</t>
    </r>
  </si>
  <si>
    <r>
      <rPr>
        <b/>
        <sz val="8"/>
        <color rgb="FF000000"/>
        <rFont val="Arial"/>
        <family val="2"/>
      </rPr>
      <t>Other</t>
    </r>
  </si>
  <si>
    <r>
      <rPr>
        <b/>
        <sz val="8"/>
        <color rgb="FF000000"/>
        <rFont val="Arial"/>
        <family val="2"/>
      </rPr>
      <t>Total Traditional AuM</t>
    </r>
  </si>
  <si>
    <t>1.3</t>
  </si>
  <si>
    <t>-0.3</t>
  </si>
  <si>
    <r>
      <rPr>
        <sz val="8"/>
        <color rgb="FF000000"/>
        <rFont val="Arial"/>
        <family val="2"/>
      </rPr>
      <t>of which &gt;5%</t>
    </r>
  </si>
  <si>
    <r>
      <rPr>
        <sz val="8"/>
        <color rgb="FF000000"/>
        <rFont val="Arial"/>
        <family val="2"/>
      </rPr>
      <t>of which 3-5%</t>
    </r>
  </si>
  <si>
    <t>2.1</t>
  </si>
  <si>
    <r>
      <rPr>
        <sz val="8"/>
        <color rgb="FF000000"/>
        <rFont val="Arial"/>
        <family val="2"/>
      </rPr>
      <t>of which 0-3%</t>
    </r>
  </si>
  <si>
    <t>3.7</t>
  </si>
  <si>
    <t>1.2</t>
  </si>
  <si>
    <r>
      <rPr>
        <sz val="8"/>
        <color rgb="FF000000"/>
        <rFont val="Arial"/>
        <family val="2"/>
      </rPr>
      <t>of which 0 %</t>
    </r>
  </si>
  <si>
    <t>of which non-guaranteed</t>
  </si>
  <si>
    <t>1.0</t>
  </si>
  <si>
    <r>
      <rPr>
        <b/>
        <sz val="8"/>
        <color rgb="FF000000"/>
        <rFont val="Arial"/>
        <family val="2"/>
      </rPr>
      <t>Total Market Return AuM</t>
    </r>
  </si>
  <si>
    <t>12.6</t>
  </si>
  <si>
    <r>
      <rPr>
        <sz val="8"/>
        <color rgb="FF000000"/>
        <rFont val="Arial"/>
        <family val="2"/>
      </rPr>
      <t xml:space="preserve">of which guaranteed </t>
    </r>
  </si>
  <si>
    <t>1.1</t>
  </si>
  <si>
    <r>
      <rPr>
        <sz val="8"/>
        <color rgb="FF000000"/>
        <rFont val="Arial"/>
        <family val="2"/>
      </rPr>
      <t xml:space="preserve">of which non-guaranteed </t>
    </r>
  </si>
  <si>
    <t>20.3</t>
  </si>
  <si>
    <r>
      <rPr>
        <b/>
        <sz val="8"/>
        <color rgb="FF000000"/>
        <rFont val="Arial"/>
        <family val="2"/>
      </rPr>
      <t>Total Asset and Management</t>
    </r>
  </si>
  <si>
    <t>Financial buffers</t>
  </si>
  <si>
    <r>
      <rPr>
        <b/>
        <sz val="8"/>
        <color rgb="FF000000"/>
        <rFont val="Arial"/>
        <family val="2"/>
      </rPr>
      <t>% of provisions</t>
    </r>
  </si>
  <si>
    <t>Denmark</t>
  </si>
  <si>
    <t>Life &amp; Pension - Solvency position as of March 31, 2022</t>
  </si>
  <si>
    <r>
      <rPr>
        <b/>
        <sz val="8"/>
        <color rgb="FF000000"/>
        <rFont val="Arial"/>
        <family val="2"/>
      </rPr>
      <t>Life Group</t>
    </r>
  </si>
  <si>
    <r>
      <rPr>
        <sz val="8"/>
        <color rgb="FF000000"/>
        <rFont val="Arial"/>
        <family val="2"/>
      </rPr>
      <t>Required solvency</t>
    </r>
  </si>
  <si>
    <r>
      <rPr>
        <sz val="8"/>
        <color rgb="FF000000"/>
        <rFont val="Arial"/>
        <family val="2"/>
      </rPr>
      <t>Actual solvency capital</t>
    </r>
  </si>
  <si>
    <r>
      <rPr>
        <sz val="8"/>
        <color rgb="FF000000"/>
        <rFont val="Arial"/>
        <family val="2"/>
      </rPr>
      <t>Solvency buffer</t>
    </r>
  </si>
  <si>
    <r>
      <rPr>
        <sz val="8"/>
        <color rgb="FF000000"/>
        <rFont val="Arial"/>
        <family val="2"/>
      </rPr>
      <t>Solvency in % of requirement</t>
    </r>
  </si>
  <si>
    <t>Life &amp; Pension - Solvency sensitivity as of March 31, 2022</t>
  </si>
  <si>
    <r>
      <rPr>
        <sz val="8"/>
        <color rgb="FF000000"/>
        <rFont val="Arial"/>
        <family val="2"/>
      </rPr>
      <t>Interest rates down 50bp</t>
    </r>
  </si>
  <si>
    <r>
      <rPr>
        <sz val="8"/>
        <color rgb="FF000000"/>
        <rFont val="Arial"/>
        <family val="2"/>
      </rPr>
      <t>Interest rates up 50bp</t>
    </r>
  </si>
  <si>
    <r>
      <rPr>
        <sz val="8"/>
        <color rgb="FF000000"/>
        <rFont val="Arial"/>
        <family val="2"/>
      </rPr>
      <t>Equities drop 20%</t>
    </r>
  </si>
  <si>
    <t>Assets under management and Net flow</t>
  </si>
  <si>
    <t>Q1/22</t>
  </si>
  <si>
    <t>Q4/21</t>
  </si>
  <si>
    <t>Q3/21</t>
  </si>
  <si>
    <t>Q2/21</t>
  </si>
  <si>
    <t>Q1/21</t>
  </si>
  <si>
    <t>Q4/20</t>
  </si>
  <si>
    <t>Q3/20</t>
  </si>
  <si>
    <t>Q2/20</t>
  </si>
  <si>
    <t>Q1/20</t>
  </si>
  <si>
    <t>Q4/19</t>
  </si>
  <si>
    <t>Q3/19</t>
  </si>
  <si>
    <t>Q2/19</t>
  </si>
  <si>
    <t>Q1/19</t>
  </si>
  <si>
    <r>
      <rPr>
        <sz val="8"/>
        <color rgb="FF000000"/>
        <rFont val="Arial"/>
        <family val="2"/>
      </rPr>
      <t>AuM</t>
    </r>
  </si>
  <si>
    <r>
      <rPr>
        <sz val="8"/>
        <color rgb="FF000000"/>
        <rFont val="Arial"/>
        <family val="2"/>
      </rPr>
      <t>Flow</t>
    </r>
  </si>
  <si>
    <t>-2.4</t>
  </si>
  <si>
    <t>4.9</t>
  </si>
  <si>
    <t>7.7</t>
  </si>
  <si>
    <t>4.5</t>
  </si>
  <si>
    <t>3.5</t>
  </si>
  <si>
    <t>-3.2</t>
  </si>
  <si>
    <t>0.5</t>
  </si>
  <si>
    <t>Distribution of Assets under management</t>
  </si>
  <si>
    <r>
      <rPr>
        <b/>
        <sz val="8"/>
        <color rgb="FF000000"/>
        <rFont val="Arial"/>
        <family val="2"/>
      </rPr>
      <t>Retail funds</t>
    </r>
  </si>
  <si>
    <t>Private Banking</t>
  </si>
  <si>
    <t>Life &amp; Pension</t>
  </si>
  <si>
    <t>Institutional sales</t>
  </si>
  <si>
    <r>
      <rPr>
        <b/>
        <sz val="8"/>
        <color rgb="FF000000"/>
        <rFont val="Arial"/>
        <family val="2"/>
      </rPr>
      <t>All products</t>
    </r>
  </si>
  <si>
    <t>24.9</t>
  </si>
  <si>
    <t>27.2</t>
  </si>
  <si>
    <t>4.6</t>
  </si>
  <si>
    <t>90.4</t>
  </si>
  <si>
    <t>12.7</t>
  </si>
  <si>
    <t>5.8</t>
  </si>
  <si>
    <t>77.3</t>
  </si>
  <si>
    <t>6.8</t>
  </si>
  <si>
    <t>41.9</t>
  </si>
  <si>
    <t>39.5</t>
  </si>
  <si>
    <t>105.8</t>
  </si>
  <si>
    <r>
      <rPr>
        <sz val="8"/>
        <color rgb="FF000000"/>
        <rFont val="Arial"/>
        <family val="2"/>
      </rPr>
      <t>International</t>
    </r>
  </si>
  <si>
    <t>74.2</t>
  </si>
  <si>
    <t>73.9</t>
  </si>
  <si>
    <r>
      <rPr>
        <b/>
        <sz val="8"/>
        <color rgb="FF000000"/>
        <rFont val="Arial"/>
        <family val="2"/>
      </rPr>
      <t>All countries</t>
    </r>
  </si>
  <si>
    <t>81.7</t>
  </si>
  <si>
    <t>124.8</t>
  </si>
  <si>
    <t>67.4</t>
  </si>
  <si>
    <t>389.4</t>
  </si>
  <si>
    <t>Net flow</t>
  </si>
  <si>
    <t>Retail funds</t>
  </si>
  <si>
    <t>-1.4</t>
  </si>
  <si>
    <t>0.8</t>
  </si>
  <si>
    <t>0.9</t>
  </si>
  <si>
    <t>-0.2</t>
  </si>
  <si>
    <r>
      <rPr>
        <sz val="8"/>
        <color rgb="FF000000"/>
        <rFont val="Arial"/>
        <family val="2"/>
      </rPr>
      <t>Private Banking</t>
    </r>
  </si>
  <si>
    <t>0.7</t>
  </si>
  <si>
    <t>2.0</t>
  </si>
  <si>
    <t>0.6</t>
  </si>
  <si>
    <t>-0.8</t>
  </si>
  <si>
    <t>-0.1</t>
  </si>
  <si>
    <t>-4.0</t>
  </si>
  <si>
    <t>-1.5</t>
  </si>
  <si>
    <r>
      <rPr>
        <sz val="8"/>
        <color indexed="8"/>
        <rFont val="Arial"/>
        <family val="2"/>
      </rPr>
      <t>Wholesale distribution</t>
    </r>
  </si>
  <si>
    <t>-1.3</t>
  </si>
  <si>
    <t>5.0</t>
  </si>
  <si>
    <t>AuM, internal channels, EURbn</t>
  </si>
  <si>
    <t>AuM, external channels, EURbn</t>
  </si>
  <si>
    <t>AuM, total, EURbn</t>
  </si>
  <si>
    <t>Net inflow, internal channels, EURbn</t>
  </si>
  <si>
    <t>Net Inflow, total, EURbn</t>
  </si>
  <si>
    <t>Asset mix</t>
  </si>
  <si>
    <r>
      <rPr>
        <b/>
        <sz val="8"/>
        <color rgb="FF000000"/>
        <rFont val="Arial"/>
        <family val="2"/>
      </rPr>
      <t>%</t>
    </r>
  </si>
  <si>
    <r>
      <rPr>
        <sz val="8"/>
        <color rgb="FF000000"/>
        <rFont val="Arial"/>
        <family val="2"/>
      </rPr>
      <t>Equities</t>
    </r>
  </si>
  <si>
    <r>
      <rPr>
        <sz val="8"/>
        <color rgb="FF000000"/>
        <rFont val="Arial"/>
        <family val="2"/>
      </rPr>
      <t>Fixed income</t>
    </r>
  </si>
  <si>
    <t>Chg%</t>
  </si>
  <si>
    <r>
      <rPr>
        <b/>
        <sz val="8"/>
        <color rgb="FF000000"/>
        <rFont val="Arial"/>
        <family val="2"/>
      </rPr>
      <t>Total operating income</t>
    </r>
  </si>
  <si>
    <r>
      <rPr>
        <sz val="8"/>
        <color rgb="FF000000"/>
        <rFont val="Arial"/>
        <family val="2"/>
      </rPr>
      <t>Risk Exposure Amount (REA)</t>
    </r>
  </si>
  <si>
    <t>Loans carrying amount to the public, by segment - 6 years</t>
  </si>
  <si>
    <t>Total loans</t>
  </si>
  <si>
    <t>EURbn</t>
  </si>
  <si>
    <t>Corporate</t>
  </si>
  <si>
    <t>Mortgage</t>
  </si>
  <si>
    <t>Consumer</t>
  </si>
  <si>
    <t>Public sector</t>
  </si>
  <si>
    <t>Total excluding reverse repos/securities borrowing</t>
  </si>
  <si>
    <t>Reverse repos/securities borrowing*</t>
  </si>
  <si>
    <t xml:space="preserve">Total </t>
  </si>
  <si>
    <t>Loans carrying amount to the public, by country, segment and industry, Q1 2022</t>
  </si>
  <si>
    <t>Finland</t>
  </si>
  <si>
    <t>Norway</t>
  </si>
  <si>
    <t>Sweden</t>
  </si>
  <si>
    <t>Russia</t>
  </si>
  <si>
    <t>Outside Nordics</t>
  </si>
  <si>
    <t>Financial institutions</t>
  </si>
  <si>
    <t>Agriculture</t>
  </si>
  <si>
    <t xml:space="preserve">     Crops, plantations and hunting</t>
  </si>
  <si>
    <t xml:space="preserve">     Animal husbandry</t>
  </si>
  <si>
    <t xml:space="preserve">     Fishing and aquaculture</t>
  </si>
  <si>
    <t>Natural resources</t>
  </si>
  <si>
    <t xml:space="preserve">     Paper and forest products</t>
  </si>
  <si>
    <t xml:space="preserve">     Mining and supporting activities</t>
  </si>
  <si>
    <t xml:space="preserve">     Oil, gas and offshore</t>
  </si>
  <si>
    <t>Consumer staples</t>
  </si>
  <si>
    <t xml:space="preserve">     Food processing and beverages</t>
  </si>
  <si>
    <t xml:space="preserve">     Household and personal products</t>
  </si>
  <si>
    <t xml:space="preserve">     Healthcare</t>
  </si>
  <si>
    <t>Consumer discretionary and services</t>
  </si>
  <si>
    <t xml:space="preserve">     Consumer durables</t>
  </si>
  <si>
    <t xml:space="preserve">     Media and entertainment</t>
  </si>
  <si>
    <t xml:space="preserve">     Retail trade</t>
  </si>
  <si>
    <t xml:space="preserve">     Air transportation</t>
  </si>
  <si>
    <t xml:space="preserve">     Accomodation and leisure</t>
  </si>
  <si>
    <t xml:space="preserve">     Telecommunication services</t>
  </si>
  <si>
    <t>Industrials</t>
  </si>
  <si>
    <t xml:space="preserve">     Materials</t>
  </si>
  <si>
    <t xml:space="preserve">     Capital goods</t>
  </si>
  <si>
    <t xml:space="preserve">     Commercial and professional services</t>
  </si>
  <si>
    <t xml:space="preserve">     Construction</t>
  </si>
  <si>
    <t xml:space="preserve">     Wholesale trade</t>
  </si>
  <si>
    <t xml:space="preserve">     Land transportation</t>
  </si>
  <si>
    <t xml:space="preserve">     IT services</t>
  </si>
  <si>
    <t>Maritime</t>
  </si>
  <si>
    <t xml:space="preserve">     Ship building</t>
  </si>
  <si>
    <t xml:space="preserve">     Shipping</t>
  </si>
  <si>
    <t xml:space="preserve">     Maritime services</t>
  </si>
  <si>
    <t>Utilities and public service</t>
  </si>
  <si>
    <t xml:space="preserve">     Utilities distribution</t>
  </si>
  <si>
    <t xml:space="preserve">     Power production</t>
  </si>
  <si>
    <t xml:space="preserve">     Public services</t>
  </si>
  <si>
    <t>Real estate</t>
  </si>
  <si>
    <t xml:space="preserve">     Commercial real estate</t>
  </si>
  <si>
    <t xml:space="preserve">     Tenant-owned associations and residential real estate companies</t>
  </si>
  <si>
    <t>Other industries</t>
  </si>
  <si>
    <t>Total Corporate</t>
  </si>
  <si>
    <t xml:space="preserve">   Housing loans</t>
  </si>
  <si>
    <t xml:space="preserve">   Collateralised lending</t>
  </si>
  <si>
    <t xml:space="preserve">   Non-Collateralised lending</t>
  </si>
  <si>
    <t>Household</t>
  </si>
  <si>
    <t>Reversed repos/securities borrowing</t>
  </si>
  <si>
    <t>Lending to the public by country</t>
  </si>
  <si>
    <t xml:space="preserve">    of which fair value</t>
  </si>
  <si>
    <t>Loans related to respectively Russia (EUR 71m) and the Baltics (EUR 138m), legally booked in Sweden are moved from Sweden to Russia and outside Nordics.</t>
  </si>
  <si>
    <t>Loans carrying amount to the public, by country, segment and industry, Q4 2021</t>
  </si>
  <si>
    <t>Loans related to respectively Russia (EUR 94m) and the Baltics (EUR 162m), legally booked in Sweden are moved from Sweden to Russia and outside Nordics.</t>
  </si>
  <si>
    <t>Loans carrying amount and impairment to the public, by segment and industry, Q1 2022</t>
  </si>
  <si>
    <t>Impaired loans</t>
  </si>
  <si>
    <t>Allowances Stage 1</t>
  </si>
  <si>
    <t>Allowances Stage 2</t>
  </si>
  <si>
    <t>Allowances Stage 3</t>
  </si>
  <si>
    <t>Loans, carrying amount</t>
  </si>
  <si>
    <t>Net loan losses and similar net result (excl. IAC)</t>
  </si>
  <si>
    <t>Impairment rate, gross, bp</t>
  </si>
  <si>
    <t xml:space="preserve">  Allowances</t>
  </si>
  <si>
    <t>Coverage ratio, %</t>
  </si>
  <si>
    <t xml:space="preserve">   Non-collateralised lending</t>
  </si>
  <si>
    <t>Net result on loans at fair value</t>
  </si>
  <si>
    <t>To central banks and credit institutions</t>
  </si>
  <si>
    <t>Impairment rate: Impaired loans (Stage 3) before allowances divided by total loans before allowances. Covering items measured at amortised cost and fair value.</t>
  </si>
  <si>
    <t>Coverage ratio: Allowances for impaired loans (stage 3) divided by impaired loans (stage 3) before allowances. Covering items measured at amortised cost.</t>
  </si>
  <si>
    <t>Net loan loss ratio: Net loan losses (annualised), divided by quarterly closing balance of loans carrying amount to the public (lending). Covering items measured at amortised cost and fair value.</t>
  </si>
  <si>
    <t>Net loan loss and net loan loss ratio are for amortised cost except last lines where both net loan losses and similar result are included.</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</si>
  <si>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</si>
  <si>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Loans carrying amount and impairment to the public, by segment and industry, Q4 2021</t>
  </si>
  <si>
    <t>Impairment  rate, gross bps</t>
  </si>
  <si>
    <t>Industry distribution within the corporate portfolio as of Q4 2021 is restated to better reflect Nordea’s credit risk, using internal credit risk assessed NACE codes. rather than publicly available NACE codes</t>
  </si>
  <si>
    <t>Loans carrying amount and impairment to the public, by business area, Q1 2022</t>
  </si>
  <si>
    <t>Net loan losses and similar net result (incl. IAC)</t>
  </si>
  <si>
    <t>PeB Denmark</t>
  </si>
  <si>
    <t xml:space="preserve">   Stage 3</t>
  </si>
  <si>
    <t xml:space="preserve">   Stages 1 and 2</t>
  </si>
  <si>
    <t>PeB Finland</t>
  </si>
  <si>
    <t>PeB Norway</t>
  </si>
  <si>
    <t>PeB Sweden</t>
  </si>
  <si>
    <t>PeB Other</t>
  </si>
  <si>
    <t>Personal Banking total</t>
  </si>
  <si>
    <t>Business Banking Denmark</t>
  </si>
  <si>
    <t>Business Banking Finland</t>
  </si>
  <si>
    <t>Business Banking Norway</t>
  </si>
  <si>
    <t>Business Banking Sweden</t>
  </si>
  <si>
    <t>Business Banking Other</t>
  </si>
  <si>
    <t>Business Banking total</t>
  </si>
  <si>
    <t>LC&amp;I Denmark</t>
  </si>
  <si>
    <t>LC&amp;I Finland</t>
  </si>
  <si>
    <t>LC&amp;I Norway</t>
  </si>
  <si>
    <t>LC&amp;I Sweden</t>
  </si>
  <si>
    <t xml:space="preserve">Other  </t>
  </si>
  <si>
    <t>Large Corporates &amp; Institutions total</t>
  </si>
  <si>
    <t>Asset and Wealth Management</t>
  </si>
  <si>
    <t>Of which result on loans held at fair value</t>
  </si>
  <si>
    <t>Net loan losses excluding net result on loans held at fair value</t>
  </si>
  <si>
    <t>Loans carrying amount and impairment to the public, by business area, Q4 2021</t>
  </si>
  <si>
    <t>Shipping, offshore and oil services - loan portfolio</t>
  </si>
  <si>
    <t>Q318</t>
  </si>
  <si>
    <t>Q218</t>
  </si>
  <si>
    <t>Q118</t>
  </si>
  <si>
    <t>Q417</t>
  </si>
  <si>
    <t>Q317</t>
  </si>
  <si>
    <t>Tankers (crude, product, chemical)</t>
  </si>
  <si>
    <t>Dry Cargo</t>
  </si>
  <si>
    <t>Gas Tankers</t>
  </si>
  <si>
    <t>RoRo Vessels</t>
  </si>
  <si>
    <t>Container Ships</t>
  </si>
  <si>
    <t>Car Carriers</t>
  </si>
  <si>
    <t>Other Shipping</t>
  </si>
  <si>
    <t>Drilling Rigs</t>
  </si>
  <si>
    <t>Supply Vessels</t>
  </si>
  <si>
    <t>Floating Production</t>
  </si>
  <si>
    <t>Oil Services</t>
  </si>
  <si>
    <t>Cruise</t>
  </si>
  <si>
    <t>Ferries</t>
  </si>
  <si>
    <t>Climate-vulnerable sector exposure</t>
  </si>
  <si>
    <t>Oil, gas and offshore</t>
  </si>
  <si>
    <t>Shipping</t>
  </si>
  <si>
    <t>Animal husbandry (agriculture)</t>
  </si>
  <si>
    <t>Fishing and aquaculture (agriculture)</t>
  </si>
  <si>
    <t>Crops, plantation and hunting (agriculture)</t>
  </si>
  <si>
    <t>Air transportation</t>
  </si>
  <si>
    <t>Land transportation</t>
  </si>
  <si>
    <t>Utilities distribution (and waste management)</t>
  </si>
  <si>
    <t>Materials</t>
  </si>
  <si>
    <t>Mining and supporting activities</t>
  </si>
  <si>
    <t>Capital goods</t>
  </si>
  <si>
    <t>Power production</t>
  </si>
  <si>
    <t>Real estate management</t>
  </si>
  <si>
    <t>Paper and forest products</t>
  </si>
  <si>
    <t>Construction</t>
  </si>
  <si>
    <t>Ex REMI</t>
  </si>
  <si>
    <t>Industry distribution within the corporate portfolio is restated to better reflect Nordea’s credit risk, using internal credit risk assessed NACE codes rather than publicly available NACE codes.</t>
  </si>
  <si>
    <t>Impaired loans (stage 3), by country, segment and industry, Q1 2022</t>
  </si>
  <si>
    <t>Lending to the public by country Total</t>
  </si>
  <si>
    <t>Impaired loans (stage 3), by country, segment and industry, Q4 2021</t>
  </si>
  <si>
    <t>Net loan losses (excluding IAC)</t>
  </si>
  <si>
    <t>Net result on loans held at fair value</t>
  </si>
  <si>
    <t>Impaired loans and individually (Stage 3) and collectively assessed allowances (Stage 1 and 2)</t>
  </si>
  <si>
    <t>Impaired loans gross</t>
  </si>
  <si>
    <t>Allowances for individually assessed impaired loans</t>
  </si>
  <si>
    <t>Impaired loans net</t>
  </si>
  <si>
    <t>Impairment rate (stage 3) gross, basis points</t>
  </si>
  <si>
    <t>Allowances individually assessed / Impaired loans gross (%)</t>
  </si>
  <si>
    <t>Allowances in relation to loans in stage 1 and 2 , basis points</t>
  </si>
  <si>
    <t>Total allowances / Impaired loans gross individually assessed, %</t>
  </si>
  <si>
    <t>Allowances for individually assessed loans (stage 3)</t>
  </si>
  <si>
    <t>Allowances for collectively assessed loans (stages 1 &amp; 2)</t>
  </si>
  <si>
    <t>Total allowances and provisions</t>
  </si>
  <si>
    <t>Total allowances on balance sheet items</t>
  </si>
  <si>
    <t>Interest-bearing securities</t>
  </si>
  <si>
    <t>Provisions for off balance sheet items</t>
  </si>
  <si>
    <t>Past due carrying amounts amortised cost and fair value to the public in stages 1, 2 and 3, Q1 2022</t>
  </si>
  <si>
    <t>Household customers</t>
  </si>
  <si>
    <t>Corporate customers</t>
  </si>
  <si>
    <t>6-30 days</t>
  </si>
  <si>
    <t>31-60 days</t>
  </si>
  <si>
    <t>61-90 days</t>
  </si>
  <si>
    <t>&gt;90 days</t>
  </si>
  <si>
    <t>Past due loans %</t>
  </si>
  <si>
    <t>Past due carrying amounts amortised cost and fair value to the public in stages 1, 2 and 3, Q4 2021</t>
  </si>
  <si>
    <t>Rating distribution</t>
  </si>
  <si>
    <t>Corporate rating distribution</t>
  </si>
  <si>
    <t>Corporate rating migration</t>
  </si>
  <si>
    <t>Loan-to-value distribution</t>
  </si>
  <si>
    <t>Cover pools, covered bonds</t>
  </si>
  <si>
    <t>Nordea Mortgage Bank cover pool (Finland)</t>
  </si>
  <si>
    <t>Mortgage loans EURbn*</t>
  </si>
  <si>
    <t>%</t>
  </si>
  <si>
    <t>˂40%</t>
  </si>
  <si>
    <t>40-50%</t>
  </si>
  <si>
    <t>50-60%</t>
  </si>
  <si>
    <t>60-70%</t>
  </si>
  <si>
    <t>70-100%</t>
  </si>
  <si>
    <t>Nordea Eiendomskreditt cover pool (Norway)</t>
  </si>
  <si>
    <t>Mortgage loans EURbn**</t>
  </si>
  <si>
    <t>70-80%</t>
  </si>
  <si>
    <t>80-90%</t>
  </si>
  <si>
    <t>0.0</t>
  </si>
  <si>
    <t>˃90%</t>
  </si>
  <si>
    <t>Nordea Hypotek cover pool (Sweden)</t>
  </si>
  <si>
    <t>Nordea Kredit Capital Centre 2 cover pool (Denmark)</t>
  </si>
  <si>
    <t>Mortgage loans EURbn***</t>
  </si>
  <si>
    <t>˂20%</t>
  </si>
  <si>
    <t>20-40%</t>
  </si>
  <si>
    <t>40-60%</t>
  </si>
  <si>
    <t>90-100%</t>
  </si>
  <si>
    <r>
      <rPr>
        <sz val="8"/>
        <color theme="1"/>
        <rFont val="Calibri"/>
        <family val="2"/>
      </rPr>
      <t>˃100</t>
    </r>
    <r>
      <rPr>
        <sz val="8"/>
        <color theme="1"/>
        <rFont val="Arial"/>
        <family val="2"/>
      </rPr>
      <t>%</t>
    </r>
  </si>
  <si>
    <t>*LTV unindexed distribution in ranges where a single loan can exist in multiple buckets, with continuous distribution</t>
  </si>
  <si>
    <t>**LTV unindexed distribution where a loan is reported in the highest bucket</t>
  </si>
  <si>
    <t>***LTV current property value distribution where a single loan can exist in multiple buckets, with continuous distribution</t>
  </si>
  <si>
    <t>Balance sheet equity</t>
  </si>
  <si>
    <t>Valuation adjustment for non-CRR companies</t>
  </si>
  <si>
    <t>Other adjustments</t>
  </si>
  <si>
    <t>Sub-total</t>
  </si>
  <si>
    <t>Part of interim or year-end profit not eligible</t>
  </si>
  <si>
    <t>Goodwill</t>
  </si>
  <si>
    <t>Other intangibles assets</t>
  </si>
  <si>
    <t xml:space="preserve">IRB provisions shortfall </t>
  </si>
  <si>
    <t>Pensions assets in excess of related liabilities</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</si>
  <si>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</si>
  <si>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</si>
  <si>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</si>
  <si>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</si>
  <si>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</si>
  <si>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</si>
  <si>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</si>
  <si>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</si>
  <si>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</si>
  <si>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</si>
  <si>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t>Total Own funds</t>
  </si>
  <si>
    <t>Total Capital ratio</t>
  </si>
  <si>
    <t>Total REA</t>
  </si>
  <si>
    <t>and corresponding to a payout ratio of Banking Group profit:</t>
  </si>
  <si>
    <t>Capital ratios (Banking Group)</t>
  </si>
  <si>
    <t>Percentage</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</si>
  <si>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</si>
  <si>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</si>
  <si>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</si>
  <si>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</si>
  <si>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</si>
  <si>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</si>
  <si>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Leverage ratio</t>
  </si>
  <si>
    <t>Tier 1 capital, including profit, EURm</t>
  </si>
  <si>
    <t>Leverage ratio, including profit, percentage</t>
  </si>
  <si>
    <t>Tier 1 capital, excluding profit EURm</t>
  </si>
  <si>
    <t>Leverage ratio, excluding profit, percentage</t>
  </si>
  <si>
    <t>Financial conglomerates Own funds, EURm</t>
  </si>
  <si>
    <t>The Own funds requirement of the financial conglomerate, EURm</t>
  </si>
  <si>
    <t>Capital adequacy of the financial conglomerate (Own funds surplus/deficit), EURm</t>
  </si>
  <si>
    <t>Financial conglomerates capital adequacy ratio, %</t>
  </si>
  <si>
    <r>
      <rPr>
        <vertAlign val="superscript"/>
        <sz val="7"/>
        <color theme="1"/>
        <rFont val="Arial"/>
        <family val="2"/>
      </rPr>
      <t xml:space="preserve">1 </t>
    </r>
    <r>
      <rPr>
        <sz val="7"/>
        <color theme="1"/>
        <rFont val="Arial"/>
        <family val="2"/>
      </rPr>
      <t xml:space="preserve">The financial conglomerate consists of banking and insurance operations </t>
    </r>
  </si>
  <si>
    <t>Credit risk</t>
  </si>
  <si>
    <t>IRB</t>
  </si>
  <si>
    <t xml:space="preserve"> - sovereign</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</si>
  <si>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</si>
  <si>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</si>
  <si>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</si>
  <si>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</si>
  <si>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</si>
  <si>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</si>
  <si>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</si>
  <si>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</si>
  <si>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Credit Valuation Adjustment Risk</t>
  </si>
  <si>
    <t>Market risk</t>
  </si>
  <si>
    <t xml:space="preserve"> - trading book, Internal Approach</t>
  </si>
  <si>
    <t xml:space="preserve"> - trading book, Standardised Approach</t>
  </si>
  <si>
    <t xml:space="preserve"> - banking book, Standardised Approach</t>
  </si>
  <si>
    <t>Settlement Risk</t>
  </si>
  <si>
    <t>0</t>
  </si>
  <si>
    <t>Operational risk</t>
  </si>
  <si>
    <t>Additional risk exposure amount related to Finnish RW floor due to Article 458 CRR</t>
  </si>
  <si>
    <t>Additional risk exposure amount related to Swedish RW floor due to Article 458 CRR</t>
  </si>
  <si>
    <t>Additional risk exposure amount due to Article 3 CRR</t>
  </si>
  <si>
    <t>Risk-weight breakdown, % (Banking Group)</t>
  </si>
  <si>
    <t>Asset class</t>
  </si>
  <si>
    <t>Institutions</t>
  </si>
  <si>
    <t>Corporate total</t>
  </si>
  <si>
    <t>Corporate - Large Corporates &amp; Institutions</t>
  </si>
  <si>
    <t xml:space="preserve">Corporate - Business Banking and Personal Banking </t>
  </si>
  <si>
    <t>Retail mortgages</t>
  </si>
  <si>
    <t>Minimum capital requirement and REA (Banking Group)</t>
  </si>
  <si>
    <t>End Q421</t>
  </si>
  <si>
    <t>Min. capital requirement</t>
  </si>
  <si>
    <t>REA</t>
  </si>
  <si>
    <t xml:space="preserve">Credit risk </t>
  </si>
  <si>
    <t xml:space="preserve"> - of which counterparty credit risk</t>
  </si>
  <si>
    <t xml:space="preserve">IRB </t>
  </si>
  <si>
    <t xml:space="preserve">     - advanced</t>
  </si>
  <si>
    <t xml:space="preserve">     - foundation</t>
  </si>
  <si>
    <t>- central governments or central banks</t>
  </si>
  <si>
    <t xml:space="preserve"> - regional governments or local authorities</t>
  </si>
  <si>
    <t xml:space="preserve"> - public sector entities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</si>
  <si>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</si>
  <si>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</si>
  <si>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</si>
  <si>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</si>
  <si>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</si>
  <si>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</si>
  <si>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</si>
  <si>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</si>
  <si>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</si>
  <si>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</si>
  <si>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</si>
  <si>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</si>
  <si>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</si>
  <si>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Credit Valuation Adjustment risk</t>
  </si>
  <si>
    <t xml:space="preserve">Settlement Risk </t>
  </si>
  <si>
    <t xml:space="preserve">Standardised </t>
  </si>
  <si>
    <r>
      <t>Capital requirements for market risk (Banking Group)</t>
    </r>
    <r>
      <rPr>
        <b/>
        <vertAlign val="superscript"/>
        <sz val="12"/>
        <color rgb="FF0000A0"/>
        <rFont val="Arial"/>
        <family val="2"/>
      </rPr>
      <t>1</t>
    </r>
  </si>
  <si>
    <t>Trading book</t>
  </si>
  <si>
    <t>Banking book</t>
  </si>
  <si>
    <t>Capital requirement</t>
  </si>
  <si>
    <t>Total VaR (IA)</t>
  </si>
  <si>
    <t>Interest rate risk</t>
  </si>
  <si>
    <t>Equity risk</t>
  </si>
  <si>
    <t>Credit spread risk</t>
  </si>
  <si>
    <t>Foreign exchange risk</t>
  </si>
  <si>
    <t>Inflation risk</t>
  </si>
  <si>
    <t>Diversification effect</t>
  </si>
  <si>
    <t>Total Stressed VaR (IA)</t>
  </si>
  <si>
    <t>Incremental Risk Charge (IA)</t>
  </si>
  <si>
    <t>Comprehensive Risk Charge (IA)</t>
  </si>
  <si>
    <t>Equity Event Risk (IA)</t>
  </si>
  <si>
    <t>Standardised Approach</t>
  </si>
  <si>
    <t>Commodity Risk</t>
  </si>
  <si>
    <r>
      <rPr>
        <vertAlign val="superscript"/>
        <sz val="7"/>
        <rFont val="Arial"/>
        <family val="2"/>
      </rPr>
      <t>1</t>
    </r>
    <r>
      <rPr>
        <sz val="7"/>
        <rFont val="Arial"/>
        <family val="2"/>
      </rPr>
      <t xml:space="preserve"> All figures excluding Settlement Risk </t>
    </r>
  </si>
  <si>
    <t>Summary of items included in own funds including result (Banking Group)</t>
  </si>
  <si>
    <t xml:space="preserve">These figures are according to part 8 of CRR
</t>
  </si>
  <si>
    <t>Calculation of own funds</t>
  </si>
  <si>
    <t>Equity in the consolidated situation</t>
  </si>
  <si>
    <t>Profit of the period</t>
  </si>
  <si>
    <t>Proposed/actual dividend</t>
  </si>
  <si>
    <t>Common Equity Tier 1 capital before regulatory adjustments</t>
  </si>
  <si>
    <t>Deferred tax assets</t>
  </si>
  <si>
    <t>Intangible assets</t>
  </si>
  <si>
    <t>IRB provisions shortfall (-)</t>
  </si>
  <si>
    <t>Pension assets in excess of related liabilities</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</si>
  <si>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</si>
  <si>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</si>
  <si>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</si>
  <si>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</si>
  <si>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</si>
  <si>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</si>
  <si>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</si>
  <si>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</si>
  <si>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Other items, net</t>
  </si>
  <si>
    <t>Total regulatory adjustments to Tier 2 capital</t>
  </si>
  <si>
    <t>Own funds (net after deduction)</t>
  </si>
  <si>
    <r>
      <rPr>
        <vertAlign val="superscript"/>
        <sz val="7"/>
        <rFont val="Arial"/>
        <family val="2"/>
      </rPr>
      <t>1</t>
    </r>
    <r>
      <rPr>
        <sz val="7"/>
        <rFont val="Arial"/>
        <family val="2"/>
      </rPr>
      <t xml:space="preserve"> Other items, net, based on profit inclusion</t>
    </r>
  </si>
  <si>
    <t>Common Equity Tier 1 capital</t>
  </si>
  <si>
    <t>Total Own Funds</t>
  </si>
  <si>
    <t>Minimum Capital Requirement &amp; Capital Buffers (Banking Group)</t>
  </si>
  <si>
    <t>Capital Buffers</t>
  </si>
  <si>
    <t>Pillar 2 Requirement</t>
  </si>
  <si>
    <t>CCoB</t>
  </si>
  <si>
    <t>CCyB</t>
  </si>
  <si>
    <t>O-SII</t>
  </si>
  <si>
    <t>SRB</t>
  </si>
  <si>
    <r>
      <t>Capital Buffers total</t>
    </r>
    <r>
      <rPr>
        <b/>
        <vertAlign val="superscript"/>
        <sz val="8"/>
        <color theme="1" tint="4.9989318521683403E-2"/>
        <rFont val="Arial"/>
        <family val="2"/>
      </rPr>
      <t>1</t>
    </r>
  </si>
  <si>
    <t>Own funds</t>
  </si>
  <si>
    <t>Common Equity Tier 1 available to meet Capital Buffers</t>
  </si>
  <si>
    <t>Percentage points of REA</t>
  </si>
  <si>
    <t>Common Equity Tier 1 capital, including profit</t>
  </si>
  <si>
    <t>Common Equity Tier 1 capital, excluding profit</t>
  </si>
  <si>
    <t>Additional information on exposures for which internal models are used (Banking Group)</t>
  </si>
  <si>
    <t>On-balance exposure, EURm</t>
  </si>
  <si>
    <t>Off-balance exposure, EURm</t>
  </si>
  <si>
    <r>
      <t>Exposure value (EAD), EURm</t>
    </r>
    <r>
      <rPr>
        <b/>
        <sz val="8"/>
        <rFont val="Calibri"/>
        <family val="2"/>
      </rPr>
      <t>¹</t>
    </r>
  </si>
  <si>
    <t>of which EAD for off-balance, EURm</t>
  </si>
  <si>
    <t>Exposure-weighted average risk weight</t>
  </si>
  <si>
    <t>Corporate, foundation IRB:</t>
  </si>
  <si>
    <t>of which</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</si>
  <si>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</si>
  <si>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</si>
  <si>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</si>
  <si>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</si>
  <si>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</si>
  <si>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</si>
  <si>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</si>
  <si>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</si>
  <si>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</si>
  <si>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</si>
  <si>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</si>
  <si>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 scoring grades A</t>
  </si>
  <si>
    <t>- scoring grades B</t>
  </si>
  <si>
    <t>- scoring grades C</t>
  </si>
  <si>
    <t>- scoring grades D</t>
  </si>
  <si>
    <t>- scoring grades E</t>
  </si>
  <si>
    <t>- scoring grades F</t>
  </si>
  <si>
    <t>- not scored</t>
  </si>
  <si>
    <t>Retail, of which other retail:</t>
  </si>
  <si>
    <t>Other non credit-obligation assets:</t>
  </si>
  <si>
    <t>Contribution to REA by country (Banking Group)</t>
  </si>
  <si>
    <t>Nordea Hypotek AB</t>
  </si>
  <si>
    <t>Nordea Mortgage Bank</t>
  </si>
  <si>
    <t>Baltics</t>
  </si>
  <si>
    <t>Outside Nordic</t>
  </si>
  <si>
    <t>Short-term funding</t>
  </si>
  <si>
    <t>Diversification of Short-term funding programs</t>
  </si>
  <si>
    <t>Outstanding volume of short-term funding EUR 50.4bn</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</si>
  <si>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</si>
  <si>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</si>
  <si>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</si>
  <si>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</si>
  <si>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</si>
  <si>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 (EBA LCR Delegated act)</t>
  </si>
  <si>
    <t>According to Nordea definition</t>
  </si>
  <si>
    <t>in EURbn</t>
  </si>
  <si>
    <t>Combined</t>
  </si>
  <si>
    <t>USD</t>
  </si>
  <si>
    <t>EUR</t>
  </si>
  <si>
    <t>&lt;1 month</t>
  </si>
  <si>
    <t>1-3 months</t>
  </si>
  <si>
    <t>3-12 months</t>
  </si>
  <si>
    <t>1-2 years</t>
  </si>
  <si>
    <t>2-5 years</t>
  </si>
  <si>
    <t>5-10 years</t>
  </si>
  <si>
    <t>&gt; 10 years</t>
  </si>
  <si>
    <t>Not specified</t>
  </si>
  <si>
    <t>SEK</t>
  </si>
  <si>
    <t>NOK</t>
  </si>
  <si>
    <t>Unweighted value</t>
  </si>
  <si>
    <t>Weighted value</t>
  </si>
  <si>
    <t>DKK</t>
  </si>
  <si>
    <t>Not distributed</t>
  </si>
  <si>
    <t xml:space="preserve">Cash balances with central banks </t>
  </si>
  <si>
    <t>Loans to the public</t>
  </si>
  <si>
    <t>Currency distribution, market value in EURbn</t>
  </si>
  <si>
    <t>Loans to credit institutions</t>
  </si>
  <si>
    <t>Total high-quality liquid assets (HQLA)</t>
  </si>
  <si>
    <t>Sum</t>
  </si>
  <si>
    <t>Interest-bearing securities including Treasury bills</t>
  </si>
  <si>
    <t xml:space="preserve">   Liquid assets level 1</t>
  </si>
  <si>
    <t>Level 1 Assets*</t>
  </si>
  <si>
    <t>Interest-bearing securities incl. Treasury bills</t>
  </si>
  <si>
    <t>Derivatives</t>
  </si>
  <si>
    <t xml:space="preserve">   Liquid assets level 2</t>
  </si>
  <si>
    <t xml:space="preserve">    Cash and balances with central banks</t>
  </si>
  <si>
    <t>Total assets</t>
  </si>
  <si>
    <t xml:space="preserve">   Cap on level 2</t>
  </si>
  <si>
    <t xml:space="preserve">    Securities issued or guaranteed by sovereigns, central banks or multilateral development banks</t>
  </si>
  <si>
    <t>Other assets</t>
  </si>
  <si>
    <t>Deposits and borrowings from public</t>
  </si>
  <si>
    <t xml:space="preserve">    Securities issued or guaranteed by municipalities or other public sector entities</t>
  </si>
  <si>
    <t>Deposits by credit institutions</t>
  </si>
  <si>
    <t>Total cash outflows</t>
  </si>
  <si>
    <t xml:space="preserve">    Covered bonds</t>
  </si>
  <si>
    <t>Issued CDs where orig mat &lt;1yr</t>
  </si>
  <si>
    <t xml:space="preserve">   Retail deposits &amp; deposits from small</t>
  </si>
  <si>
    <t>Level 2 Assets*</t>
  </si>
  <si>
    <t>Issued CPs where orig mat &lt;1yr</t>
  </si>
  <si>
    <t xml:space="preserve">   business customers</t>
  </si>
  <si>
    <t>Issued CDs &amp; CPs where orig mat &gt;1yr</t>
  </si>
  <si>
    <t xml:space="preserve">   Unsecured wholesale funding</t>
  </si>
  <si>
    <t xml:space="preserve">    Other level 2 assets</t>
  </si>
  <si>
    <t>Debt securities in issue</t>
  </si>
  <si>
    <t>Issued covered bonds</t>
  </si>
  <si>
    <t xml:space="preserve">   Secured wholesale funding</t>
  </si>
  <si>
    <t>Total (according to Nordea definition)</t>
  </si>
  <si>
    <t xml:space="preserve"> - of which CDs with original maturity less than 1 year</t>
  </si>
  <si>
    <t>Issued other bonds</t>
  </si>
  <si>
    <t xml:space="preserve">   Additional requirements</t>
  </si>
  <si>
    <t xml:space="preserve"> - of which CPs with original maturity less than 1 year</t>
  </si>
  <si>
    <t>Subordinated liabilities</t>
  </si>
  <si>
    <t xml:space="preserve">   Other funding obligations</t>
  </si>
  <si>
    <t xml:space="preserve">    Balances with other banks</t>
  </si>
  <si>
    <t xml:space="preserve"> - of which CDs &amp; CPs with original maturity over 1 year</t>
  </si>
  <si>
    <t xml:space="preserve">    Covered bonds issued by the own bank or related unit</t>
  </si>
  <si>
    <t xml:space="preserve"> - of which covered bonds</t>
  </si>
  <si>
    <t>Total cash inflows</t>
  </si>
  <si>
    <t xml:space="preserve">    All other securities**</t>
  </si>
  <si>
    <t xml:space="preserve"> - of which other bonds</t>
  </si>
  <si>
    <t>Total liabilities and equity</t>
  </si>
  <si>
    <t xml:space="preserve">   Secured lending (e.g. reverse repos)</t>
  </si>
  <si>
    <t>Derivatives, net inflows/outflows</t>
  </si>
  <si>
    <t xml:space="preserve">   Inflows from fully performing exposures</t>
  </si>
  <si>
    <t>Total (including other liquid assets)</t>
  </si>
  <si>
    <t xml:space="preserve">   Other cash inflows</t>
  </si>
  <si>
    <t>*Level 1 and Level 2 assets according to EBA LCR Delegated Act</t>
  </si>
  <si>
    <t>**All other unencumbered securities held by Treasury</t>
  </si>
  <si>
    <t>Liquidity coverage ratio (%)</t>
  </si>
  <si>
    <t>Position not reported/distributed on the balance sheet</t>
  </si>
  <si>
    <t>Net position, currencies</t>
  </si>
  <si>
    <t>Liquidity buffer - Nordea Group</t>
  </si>
  <si>
    <t>Maturity analysis for assets and liabilities</t>
  </si>
  <si>
    <t>Level 1 Assets</t>
  </si>
  <si>
    <t xml:space="preserve"> - of which repos</t>
  </si>
  <si>
    <t>Level 2 Assets</t>
  </si>
  <si>
    <t xml:space="preserve">    All other securities</t>
  </si>
  <si>
    <t>Other liabilities</t>
  </si>
  <si>
    <t xml:space="preserve">Macroeconomic data - Nordic region </t>
  </si>
  <si>
    <t>Country</t>
  </si>
  <si>
    <t>Gross domestic product growth</t>
  </si>
  <si>
    <t>-2.1</t>
  </si>
  <si>
    <t>4.7</t>
  </si>
  <si>
    <t>2.5 (F)</t>
  </si>
  <si>
    <t>2.0 (F)</t>
  </si>
  <si>
    <t>-2.8</t>
  </si>
  <si>
    <t>3.0 (F)</t>
  </si>
  <si>
    <t>-2.3</t>
  </si>
  <si>
    <t>4.2</t>
  </si>
  <si>
    <t>4.0 (F)</t>
  </si>
  <si>
    <t>4.8</t>
  </si>
  <si>
    <t>3.7 (F)</t>
  </si>
  <si>
    <t>1.9 (F)</t>
  </si>
  <si>
    <t>Inflation</t>
  </si>
  <si>
    <t>2.4 (F)</t>
  </si>
  <si>
    <t>2.1 (F)</t>
  </si>
  <si>
    <t>2.2</t>
  </si>
  <si>
    <t>2.7 (F)</t>
  </si>
  <si>
    <t>1.7 (F)</t>
  </si>
  <si>
    <t>3.1</t>
  </si>
  <si>
    <t>1.6 (F)</t>
  </si>
  <si>
    <t>2.6 (F)</t>
  </si>
  <si>
    <t>1.3 (F)</t>
  </si>
  <si>
    <t>Private consumption growth</t>
  </si>
  <si>
    <t>4.3</t>
  </si>
  <si>
    <t>-4.7</t>
  </si>
  <si>
    <t>3.1 (F)</t>
  </si>
  <si>
    <t>-6.6</t>
  </si>
  <si>
    <t>7.0 (F)</t>
  </si>
  <si>
    <t>4.5 (F)</t>
  </si>
  <si>
    <t>5.7</t>
  </si>
  <si>
    <t>4.7 (F)</t>
  </si>
  <si>
    <t>Unemployment</t>
  </si>
  <si>
    <t>7.6</t>
  </si>
  <si>
    <r>
      <t>6.7</t>
    </r>
    <r>
      <rPr>
        <b/>
        <sz val="8"/>
        <rFont val="Arial"/>
        <family val="2"/>
      </rPr>
      <t xml:space="preserve"> </t>
    </r>
    <r>
      <rPr>
        <sz val="8"/>
        <rFont val="Arial"/>
        <family val="2"/>
      </rPr>
      <t>(F)</t>
    </r>
  </si>
  <si>
    <t>6.3 (F)</t>
  </si>
  <si>
    <t>2.2 (F)</t>
  </si>
  <si>
    <t>7.0</t>
  </si>
  <si>
    <t>6.8 (F)</t>
  </si>
  <si>
    <t>(F)=Forecast. Forecasts from Nordea Economic Outlook January 2022</t>
  </si>
  <si>
    <t>Market development - interest rates</t>
  </si>
  <si>
    <t>Market rates, %</t>
  </si>
  <si>
    <t>Chg Q1/Q1</t>
  </si>
  <si>
    <t xml:space="preserve">Short. EUR (1 week Eonia ) </t>
  </si>
  <si>
    <t xml:space="preserve">Long. EUR (5 years)                                       </t>
  </si>
  <si>
    <t xml:space="preserve">Short. DK (1 week)                                               </t>
  </si>
  <si>
    <t xml:space="preserve">Long. DK (5 years)                                                        </t>
  </si>
  <si>
    <t xml:space="preserve">Short. NO (1 week)                                               </t>
  </si>
  <si>
    <t xml:space="preserve">Long. NO (5 years)                                                      </t>
  </si>
  <si>
    <t xml:space="preserve">Short. SE (1 week)                                                       </t>
  </si>
  <si>
    <t xml:space="preserve">Long. SE (5 years)                                                        </t>
  </si>
  <si>
    <t>Nordic GDP index, quarterly 2007-2023F</t>
  </si>
  <si>
    <t>Public finances, 2022 Estimate</t>
  </si>
  <si>
    <t>Nordic house price development index, monthly Jan 2007-March 2022</t>
  </si>
  <si>
    <t>Nordic households credit development index, monthly Jan 2007-February 2022</t>
  </si>
  <si>
    <t>Nordic household debt to disposable income developments, 2002-2021</t>
  </si>
  <si>
    <t>Nordic policy rates, 2011-2023F</t>
  </si>
  <si>
    <t>Nordic unemployment rates, Jan 2007-March 2022</t>
  </si>
  <si>
    <t>Household savings</t>
  </si>
  <si>
    <t>Contacts and financial calender</t>
  </si>
  <si>
    <t xml:space="preserve">This publication is a supplement to quarterly interim reports and Annual Report. </t>
  </si>
  <si>
    <t>Additional information can be found at: www.nordea.com/IR</t>
  </si>
  <si>
    <t>For further information, please contact:</t>
  </si>
  <si>
    <t>Ian Smith, Group CFO</t>
  </si>
  <si>
    <t>+45 615 011 92</t>
  </si>
  <si>
    <t>Investor Relations</t>
  </si>
  <si>
    <t>Matti Ahokas, Head of IR</t>
  </si>
  <si>
    <t>+358 405 759 178</t>
  </si>
  <si>
    <t>matti.ahokas@nordea.com</t>
  </si>
  <si>
    <t>Randie Atto, IR Officer</t>
  </si>
  <si>
    <t>+46 73 866 17 24</t>
  </si>
  <si>
    <t>randie.atto@nordea.com</t>
  </si>
  <si>
    <t>Maria Caneman, Senior IR Officer, Debt IR and Ratings</t>
  </si>
  <si>
    <t>+46 768 249218</t>
  </si>
  <si>
    <t>maria.caneman@nordea.com</t>
  </si>
  <si>
    <t>Elisa Forsman, IR Officer</t>
  </si>
  <si>
    <t>+358 44 2066094</t>
  </si>
  <si>
    <t>elisa.forsman@nordea.com</t>
  </si>
  <si>
    <t>Juho-Pekka Jääskeläinen, Senior IR Officer</t>
  </si>
  <si>
    <t>+358 9 5300 6435</t>
  </si>
  <si>
    <t>juho-pekka.jaaskelainen@nordea.com</t>
  </si>
  <si>
    <t>Axel Malgerud, Senior IR Officer</t>
  </si>
  <si>
    <t>+46 721 415 150</t>
  </si>
  <si>
    <t>axel.malgerud@nordea.com</t>
  </si>
  <si>
    <t>Ilkka Ottoila, Senior IR Officer</t>
  </si>
  <si>
    <t>+358 9 5300 7058</t>
  </si>
  <si>
    <t>ilkka.ottoila@nordea.com</t>
  </si>
  <si>
    <t>Investor Relations Nordea, e-mail</t>
  </si>
  <si>
    <t>investor-relations@nordea.com</t>
  </si>
  <si>
    <t>Financial calendar 2022</t>
  </si>
  <si>
    <t>Silent period</t>
  </si>
  <si>
    <t>Second Quarter Report 2022</t>
  </si>
  <si>
    <t>07 Oct - 19 Oct 2022</t>
  </si>
  <si>
    <t>Third Quarter Report 2022</t>
  </si>
  <si>
    <t>End Q122</t>
  </si>
  <si>
    <t>End Q121</t>
  </si>
  <si>
    <t>Exposure value (EAD), EURm¹</t>
  </si>
  <si>
    <r>
      <rPr>
        <vertAlign val="superscript"/>
        <sz val="7"/>
        <rFont val="Arial"/>
        <family val="2"/>
      </rPr>
      <t>1</t>
    </r>
    <r>
      <rPr>
        <sz val="7"/>
        <rFont val="Arial"/>
        <family val="2"/>
      </rPr>
      <t xml:space="preserve"> Only the maximum of the SRB and SII is used in the calculation of the total capital buffers.</t>
    </r>
  </si>
  <si>
    <r>
      <rPr>
        <vertAlign val="superscript"/>
        <sz val="7"/>
        <rFont val="Arial"/>
        <family val="2"/>
      </rPr>
      <t>1</t>
    </r>
    <r>
      <rPr>
        <sz val="7"/>
        <rFont val="Arial"/>
        <family val="2"/>
      </rPr>
      <t xml:space="preserve"> Includes EAD for on-balance, off-balance, derivatives and securities financing.</t>
    </r>
  </si>
  <si>
    <t>Nordea does not have the following IRB exposure classes: equity exposures, central governments and central banks, qualifying revolving retail.</t>
  </si>
  <si>
    <t>Issued SP bonds</t>
  </si>
  <si>
    <t>Issued SNP bond</t>
  </si>
  <si>
    <t xml:space="preserve"> - of which SP bonds</t>
  </si>
  <si>
    <t xml:space="preserve"> - of which SNP bonds</t>
  </si>
  <si>
    <t xml:space="preserve">   Limit on inflows</t>
  </si>
  <si>
    <t>For Nordea Eiendomskreditt AS combined LCR, as specified by Delegated Act, was 621% and NOK LCR 621%.</t>
  </si>
  <si>
    <t>Industry distribution within the corporate portfolio as of Q1 2022 is restated to better reflect Nordea’s credit risk, using internal credit risk assessed NACE codes. rather than publicly available NACE codes</t>
  </si>
  <si>
    <t>As of 31 Mar 2022</t>
  </si>
  <si>
    <r>
      <t>Cost-to-income ratio, %  - excl. items affecting comparability</t>
    </r>
    <r>
      <rPr>
        <vertAlign val="superscript"/>
        <sz val="8"/>
        <rFont val="Arial"/>
        <family val="2"/>
      </rPr>
      <t>1</t>
    </r>
  </si>
  <si>
    <r>
      <t>Loan loss ratio including loans held at fair value, excl. items affecting comparability, bp</t>
    </r>
    <r>
      <rPr>
        <vertAlign val="superscript"/>
        <sz val="8"/>
        <rFont val="Arial"/>
        <family val="2"/>
      </rPr>
      <t>1</t>
    </r>
  </si>
  <si>
    <t>Industry distribution within the corporate portfolio as of Q1 2022 is restated to better reflect Nordea’s credit risk, using internal credit risk assessed NACE codes rather than publicly available NACE codes.</t>
  </si>
  <si>
    <t>Industry distribution within the corporate portfolio as of Q4 2021 is restated to better reflect Nordea’s credit risk, using internal credit risk assessed NACE codes rather than publicly available NACE codes.</t>
  </si>
  <si>
    <t xml:space="preserve"> - Asset Management</t>
  </si>
  <si>
    <t xml:space="preserve"> - Assets under management</t>
  </si>
  <si>
    <t>Net inflow, external channels, EURbn</t>
  </si>
  <si>
    <r>
      <rPr>
        <vertAlign val="superscript"/>
        <sz val="7"/>
        <color rgb="FF000000"/>
        <rFont val="Arial"/>
        <family val="2"/>
      </rPr>
      <t>1</t>
    </r>
    <r>
      <rPr>
        <sz val="7"/>
        <color rgb="FF000000"/>
        <rFont val="Arial"/>
        <family val="2"/>
      </rPr>
      <t xml:space="preserve"> Excluding items affecting comparability.</t>
    </r>
  </si>
  <si>
    <t>11.8</t>
  </si>
  <si>
    <t>11.9</t>
  </si>
  <si>
    <t>8.9</t>
  </si>
  <si>
    <t>10.6</t>
  </si>
  <si>
    <t>11.1</t>
  </si>
  <si>
    <t>9.9</t>
  </si>
  <si>
    <t>-4.4</t>
  </si>
  <si>
    <t>5.5</t>
  </si>
  <si>
    <t>8.2</t>
  </si>
  <si>
    <t>0.22</t>
  </si>
  <si>
    <t>9.38</t>
  </si>
  <si>
    <t>0.26</t>
  </si>
  <si>
    <t>10.79</t>
  </si>
  <si>
    <t>0.25</t>
  </si>
  <si>
    <t>11.24</t>
  </si>
  <si>
    <t>9.06</t>
  </si>
  <si>
    <t>8.79</t>
  </si>
  <si>
    <t>0.19</t>
  </si>
  <si>
    <t>8.41</t>
  </si>
  <si>
    <t>8.53</t>
  </si>
  <si>
    <t>0.18</t>
  </si>
  <si>
    <t>6.67</t>
  </si>
  <si>
    <t>8.35</t>
  </si>
  <si>
    <t>0.21</t>
  </si>
  <si>
    <t>6.49</t>
  </si>
  <si>
    <t>8.06</t>
  </si>
  <si>
    <t>0.06</t>
  </si>
  <si>
    <t>6.15</t>
  </si>
  <si>
    <t>7.86</t>
  </si>
  <si>
    <t>0.11</t>
  </si>
  <si>
    <t>5.13</t>
  </si>
  <si>
    <t>7.79</t>
  </si>
  <si>
    <t>7.24</t>
  </si>
  <si>
    <t>-0.08</t>
  </si>
  <si>
    <t>6.5</t>
  </si>
  <si>
    <t>7.55</t>
  </si>
  <si>
    <t>0.17</t>
  </si>
  <si>
    <t>6.39</t>
  </si>
  <si>
    <t>0.13</t>
  </si>
  <si>
    <t>8.15</t>
  </si>
  <si>
    <t>8.04</t>
  </si>
  <si>
    <t>18.9</t>
  </si>
  <si>
    <t>152.6</t>
  </si>
  <si>
    <t>17.2</t>
  </si>
  <si>
    <t>16.4</t>
  </si>
  <si>
    <t>21.3</t>
  </si>
  <si>
    <t>152.2</t>
  </si>
  <si>
    <t>23.2</t>
  </si>
  <si>
    <t>17.7</t>
  </si>
  <si>
    <t>17.5</t>
  </si>
  <si>
    <t>19.2</t>
  </si>
  <si>
    <t>23.4</t>
  </si>
  <si>
    <t>13.6</t>
  </si>
  <si>
    <t>15.8</t>
  </si>
  <si>
    <t>17.1</t>
  </si>
  <si>
    <t>18.7</t>
  </si>
  <si>
    <t>20.5</t>
  </si>
  <si>
    <t>155.4</t>
  </si>
  <si>
    <t>11.5</t>
  </si>
  <si>
    <t>18.2</t>
  </si>
  <si>
    <t>23.7</t>
  </si>
  <si>
    <t>13.9</t>
  </si>
  <si>
    <t>13.2</t>
  </si>
  <si>
    <t>154.6</t>
  </si>
  <si>
    <t>24.2</t>
  </si>
  <si>
    <t>17.8</t>
  </si>
  <si>
    <t>20.2</t>
  </si>
  <si>
    <t>152.1</t>
  </si>
  <si>
    <t>7.2</t>
  </si>
  <si>
    <t>16.3</t>
  </si>
  <si>
    <t>18.3</t>
  </si>
  <si>
    <t>20.8</t>
  </si>
  <si>
    <t>150.2</t>
  </si>
  <si>
    <t>17.4</t>
  </si>
  <si>
    <t>156.3</t>
  </si>
  <si>
    <t>14.8</t>
  </si>
  <si>
    <t>159.7</t>
  </si>
  <si>
    <t>27.8</t>
  </si>
  <si>
    <t>28.2</t>
  </si>
  <si>
    <t>8.1</t>
  </si>
  <si>
    <t>155.9</t>
  </si>
  <si>
    <t>26.6</t>
  </si>
  <si>
    <t>15.1</t>
  </si>
  <si>
    <t>19.1</t>
  </si>
  <si>
    <t>21.2</t>
  </si>
  <si>
    <t>151.9</t>
  </si>
  <si>
    <t>16.6</t>
  </si>
  <si>
    <t>0.95</t>
  </si>
  <si>
    <t>0.55</t>
  </si>
  <si>
    <t>0.38</t>
  </si>
  <si>
    <t>0.76</t>
  </si>
  <si>
    <t>0.75</t>
  </si>
  <si>
    <t>10.09</t>
  </si>
  <si>
    <t>0.93</t>
  </si>
  <si>
    <t>0.91</t>
  </si>
  <si>
    <t>10.15</t>
  </si>
  <si>
    <t>0.83</t>
  </si>
  <si>
    <t>9.68</t>
  </si>
  <si>
    <t>0.77</t>
  </si>
  <si>
    <t>9.78</t>
  </si>
  <si>
    <t>8.21</t>
  </si>
  <si>
    <t>11.2</t>
  </si>
  <si>
    <t>9.5</t>
  </si>
  <si>
    <t>3.3</t>
  </si>
  <si>
    <t>25.2</t>
  </si>
  <si>
    <t>24.7</t>
  </si>
  <si>
    <t>26.7</t>
  </si>
  <si>
    <t>227.6</t>
  </si>
  <si>
    <t>193.8</t>
  </si>
  <si>
    <t>192.4</t>
  </si>
  <si>
    <t>158.2</t>
  </si>
  <si>
    <t>137.2</t>
  </si>
  <si>
    <t>111.7</t>
  </si>
  <si>
    <t>66.5</t>
  </si>
  <si>
    <t>55.8</t>
  </si>
  <si>
    <t>41.6</t>
  </si>
  <si>
    <t>40.7</t>
  </si>
  <si>
    <t>37.4</t>
  </si>
  <si>
    <t>31.5</t>
  </si>
  <si>
    <t>31.1</t>
  </si>
  <si>
    <t>72.0</t>
  </si>
  <si>
    <t>23.0</t>
  </si>
  <si>
    <t>59.1</t>
  </si>
  <si>
    <t>0.68</t>
  </si>
  <si>
    <t>411.3</t>
  </si>
  <si>
    <t>324.1</t>
  </si>
  <si>
    <t>280.1</t>
  </si>
  <si>
    <t>330.4</t>
  </si>
  <si>
    <t>322.7</t>
  </si>
  <si>
    <t>288.2</t>
  </si>
  <si>
    <t>262.2</t>
  </si>
  <si>
    <t>232.1</t>
  </si>
  <si>
    <t>351.4</t>
  </si>
  <si>
    <t>392.9</t>
  </si>
  <si>
    <t>309.8</t>
  </si>
  <si>
    <t>324.7</t>
  </si>
  <si>
    <t>314.3</t>
  </si>
  <si>
    <t>306.9</t>
  </si>
  <si>
    <t>300.5</t>
  </si>
  <si>
    <t>384.2</t>
  </si>
  <si>
    <t>368.9</t>
  </si>
  <si>
    <t>324.5</t>
  </si>
  <si>
    <t>279.0</t>
  </si>
  <si>
    <t>17.0</t>
  </si>
  <si>
    <t>18.0</t>
  </si>
  <si>
    <t>20.0</t>
  </si>
  <si>
    <t>154.0</t>
  </si>
  <si>
    <r>
      <t>Asset Management - Assets under management and Net flow</t>
    </r>
    <r>
      <rPr>
        <b/>
        <vertAlign val="superscript"/>
        <sz val="10"/>
        <color rgb="FF0000A0"/>
        <rFont val="Arial"/>
        <family val="2"/>
      </rPr>
      <t>1</t>
    </r>
  </si>
  <si>
    <r>
      <t>Whereof ESG</t>
    </r>
    <r>
      <rPr>
        <vertAlign val="superscript"/>
        <sz val="8"/>
        <color theme="1"/>
        <rFont val="Arial"/>
        <family val="2"/>
      </rPr>
      <t xml:space="preserve">2 </t>
    </r>
    <r>
      <rPr>
        <sz val="8"/>
        <color theme="1"/>
        <rFont val="Arial"/>
        <family val="2"/>
      </rPr>
      <t xml:space="preserve">AuM </t>
    </r>
  </si>
  <si>
    <r>
      <t>Whereof ESG</t>
    </r>
    <r>
      <rPr>
        <vertAlign val="superscript"/>
        <sz val="8"/>
        <color theme="1"/>
        <rFont val="Arial"/>
        <family val="2"/>
      </rPr>
      <t>2</t>
    </r>
    <r>
      <rPr>
        <sz val="8"/>
        <color theme="1"/>
        <rFont val="Arial"/>
        <family val="2"/>
      </rPr>
      <t xml:space="preserve"> net inflow</t>
    </r>
  </si>
  <si>
    <t>148.2</t>
  </si>
  <si>
    <t>161.2</t>
  </si>
  <si>
    <t>153.2</t>
  </si>
  <si>
    <t>149.7</t>
  </si>
  <si>
    <t>141.1</t>
  </si>
  <si>
    <t>131.3</t>
  </si>
  <si>
    <t>128.0</t>
  </si>
  <si>
    <t>124.6</t>
  </si>
  <si>
    <t>124.5</t>
  </si>
  <si>
    <t>273.0</t>
  </si>
  <si>
    <t>292.5</t>
  </si>
  <si>
    <t>281.2</t>
  </si>
  <si>
    <t>274.3</t>
  </si>
  <si>
    <t>265.6</t>
  </si>
  <si>
    <t>175.2</t>
  </si>
  <si>
    <t>194.6</t>
  </si>
  <si>
    <t>176.9</t>
  </si>
  <si>
    <t>173.9</t>
  </si>
  <si>
    <t>167.8</t>
  </si>
  <si>
    <t>-2.2</t>
  </si>
  <si>
    <t>-1.0</t>
  </si>
  <si>
    <t>-3.4</t>
  </si>
  <si>
    <t>3.9</t>
  </si>
  <si>
    <t>-2.0</t>
  </si>
  <si>
    <r>
      <rPr>
        <vertAlign val="superscript"/>
        <sz val="7"/>
        <color rgb="FF000000"/>
        <rFont val="Arial"/>
        <family val="2"/>
      </rPr>
      <t>1</t>
    </r>
    <r>
      <rPr>
        <sz val="7"/>
        <color rgb="FF000000"/>
        <rFont val="Arial"/>
        <family val="2"/>
      </rPr>
      <t xml:space="preserve"> External channels include "Institutional sales" while internal channels include all other assets management by Asset Management.</t>
    </r>
  </si>
  <si>
    <r>
      <rPr>
        <vertAlign val="superscript"/>
        <sz val="7"/>
        <color rgb="FF000000"/>
        <rFont val="Arial"/>
        <family val="2"/>
      </rPr>
      <t xml:space="preserve">2  </t>
    </r>
    <r>
      <rPr>
        <sz val="7"/>
        <color rgb="FF000000"/>
        <rFont val="Arial"/>
        <family val="2"/>
      </rPr>
      <t>Articles 8 and 9 of the Sustainable Finance Disclosure Regulation.</t>
    </r>
  </si>
  <si>
    <t>* Securities borrowing included in Reverse repos/securities borrowing from Q2 2021 and onwards, previously included in Corporate.</t>
  </si>
  <si>
    <t>Net loan loss ratio incl. loans held at fair value ratio, bps (excl. IAC)</t>
  </si>
  <si>
    <t>Coverage ratio  %</t>
  </si>
  <si>
    <t>Impairment rate, gross bps</t>
  </si>
  <si>
    <t xml:space="preserve">Loans,  carrying amount </t>
  </si>
  <si>
    <t>Net loan loss ratio incl. loans held at fair value (excl. IAC) ratio, bps</t>
  </si>
  <si>
    <t>Net loan loss ratio including loans held at fair value ratio, bps</t>
  </si>
  <si>
    <t xml:space="preserve">Loans, carrying amount </t>
  </si>
  <si>
    <t xml:space="preserve"> Mar 2022</t>
  </si>
  <si>
    <t>Risk exposure amount (Banking Group)</t>
  </si>
  <si>
    <t>Standard &amp; Poor's</t>
  </si>
  <si>
    <t>Net loan losses and similar result Q1 2019 - Q1 2022</t>
  </si>
  <si>
    <t>Jan-Mar 2022</t>
  </si>
  <si>
    <t>Private consumption development index, quarterly Q12007-Q42021</t>
  </si>
  <si>
    <t>18 Jul 2022</t>
  </si>
  <si>
    <t>20 Oct 2022</t>
  </si>
  <si>
    <t>7 Jul - 17 Jul 2022</t>
  </si>
  <si>
    <t>Net loan loss (incl. IAC)</t>
  </si>
  <si>
    <t>Net loan loss ratio, bps</t>
  </si>
  <si>
    <t>JP Morgan Asset Management</t>
  </si>
  <si>
    <t>Asset &amp; Wealth Management - Net commission income</t>
  </si>
  <si>
    <t>, or</t>
  </si>
  <si>
    <r>
      <rPr>
        <vertAlign val="superscript"/>
        <sz val="7"/>
        <color theme="1"/>
        <rFont val="Arial"/>
        <family val="2"/>
      </rPr>
      <t>2</t>
    </r>
    <r>
      <rPr>
        <sz val="7"/>
        <color theme="1"/>
        <rFont val="Arial"/>
        <family val="2"/>
      </rPr>
      <t xml:space="preserve"> Excluding first-quarter profit (pending application)
</t>
    </r>
    <r>
      <rPr>
        <vertAlign val="superscript"/>
        <sz val="7"/>
        <color theme="1"/>
        <rFont val="Arial"/>
        <family val="2"/>
      </rPr>
      <t>3</t>
    </r>
    <r>
      <rPr>
        <sz val="7"/>
        <color theme="1"/>
        <rFont val="Arial"/>
        <family val="2"/>
      </rPr>
      <t xml:space="preserve"> Including profit</t>
    </r>
  </si>
  <si>
    <r>
      <t>Q120</t>
    </r>
    <r>
      <rPr>
        <b/>
        <vertAlign val="superscript"/>
        <sz val="8"/>
        <color rgb="FF0000A0"/>
        <rFont val="Arial"/>
        <family val="2"/>
      </rPr>
      <t>3</t>
    </r>
  </si>
  <si>
    <r>
      <t>Q220</t>
    </r>
    <r>
      <rPr>
        <b/>
        <vertAlign val="superscript"/>
        <sz val="8"/>
        <color rgb="FF0000A0"/>
        <rFont val="Arial"/>
        <family val="2"/>
      </rPr>
      <t>3</t>
    </r>
  </si>
  <si>
    <r>
      <t>Q320</t>
    </r>
    <r>
      <rPr>
        <b/>
        <vertAlign val="superscript"/>
        <sz val="8"/>
        <color rgb="FF0000A0"/>
        <rFont val="Arial"/>
        <family val="2"/>
      </rPr>
      <t>3</t>
    </r>
  </si>
  <si>
    <r>
      <t>Q420</t>
    </r>
    <r>
      <rPr>
        <b/>
        <vertAlign val="superscript"/>
        <sz val="8"/>
        <color rgb="FF0000A0"/>
        <rFont val="Arial"/>
        <family val="2"/>
      </rPr>
      <t>3</t>
    </r>
  </si>
  <si>
    <r>
      <t>Q121</t>
    </r>
    <r>
      <rPr>
        <b/>
        <vertAlign val="superscript"/>
        <sz val="8"/>
        <color rgb="FF0000A0"/>
        <rFont val="Arial"/>
        <family val="2"/>
      </rPr>
      <t>3</t>
    </r>
  </si>
  <si>
    <r>
      <t>Q221</t>
    </r>
    <r>
      <rPr>
        <b/>
        <vertAlign val="superscript"/>
        <sz val="8"/>
        <color rgb="FF0000A0"/>
        <rFont val="Arial"/>
        <family val="2"/>
      </rPr>
      <t>3</t>
    </r>
  </si>
  <si>
    <r>
      <t>Q321</t>
    </r>
    <r>
      <rPr>
        <b/>
        <vertAlign val="superscript"/>
        <sz val="8"/>
        <color rgb="FF0000A0"/>
        <rFont val="Arial"/>
        <family val="2"/>
      </rPr>
      <t>3</t>
    </r>
  </si>
  <si>
    <r>
      <t>Q421</t>
    </r>
    <r>
      <rPr>
        <b/>
        <vertAlign val="superscript"/>
        <sz val="8"/>
        <color rgb="FF0000A0"/>
        <rFont val="Arial"/>
        <family val="2"/>
      </rPr>
      <t>3</t>
    </r>
  </si>
  <si>
    <r>
      <t>Q122</t>
    </r>
    <r>
      <rPr>
        <b/>
        <vertAlign val="superscript"/>
        <sz val="8"/>
        <color rgb="FF0000A0"/>
        <rFont val="Arial"/>
        <family val="2"/>
      </rPr>
      <t>2</t>
    </r>
  </si>
  <si>
    <r>
      <t>Own Funds &amp; Capital ratios reported to ECB (Financial conglomerate)</t>
    </r>
    <r>
      <rPr>
        <b/>
        <vertAlign val="superscript"/>
        <sz val="11"/>
        <color rgb="FF0000A0"/>
        <rFont val="Arial"/>
        <family val="2"/>
      </rPr>
      <t>1</t>
    </r>
  </si>
  <si>
    <r>
      <rPr>
        <vertAlign val="superscript"/>
        <sz val="7"/>
        <color theme="1"/>
        <rFont val="Arial"/>
        <family val="2"/>
      </rPr>
      <t>2</t>
    </r>
    <r>
      <rPr>
        <sz val="7"/>
        <color theme="1"/>
        <rFont val="Arial"/>
        <family val="2"/>
      </rPr>
      <t xml:space="preserve"> Q4 2020, Q1 2021 and Q2 2021 figures have been adjusted compared to what was disclosed in Q2 2021. The minor adjustment to exposure values has not impacted any ratios.</t>
    </r>
  </si>
  <si>
    <r>
      <rPr>
        <vertAlign val="superscript"/>
        <sz val="7"/>
        <color theme="1"/>
        <rFont val="Arial"/>
        <family val="2"/>
      </rPr>
      <t>1</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</si>
  <si>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r>
      <t>Leverage ratio excluding central bank exposures</t>
    </r>
    <r>
      <rPr>
        <vertAlign val="superscript"/>
        <sz val="8"/>
        <rFont val="Arial"/>
        <family val="2"/>
      </rPr>
      <t>1</t>
    </r>
    <r>
      <rPr>
        <sz val="8"/>
        <rFont val="Arial"/>
        <family val="2"/>
      </rPr>
      <t>, excluding profit, percentage</t>
    </r>
  </si>
  <si>
    <r>
      <t>Leverage ratio exposure</t>
    </r>
    <r>
      <rPr>
        <vertAlign val="superscript"/>
        <sz val="8"/>
        <rFont val="Arial"/>
        <family val="2"/>
      </rPr>
      <t>2</t>
    </r>
    <r>
      <rPr>
        <sz val="8"/>
        <rFont val="Arial"/>
        <family val="2"/>
      </rPr>
      <t>, excluding profit, EURm</t>
    </r>
  </si>
  <si>
    <r>
      <t>Leverage ratio excluding central bank exposures</t>
    </r>
    <r>
      <rPr>
        <vertAlign val="superscript"/>
        <sz val="8"/>
        <rFont val="Arial"/>
        <family val="2"/>
      </rPr>
      <t>1</t>
    </r>
    <r>
      <rPr>
        <sz val="8"/>
        <rFont val="Arial"/>
        <family val="2"/>
      </rPr>
      <t>, including profit, percentage</t>
    </r>
  </si>
  <si>
    <r>
      <t>Leverage ratio exposure</t>
    </r>
    <r>
      <rPr>
        <vertAlign val="superscript"/>
        <sz val="8"/>
        <rFont val="Arial"/>
        <family val="2"/>
      </rPr>
      <t>2</t>
    </r>
    <r>
      <rPr>
        <sz val="8"/>
        <rFont val="Arial"/>
        <family val="2"/>
      </rPr>
      <t>, including profit, EURm</t>
    </r>
  </si>
  <si>
    <r>
      <rPr>
        <vertAlign val="superscript"/>
        <sz val="7"/>
        <color theme="1"/>
        <rFont val="Arial"/>
        <family val="2"/>
      </rPr>
      <t>3</t>
    </r>
    <r>
      <rPr>
        <sz val="7"/>
        <color theme="1"/>
        <rFont val="Arial"/>
        <family val="2"/>
      </rPr>
      <t xml:space="preserve"> Excluding the impact from recycling of accumulated FX losses in OCI related to the close of the operations in Russia</t>
    </r>
  </si>
  <si>
    <r>
      <t>70.0%</t>
    </r>
    <r>
      <rPr>
        <vertAlign val="superscript"/>
        <sz val="8"/>
        <color theme="1"/>
        <rFont val="Arial"/>
        <family val="2"/>
      </rPr>
      <t>3</t>
    </r>
  </si>
  <si>
    <r>
      <t>70,0%</t>
    </r>
    <r>
      <rPr>
        <vertAlign val="superscript"/>
        <sz val="8"/>
        <color theme="1"/>
        <rFont val="Arial"/>
        <family val="2"/>
      </rPr>
      <t>3</t>
    </r>
  </si>
  <si>
    <r>
      <rPr>
        <vertAlign val="superscript"/>
        <sz val="7"/>
        <color theme="1"/>
        <rFont val="Arial"/>
        <family val="2"/>
      </rPr>
      <t>2</t>
    </r>
    <r>
      <rPr>
        <sz val="7"/>
        <color theme="1"/>
        <rFont val="Arial"/>
        <family val="2"/>
      </rPr>
      <t xml:space="preserve"> Corresponding to a payout ratio of Legal Group profit:</t>
    </r>
  </si>
  <si>
    <r>
      <rPr>
        <vertAlign val="superscript"/>
        <sz val="7"/>
        <color theme="1"/>
        <rFont val="Arial"/>
        <family val="2"/>
      </rPr>
      <t xml:space="preserve">1 </t>
    </r>
    <r>
      <rPr>
        <sz val="7"/>
        <color theme="1"/>
        <rFont val="Arial"/>
        <family val="2"/>
      </rPr>
      <t>Banking Group exclude non-CRR companies</t>
    </r>
  </si>
  <si>
    <r>
      <t>Actual/Proposed dividend, based on Nordea legal group profit</t>
    </r>
    <r>
      <rPr>
        <vertAlign val="superscript"/>
        <sz val="8"/>
        <rFont val="Arial"/>
        <family val="2"/>
      </rPr>
      <t>2</t>
    </r>
  </si>
  <si>
    <r>
      <t>Own Funds including profit (Banking Group)</t>
    </r>
    <r>
      <rPr>
        <b/>
        <vertAlign val="superscript"/>
        <sz val="12"/>
        <color rgb="FF0000A0"/>
        <rFont val="Arial"/>
        <family val="2"/>
      </rPr>
      <t>1</t>
    </r>
  </si>
  <si>
    <t>Min. Capital Requirement</t>
  </si>
  <si>
    <r>
      <rPr>
        <vertAlign val="superscript"/>
        <sz val="7"/>
        <rFont val="Arial"/>
        <family val="2"/>
      </rPr>
      <t>1</t>
    </r>
    <r>
      <rPr>
        <sz val="7"/>
        <rFont val="Arial"/>
        <family val="2"/>
      </rPr>
      <t xml:space="preserve"> Excluding first-quarter profit (pending application)
</t>
    </r>
    <r>
      <rPr>
        <vertAlign val="superscript"/>
        <sz val="7"/>
        <rFont val="Arial"/>
        <family val="2"/>
      </rPr>
      <t>2</t>
    </r>
    <r>
      <rPr>
        <sz val="7"/>
        <rFont val="Arial"/>
        <family val="2"/>
      </rPr>
      <t xml:space="preserve"> Including profit</t>
    </r>
  </si>
  <si>
    <r>
      <t>Q120</t>
    </r>
    <r>
      <rPr>
        <b/>
        <vertAlign val="superscript"/>
        <sz val="8"/>
        <color rgb="FF0000A0"/>
        <rFont val="Arial"/>
        <family val="2"/>
      </rPr>
      <t>2</t>
    </r>
  </si>
  <si>
    <r>
      <t>Q220</t>
    </r>
    <r>
      <rPr>
        <b/>
        <vertAlign val="superscript"/>
        <sz val="8"/>
        <color rgb="FF0000A0"/>
        <rFont val="Arial"/>
        <family val="2"/>
      </rPr>
      <t>2</t>
    </r>
  </si>
  <si>
    <r>
      <t>Q320</t>
    </r>
    <r>
      <rPr>
        <b/>
        <vertAlign val="superscript"/>
        <sz val="8"/>
        <color rgb="FF0000A0"/>
        <rFont val="Arial"/>
        <family val="2"/>
      </rPr>
      <t>2</t>
    </r>
  </si>
  <si>
    <r>
      <t>Q420</t>
    </r>
    <r>
      <rPr>
        <b/>
        <vertAlign val="superscript"/>
        <sz val="8"/>
        <color rgb="FF0000A0"/>
        <rFont val="Arial"/>
        <family val="2"/>
      </rPr>
      <t>2</t>
    </r>
  </si>
  <si>
    <r>
      <t>Q121</t>
    </r>
    <r>
      <rPr>
        <b/>
        <vertAlign val="superscript"/>
        <sz val="8"/>
        <color rgb="FF0000A0"/>
        <rFont val="Arial"/>
        <family val="2"/>
      </rPr>
      <t>2</t>
    </r>
  </si>
  <si>
    <r>
      <t>Q221</t>
    </r>
    <r>
      <rPr>
        <b/>
        <vertAlign val="superscript"/>
        <sz val="8"/>
        <color rgb="FF0000A0"/>
        <rFont val="Arial"/>
        <family val="2"/>
      </rPr>
      <t>2</t>
    </r>
  </si>
  <si>
    <r>
      <t>Q321</t>
    </r>
    <r>
      <rPr>
        <b/>
        <vertAlign val="superscript"/>
        <sz val="8"/>
        <color rgb="FF0000A0"/>
        <rFont val="Arial"/>
        <family val="2"/>
      </rPr>
      <t>2</t>
    </r>
  </si>
  <si>
    <r>
      <t>Q421</t>
    </r>
    <r>
      <rPr>
        <b/>
        <vertAlign val="superscript"/>
        <sz val="8"/>
        <color rgb="FF0000A0"/>
        <rFont val="Arial"/>
        <family val="2"/>
      </rPr>
      <t>2</t>
    </r>
  </si>
  <si>
    <r>
      <t>Q122</t>
    </r>
    <r>
      <rPr>
        <b/>
        <vertAlign val="superscript"/>
        <sz val="8"/>
        <color rgb="FF0000A0"/>
        <rFont val="Arial"/>
        <family val="2"/>
      </rPr>
      <t>1</t>
    </r>
  </si>
  <si>
    <t>Own Funds reported to ECB</t>
  </si>
  <si>
    <r>
      <t>Other items, net</t>
    </r>
    <r>
      <rPr>
        <vertAlign val="superscript"/>
        <sz val="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</si>
</sst>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_(* #,##0.00_);_(* \(#,##0.00\);_(* &quot;-&quot;??_);_(@_)"/>
    <numFmt numFmtId="165" formatCode="_(* #,##0_);_(* \(#,##0\);_(* &quot;-&quot;_);_(@_)"/>
    <numFmt numFmtId="166" formatCode="_-* #,##0.00\ _k_r_-;\-* #,##0.00\ _k_r_-;_-* &quot;-&quot;??\ _k_r_-;_-@_-"/>
    <numFmt numFmtId="167" formatCode="0.0%"/>
    <numFmt numFmtId="168" formatCode="#,##0.0"/>
    <numFmt numFmtId="169" formatCode="0.0"/>
    <numFmt numFmtId="170" formatCode="#,##0.000"/>
    <numFmt numFmtId="171" formatCode="#,##0.0000"/>
    <numFmt numFmtId="172" formatCode="_-* #,##0\ _k_r_-;\-* #,##0\ _k_r_-;_-* &quot;-&quot;??\ _k_r_-;_-@_-"/>
    <numFmt numFmtId="173" formatCode="#,##0_ ;\-#,##0\ "/>
    <numFmt numFmtId="174" formatCode="_-* #,##0.0\ _k_r_-;\-* #,##0.0\ _k_r_-;_-* &quot;-&quot;??\ _k_r_-;_-@_-"/>
    <numFmt numFmtId="175" formatCode="0.00000"/>
    <numFmt numFmtId="176" formatCode="_-* #,##0_-;\-* #,##0_-;_-* &quot;-&quot;??_-;_-@_-"/>
    <numFmt numFmtId="177" formatCode="_ * #,##0.00_ ;_ * \-#,##0.00_ ;_ * &quot;-&quot;??_ ;_ @_ "/>
    <numFmt numFmtId="178" formatCode="_(* #,##0.0_);_(* \(#,##0.0\);_(* &quot;-&quot;??_);_(@_)"/>
    <numFmt numFmtId="179" formatCode="##,##0;\ \-##,##0;\ ;@"/>
    <numFmt numFmtId="180" formatCode="###,000"/>
    <numFmt numFmtId="181" formatCode="[$-809]d\ mmmm\ yyyy;@"/>
    <numFmt numFmtId="182" formatCode="_-* #,##0\ _k_r_-;\-* #,##0\ _k_r_-;_-* &quot;-&quot;\ _k_r_-;_-@_-"/>
    <numFmt numFmtId="183" formatCode="_-* #,##0\ _D_M_-;\-* #,##0\ _D_M_-;_-* &quot;-&quot;\ _D_M_-;_-@_-"/>
    <numFmt numFmtId="184" formatCode="m/d"/>
    <numFmt numFmtId="185" formatCode="_-* #,##0.00\ [$€-1]_-;\-* #,##0.00\ [$€-1]_-;_-* &quot;-&quot;??\ [$€-1]_-"/>
    <numFmt numFmtId="186" formatCode="_-* #,##0.00\ _€_-;\-* #,##0.00\ _€_-;_-* &quot;-&quot;??\ _€_-;_-@_-"/>
    <numFmt numFmtId="187" formatCode="_-* #,##0.00\ _m_k_-;\-* #,##0.00\ _m_k_-;_-* &quot;-&quot;??\ _m_k_-;_-@_-"/>
    <numFmt numFmtId="188" formatCode="_-* #,##0.00_р_._-;\-* #,##0.00_р_._-;_-* &quot;-&quot;??_р_._-;_-@_-"/>
    <numFmt numFmtId="189" formatCode="\ #,##0;[Red]\-#,##0"/>
    <numFmt numFmtId="190" formatCode="#,##0.0_)"/>
    <numFmt numFmtId="191" formatCode="_-* #,##0.00_-;\-* #,##0.00_-;_-* \-??_-;_-@_-"/>
    <numFmt numFmtId="192" formatCode="_(&quot;£&quot;\ * #,##0_);_(&quot;£&quot;\ * \(#,##0\);_(&quot;£&quot;\ * &quot;-&quot;_);_(@_)"/>
    <numFmt numFmtId="193" formatCode="#,##0_)"/>
    <numFmt numFmtId="194" formatCode="0.0\ %"/>
  </numFmts>
  <fonts count="289">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6"/>
      <color theme="0" tint="-0.499984740745262"/>
      <name val="Arial"/>
      <family val="2"/>
    </font>
    <font>
      <i/>
      <sz val="8"/>
      <color rgb="FF000000"/>
      <name val="Arial"/>
      <family val="2"/>
    </font>
    <font>
      <u/>
      <sz val="10"/>
      <color indexed="18"/>
      <name val="Arial"/>
      <family val="2"/>
    </font>
    <font>
      <b/>
      <vertAlign val="superscript"/>
      <sz val="8"/>
      <name val="Arial"/>
      <family val="2"/>
    </font>
    <font>
      <b/>
      <vertAlign val="superscript"/>
      <sz val="8"/>
      <color theme="1" tint="4.9989318521683403E-2"/>
      <name val="Arial"/>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b/>
      <sz val="11"/>
      <color theme="1"/>
      <name val="Calibri"/>
      <family val="2"/>
      <scheme val="minor"/>
    </font>
    <font>
      <sz val="11"/>
      <color rgb="FF000000"/>
      <name val="Calibri"/>
      <family val="2"/>
      <scheme val="minor"/>
    </font>
    <font>
      <i/>
      <sz val="8"/>
      <color theme="1"/>
      <name val="Calibri"/>
      <family val="2"/>
      <scheme val="minor"/>
    </font>
    <font>
      <sz val="11"/>
      <color theme="0" tint="-0.249977111117893"/>
      <name val="Calibri"/>
      <family val="2"/>
      <scheme val="minor"/>
    </font>
    <font>
      <b/>
      <sz val="10"/>
      <color rgb="FF2F75B5"/>
      <name val="Arial"/>
      <family val="2"/>
    </font>
    <font>
      <sz val="6.5"/>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sz val="8"/>
      <color theme="0" tint="-0.249977111117893"/>
      <name val="Arial"/>
      <family val="2"/>
    </font>
    <font>
      <sz val="7"/>
      <name val="Nordea Sans Large"/>
      <family val="3"/>
    </font>
    <font>
      <u/>
      <sz val="11"/>
      <color theme="1"/>
      <name val="Calibri"/>
      <family val="2"/>
      <scheme val="minor"/>
    </font>
    <font>
      <sz val="72"/>
      <color rgb="FFFF0000"/>
      <name val="Calibri"/>
      <family val="2"/>
      <scheme val="minor"/>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sz val="9"/>
      <color theme="0" tint="-0.249977111117893"/>
      <name val="Arial"/>
      <family val="2"/>
    </font>
    <font>
      <sz val="9"/>
      <color theme="0" tint="-0.249977111117893"/>
      <name val="Calibri"/>
      <family val="2"/>
      <scheme val="minor"/>
    </font>
    <font>
      <b/>
      <sz val="8"/>
      <color theme="0" tint="-0.14999847407452621"/>
      <name val="Arial"/>
      <family val="2"/>
    </font>
    <font>
      <b/>
      <i/>
      <sz val="16"/>
      <color theme="3"/>
      <name val="Arial"/>
      <family val="2"/>
    </font>
    <font>
      <b/>
      <sz val="8"/>
      <color rgb="FF0000A0"/>
      <name val="Arial"/>
      <family val="2"/>
    </font>
    <font>
      <b/>
      <sz val="11"/>
      <name val="Calibri"/>
      <family val="2"/>
      <scheme val="minor"/>
    </font>
    <font>
      <sz val="11"/>
      <color theme="0"/>
      <name val="Calibri"/>
      <family val="2"/>
      <scheme val="minor"/>
    </font>
    <font>
      <b/>
      <sz val="7"/>
      <color theme="0"/>
      <name val="Arial"/>
      <family val="2"/>
    </font>
    <font>
      <b/>
      <sz val="10"/>
      <color theme="0"/>
      <name val="Arial"/>
      <family val="2"/>
    </font>
    <font>
      <b/>
      <sz val="7"/>
      <color theme="4" tint="-0.249977111117893"/>
      <name val="Arial"/>
      <family val="2"/>
    </font>
    <font>
      <sz val="8"/>
      <color rgb="FF181818"/>
      <name val="Arial"/>
      <family val="2"/>
    </font>
    <font>
      <sz val="8"/>
      <color rgb="FF0000A0"/>
      <name val="Arial"/>
      <family val="2"/>
    </font>
    <font>
      <vertAlign val="superscript"/>
      <sz val="8"/>
      <color theme="1"/>
      <name val="Arial"/>
      <family val="2"/>
    </font>
    <font>
      <b/>
      <vertAlign val="superscript"/>
      <sz val="8"/>
      <color rgb="FF0000A0"/>
      <name val="Arial"/>
      <family val="2"/>
    </font>
    <font>
      <b/>
      <sz val="8"/>
      <color rgb="FF2F75B5"/>
      <name val="Arial"/>
      <family val="2"/>
    </font>
    <font>
      <b/>
      <sz val="8"/>
      <color theme="3"/>
      <name val="Arial"/>
      <family val="2"/>
    </font>
    <font>
      <sz val="8"/>
      <color theme="1"/>
      <name val="Calibri"/>
      <family val="2"/>
    </font>
    <font>
      <b/>
      <vertAlign val="superscript"/>
      <sz val="11"/>
      <color rgb="FF0000A0"/>
      <name val="Arial"/>
      <family val="2"/>
    </font>
    <font>
      <sz val="7"/>
      <color theme="0" tint="-0.499984740745262"/>
      <name val="Arial"/>
      <family val="2"/>
    </font>
    <font>
      <sz val="10"/>
      <color theme="1" tint="4.9989318521683403E-2"/>
      <name val="Arial"/>
      <family val="2"/>
    </font>
    <font>
      <b/>
      <sz val="14"/>
      <color rgb="FF0000A0"/>
      <name val="Arial"/>
      <family val="2"/>
    </font>
    <font>
      <b/>
      <sz val="12"/>
      <color theme="1"/>
      <name val="Arial"/>
      <family val="2"/>
    </font>
    <font>
      <sz val="12"/>
      <color theme="1"/>
      <name val="Arial"/>
      <family val="2"/>
    </font>
    <font>
      <sz val="12"/>
      <color rgb="FF0000A0"/>
      <name val="Arial"/>
      <family val="2"/>
    </font>
    <font>
      <b/>
      <sz val="12"/>
      <color rgb="FF0000A0"/>
      <name val="Arial"/>
      <family val="2"/>
    </font>
    <font>
      <b/>
      <vertAlign val="superscript"/>
      <sz val="12"/>
      <color rgb="FF0000A0"/>
      <name val="Arial"/>
      <family val="2"/>
    </font>
    <font>
      <sz val="10"/>
      <color rgb="FF0000A0"/>
      <name val="Arial"/>
      <family val="2"/>
    </font>
    <font>
      <sz val="8"/>
      <color rgb="FF181818"/>
      <name val="NordeaSansSmall"/>
    </font>
    <font>
      <b/>
      <sz val="10"/>
      <color theme="1" tint="4.9989318521683403E-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vertAlign val="superscript"/>
      <sz val="8"/>
      <color theme="1"/>
      <name val="Arial"/>
      <family val="2"/>
    </font>
    <font>
      <sz val="8"/>
      <color indexed="8"/>
      <name val="Arial"/>
      <family val="2"/>
    </font>
    <font>
      <b/>
      <sz val="18"/>
      <color theme="3"/>
      <name val="Calibri Light"/>
      <family val="2"/>
      <scheme val="major"/>
    </font>
    <font>
      <sz val="11"/>
      <color rgb="FF9C6500"/>
      <name val="Calibri"/>
      <family val="2"/>
      <scheme val="minor"/>
    </font>
    <font>
      <sz val="12"/>
      <name val="Arial"/>
      <family val="2"/>
    </font>
    <font>
      <sz val="11"/>
      <color indexed="8"/>
      <name val="Calibri"/>
      <family val="2"/>
    </font>
    <font>
      <sz val="11"/>
      <color indexed="9"/>
      <name val="Calibri"/>
      <family val="2"/>
    </font>
    <font>
      <sz val="8"/>
      <name val="Times New Roman"/>
      <family val="1"/>
    </font>
    <font>
      <sz val="11"/>
      <color indexed="20"/>
      <name val="Calibri"/>
      <family val="2"/>
    </font>
    <font>
      <b/>
      <sz val="11"/>
      <color indexed="53"/>
      <name val="Calibri"/>
      <family val="2"/>
    </font>
    <font>
      <sz val="9"/>
      <color indexed="17"/>
      <name val="Helv"/>
    </font>
    <font>
      <sz val="11"/>
      <color indexed="58"/>
      <name val="Calibri"/>
      <family val="2"/>
    </font>
    <font>
      <b/>
      <sz val="11"/>
      <color indexed="52"/>
      <name val="Calibri"/>
      <family val="2"/>
    </font>
    <font>
      <b/>
      <sz val="11"/>
      <color indexed="9"/>
      <name val="Calibri"/>
      <family val="2"/>
    </font>
    <font>
      <b/>
      <sz val="11"/>
      <color indexed="12"/>
      <name val="Arial"/>
      <family val="2"/>
    </font>
    <font>
      <sz val="10"/>
      <name val="Arial"/>
      <family val="2"/>
      <charset val="204"/>
    </font>
    <font>
      <sz val="10"/>
      <name val="MS Sans Serif"/>
      <family val="2"/>
    </font>
    <font>
      <sz val="9"/>
      <name val="Helv"/>
    </font>
    <font>
      <sz val="11"/>
      <color indexed="36"/>
      <name val="Calibri"/>
      <family val="2"/>
    </font>
    <font>
      <i/>
      <sz val="11"/>
      <color indexed="23"/>
      <name val="Calibri"/>
      <family val="2"/>
    </font>
    <font>
      <sz val="9"/>
      <color indexed="8"/>
      <name val="Helv"/>
    </font>
    <font>
      <u/>
      <sz val="10"/>
      <color indexed="20"/>
      <name val="Arial"/>
      <family val="2"/>
    </font>
    <font>
      <u/>
      <sz val="10"/>
      <color indexed="36"/>
      <name val="Arial"/>
      <family val="2"/>
    </font>
    <font>
      <u/>
      <sz val="10"/>
      <color indexed="2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u/>
      <sz val="9"/>
      <name val="Helv"/>
    </font>
    <font>
      <b/>
      <sz val="9"/>
      <name val="Helv"/>
    </font>
    <font>
      <u/>
      <sz val="10"/>
      <color indexed="12"/>
      <name val="Arial"/>
      <family val="2"/>
    </font>
    <font>
      <sz val="11"/>
      <color indexed="63"/>
      <name val="Calibri"/>
      <family val="2"/>
    </font>
    <font>
      <sz val="9"/>
      <color indexed="39"/>
      <name val="Helv"/>
    </font>
    <font>
      <sz val="8"/>
      <color indexed="12"/>
      <name val="Arial"/>
      <family val="2"/>
    </font>
    <font>
      <sz val="10"/>
      <color indexed="12"/>
      <name val="Arial"/>
      <family val="2"/>
    </font>
    <font>
      <sz val="8"/>
      <color indexed="39"/>
      <name val="Arial"/>
      <family val="2"/>
    </font>
    <font>
      <sz val="11"/>
      <color indexed="52"/>
      <name val="Calibri"/>
      <family val="2"/>
    </font>
    <font>
      <sz val="11"/>
      <color indexed="53"/>
      <name val="Calibri"/>
      <family val="2"/>
    </font>
    <font>
      <sz val="11"/>
      <color indexed="60"/>
      <name val="Calibri"/>
      <family val="2"/>
    </font>
    <font>
      <sz val="11"/>
      <color theme="1"/>
      <name val="Calibri"/>
      <family val="2"/>
      <charset val="204"/>
      <scheme val="minor"/>
    </font>
    <font>
      <sz val="10"/>
      <color rgb="FF000000"/>
      <name val="Arial"/>
      <family val="2"/>
    </font>
    <font>
      <sz val="10"/>
      <name val="Arial"/>
      <family val="2"/>
      <charset val="186"/>
    </font>
    <font>
      <b/>
      <sz val="11"/>
      <color indexed="63"/>
      <name val="Calibri"/>
      <family val="2"/>
    </font>
    <font>
      <sz val="10"/>
      <name val="GillSans"/>
    </font>
    <font>
      <sz val="9"/>
      <color indexed="20"/>
      <name val="Helv"/>
    </font>
    <font>
      <sz val="8"/>
      <color indexed="20"/>
      <name val="Helv"/>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0"/>
      <color indexed="8"/>
      <name val="Arial"/>
      <family val="2"/>
    </font>
    <font>
      <b/>
      <sz val="10"/>
      <color indexed="39"/>
      <name val="Arial"/>
      <family val="2"/>
    </font>
    <font>
      <b/>
      <sz val="8"/>
      <color indexed="8"/>
      <name val="Arial"/>
      <family val="2"/>
    </font>
    <font>
      <sz val="10"/>
      <color indexed="8"/>
      <name val="Arial"/>
      <family val="2"/>
    </font>
    <font>
      <b/>
      <sz val="12"/>
      <color indexed="8"/>
      <name val="Arial"/>
      <family val="2"/>
    </font>
    <font>
      <sz val="10"/>
      <color indexed="39"/>
      <name val="Arial"/>
      <family val="2"/>
    </font>
    <font>
      <sz val="9"/>
      <color indexed="8"/>
      <name val="Arial"/>
      <family val="2"/>
    </font>
    <font>
      <b/>
      <i/>
      <sz val="16"/>
      <color indexed="11"/>
      <name val="Arial"/>
      <family val="2"/>
    </font>
    <font>
      <b/>
      <sz val="16"/>
      <color indexed="23"/>
      <name val="Arial"/>
      <family val="2"/>
    </font>
    <font>
      <sz val="10"/>
      <color indexed="1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1"/>
      <color indexed="8"/>
      <name val="Calibri"/>
      <family val="2"/>
    </font>
    <font>
      <b/>
      <sz val="18"/>
      <color indexed="56"/>
      <name val="Cambria"/>
      <family val="2"/>
    </font>
    <font>
      <sz val="11"/>
      <color indexed="10"/>
      <name val="Calibri"/>
      <family val="2"/>
    </font>
    <font>
      <sz val="8"/>
      <name val="Helv"/>
    </font>
    <font>
      <sz val="10"/>
      <name val="Arial Cyr"/>
      <family val="2"/>
      <charset val="204"/>
    </font>
    <font>
      <sz val="12"/>
      <name val="Times New Roman"/>
      <family val="1"/>
    </font>
    <font>
      <sz val="10"/>
      <name val="Helv"/>
      <charset val="204"/>
    </font>
    <font>
      <sz val="11"/>
      <color indexed="8"/>
      <name val="Calibri"/>
      <family val="2"/>
      <charset val="204"/>
    </font>
    <font>
      <sz val="9"/>
      <color indexed="9"/>
      <name val="Arial"/>
      <family val="2"/>
    </font>
    <font>
      <sz val="11"/>
      <color indexed="9"/>
      <name val="Calibri"/>
      <family val="2"/>
      <charset val="204"/>
    </font>
    <font>
      <b/>
      <sz val="9"/>
      <color indexed="53"/>
      <name val="Tahoma"/>
      <family val="2"/>
    </font>
    <font>
      <sz val="11"/>
      <color indexed="62"/>
      <name val="Calibri"/>
      <family val="2"/>
    </font>
    <font>
      <b/>
      <sz val="9"/>
      <color indexed="9"/>
      <name val="Arial"/>
      <family val="2"/>
    </font>
    <font>
      <sz val="9"/>
      <color indexed="52"/>
      <name val="Arial"/>
      <family val="2"/>
    </font>
    <font>
      <sz val="10"/>
      <color indexed="9"/>
      <name val="Arial"/>
      <family val="2"/>
    </font>
    <font>
      <sz val="11"/>
      <name val="Times New Roman"/>
      <family val="1"/>
    </font>
    <font>
      <sz val="9"/>
      <color indexed="2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2"/>
      <name val="Courier"/>
      <family val="3"/>
    </font>
    <font>
      <i/>
      <sz val="8"/>
      <color rgb="FF1F497D"/>
      <name val="Verdana"/>
      <family val="2"/>
    </font>
    <font>
      <b/>
      <i/>
      <sz val="8"/>
      <color rgb="FF1F497D"/>
      <name val="Verdana"/>
      <family val="2"/>
    </font>
    <font>
      <sz val="10"/>
      <name val="Times New Roman"/>
      <family val="1"/>
      <charset val="238"/>
    </font>
    <font>
      <u/>
      <sz val="7.5"/>
      <color indexed="12"/>
      <name val="Arial"/>
      <family val="2"/>
    </font>
    <font>
      <sz val="11"/>
      <color indexed="63"/>
      <name val="Arial"/>
      <family val="2"/>
    </font>
    <font>
      <sz val="11"/>
      <color indexed="9"/>
      <name val="Arial"/>
      <family val="2"/>
    </font>
    <font>
      <sz val="11"/>
      <color indexed="37"/>
      <name val="Calibri"/>
      <family val="2"/>
    </font>
    <font>
      <b/>
      <sz val="11"/>
      <color indexed="36"/>
      <name val="Calibri"/>
      <family val="2"/>
    </font>
    <font>
      <b/>
      <sz val="15"/>
      <color indexed="8"/>
      <name val="Calibri"/>
      <family val="2"/>
    </font>
    <font>
      <b/>
      <sz val="13"/>
      <color indexed="8"/>
      <name val="Calibri"/>
      <family val="2"/>
    </font>
    <font>
      <sz val="11"/>
      <color indexed="37"/>
      <name val="Arial"/>
      <family val="2"/>
    </font>
    <font>
      <sz val="11"/>
      <color indexed="10"/>
      <name val="Arial"/>
      <family val="2"/>
    </font>
    <font>
      <sz val="11"/>
      <color indexed="23"/>
      <name val="Calibri"/>
      <family val="2"/>
    </font>
    <font>
      <b/>
      <sz val="11"/>
      <color indexed="36"/>
      <name val="Arial"/>
      <family val="2"/>
    </font>
    <font>
      <sz val="11"/>
      <color indexed="36"/>
      <name val="Arial"/>
      <family val="2"/>
    </font>
    <font>
      <sz val="11"/>
      <color indexed="33"/>
      <name val="Arial"/>
      <family val="2"/>
    </font>
    <font>
      <sz val="11"/>
      <color indexed="33"/>
      <name val="Calibri"/>
      <family val="2"/>
    </font>
    <font>
      <b/>
      <sz val="18"/>
      <color indexed="8"/>
      <name val="Cambria"/>
      <family val="2"/>
    </font>
    <font>
      <b/>
      <sz val="15"/>
      <color indexed="8"/>
      <name val="Arial"/>
      <family val="2"/>
    </font>
    <font>
      <b/>
      <sz val="13"/>
      <color indexed="8"/>
      <name val="Arial"/>
      <family val="2"/>
    </font>
    <font>
      <b/>
      <sz val="11"/>
      <color indexed="8"/>
      <name val="Arial"/>
      <family val="2"/>
    </font>
    <font>
      <i/>
      <sz val="11"/>
      <color indexed="23"/>
      <name val="Arial"/>
      <family val="2"/>
    </font>
    <font>
      <b/>
      <sz val="11"/>
      <color indexed="63"/>
      <name val="Arial"/>
      <family val="2"/>
    </font>
    <font>
      <b/>
      <sz val="11"/>
      <color indexed="9"/>
      <name val="Arial"/>
      <family val="2"/>
    </font>
    <font>
      <sz val="11"/>
      <color indexed="13"/>
      <name val="Calibri"/>
      <family val="2"/>
    </font>
    <font>
      <sz val="11"/>
      <color indexed="13"/>
      <name val="Arial"/>
      <family val="2"/>
    </font>
    <font>
      <sz val="8"/>
      <color rgb="FFDBE5F1"/>
      <name val="Verdana"/>
      <family val="2"/>
    </font>
    <font>
      <sz val="8"/>
      <color theme="1"/>
      <name val="Arial"/>
      <family val="2"/>
    </font>
    <font>
      <b/>
      <vertAlign val="superscript"/>
      <sz val="10"/>
      <color rgb="FF0000A0"/>
      <name val="Arial"/>
      <family val="2"/>
    </font>
  </fonts>
  <fills count="10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rgb="FFFFFFFF"/>
        <bgColor rgb="FF000000"/>
      </patternFill>
    </fill>
    <fill>
      <patternFill patternType="solid">
        <fgColor rgb="FFFFFFFF"/>
        <bgColor indexed="64"/>
      </patternFill>
    </fill>
    <fill>
      <patternFill patternType="solid">
        <fgColor rgb="FFD6EA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2"/>
      </patternFill>
    </fill>
    <fill>
      <patternFill patternType="solid">
        <fgColor indexed="44"/>
      </patternFill>
    </fill>
    <fill>
      <patternFill patternType="solid">
        <fgColor indexed="9"/>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15"/>
        <bgColor indexed="64"/>
      </patternFill>
    </fill>
    <fill>
      <patternFill patternType="solid">
        <fgColor indexed="26"/>
      </patternFill>
    </fill>
    <fill>
      <patternFill patternType="solid">
        <fgColor indexed="21"/>
      </patternFill>
    </fill>
    <fill>
      <patternFill patternType="solid">
        <fgColor indexed="55"/>
      </patternFill>
    </fill>
    <fill>
      <patternFill patternType="solid">
        <fgColor indexed="22"/>
        <bgColor indexed="64"/>
      </patternFill>
    </fill>
    <fill>
      <patternFill patternType="solid">
        <fgColor indexed="40"/>
        <bgColor indexed="64"/>
      </patternFill>
    </fill>
    <fill>
      <patternFill patternType="solid">
        <fgColor indexed="15"/>
      </patternFill>
    </fill>
    <fill>
      <patternFill patternType="solid">
        <fgColor indexed="19"/>
      </patternFill>
    </fill>
    <fill>
      <patternFill patternType="solid">
        <fgColor indexed="13"/>
      </patternFill>
    </fill>
    <fill>
      <patternFill patternType="solid">
        <fgColor indexed="50"/>
        <bgColor indexed="64"/>
      </patternFill>
    </fill>
    <fill>
      <patternFill patternType="solid">
        <fgColor indexed="43"/>
      </patternFill>
    </fill>
    <fill>
      <patternFill patternType="solid">
        <fgColor indexed="26"/>
        <bgColor indexed="26"/>
      </patternFill>
    </fill>
    <fill>
      <patternFill patternType="solid">
        <fgColor indexed="26"/>
        <bgColor indexed="64"/>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40"/>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41"/>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13"/>
        <bgColor indexed="64"/>
      </patternFill>
    </fill>
    <fill>
      <patternFill patternType="solid">
        <fgColor indexed="25"/>
      </patternFill>
    </fill>
    <fill>
      <patternFill patternType="solid">
        <fgColor indexed="23"/>
      </patternFill>
    </fill>
    <fill>
      <patternFill patternType="solid">
        <fgColor indexed="37"/>
      </patternFill>
    </fill>
    <fill>
      <patternFill patternType="solid">
        <fgColor indexed="28"/>
      </patternFill>
    </fill>
  </fills>
  <borders count="1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FFFFFF"/>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indexed="64"/>
      </left>
      <right/>
      <top style="thin">
        <color indexed="64"/>
      </top>
      <bottom/>
      <diagonal/>
    </border>
    <border>
      <left/>
      <right style="thin">
        <color indexed="64"/>
      </right>
      <top style="thin">
        <color indexed="64"/>
      </top>
      <bottom/>
      <diagonal/>
    </border>
    <border>
      <left style="medium">
        <color rgb="FFFFFFFF"/>
      </left>
      <right style="medium">
        <color rgb="FFFFFFFF"/>
      </right>
      <top style="medium">
        <color rgb="FFFFFFFF"/>
      </top>
      <bottom style="thin">
        <color indexed="64"/>
      </bottom>
      <diagonal/>
    </border>
    <border>
      <left/>
      <right style="medium">
        <color rgb="FFFFFFFF"/>
      </right>
      <top style="medium">
        <color rgb="FFFFFFFF"/>
      </top>
      <bottom style="thin">
        <color indexed="64"/>
      </bottom>
      <diagonal/>
    </border>
    <border>
      <left style="medium">
        <color rgb="FFFFFFFF"/>
      </left>
      <right/>
      <top/>
      <bottom style="thin">
        <color indexed="64"/>
      </bottom>
      <diagonal/>
    </border>
    <border>
      <left style="medium">
        <color rgb="FFFFFFFF"/>
      </left>
      <right/>
      <top style="medium">
        <color rgb="FFFFFFFF"/>
      </top>
      <bottom style="thin">
        <color indexed="64"/>
      </bottom>
      <diagonal/>
    </border>
    <border>
      <left/>
      <right/>
      <top style="medium">
        <color rgb="FFFFFFFF"/>
      </top>
      <bottom style="thin">
        <color indexed="64"/>
      </bottom>
      <diagonal/>
    </border>
    <border>
      <left style="medium">
        <color rgb="FFFFFFFF"/>
      </left>
      <right style="medium">
        <color rgb="FFFFFFFF"/>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hair">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rgb="FF579DD7"/>
      </left>
      <right style="thin">
        <color rgb="FF579DD7"/>
      </right>
      <top style="thin">
        <color rgb="FF579DD7"/>
      </top>
      <bottom style="thin">
        <color rgb="FF579DD7"/>
      </bottom>
      <diagonal/>
    </border>
    <border>
      <left/>
      <right/>
      <top style="thin">
        <color indexed="64"/>
      </top>
      <bottom style="thin">
        <color indexed="64"/>
      </bottom>
      <diagonal/>
    </border>
    <border>
      <left/>
      <right/>
      <top/>
      <bottom style="thick">
        <color indexed="25"/>
      </bottom>
      <diagonal/>
    </border>
    <border>
      <left/>
      <right/>
      <top/>
      <bottom style="thick">
        <color indexed="26"/>
      </bottom>
      <diagonal/>
    </border>
    <border>
      <left/>
      <right/>
      <top/>
      <bottom style="medium">
        <color indexed="25"/>
      </bottom>
      <diagonal/>
    </border>
    <border>
      <left style="thin">
        <color indexed="28"/>
      </left>
      <right style="thin">
        <color indexed="28"/>
      </right>
      <top style="thin">
        <color indexed="28"/>
      </top>
      <bottom style="thin">
        <color indexed="28"/>
      </bottom>
      <diagonal/>
    </border>
    <border>
      <left/>
      <right/>
      <top/>
      <bottom style="double">
        <color indexed="36"/>
      </bottom>
      <diagonal/>
    </border>
    <border>
      <left/>
      <right/>
      <top style="thin">
        <color indexed="25"/>
      </top>
      <bottom style="double">
        <color indexed="25"/>
      </bottom>
      <diagonal/>
    </border>
    <border>
      <left style="medium">
        <color rgb="FFFF0000"/>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right/>
      <top style="thin">
        <color indexed="25"/>
      </top>
      <bottom style="double">
        <color indexed="25"/>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style="thin">
        <color indexed="64"/>
      </bottom>
      <diagonal/>
    </border>
  </borders>
  <cellStyleXfs count="24543">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3" fillId="0" borderId="0">
      <alignment vertical="top"/>
    </xf>
    <xf numFmtId="9" fontId="3"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0" fontId="3"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2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3" fillId="0" borderId="0"/>
    <xf numFmtId="0" fontId="3" fillId="0" borderId="0"/>
    <xf numFmtId="0" fontId="23" fillId="0" borderId="0"/>
    <xf numFmtId="9" fontId="5" fillId="0" borderId="0" applyFont="0" applyFill="0" applyBorder="0" applyAlignment="0" applyProtection="0"/>
    <xf numFmtId="0" fontId="3" fillId="0" borderId="0"/>
    <xf numFmtId="0" fontId="39" fillId="0" borderId="0">
      <alignment vertical="top"/>
    </xf>
    <xf numFmtId="0" fontId="3" fillId="0" borderId="0"/>
    <xf numFmtId="0" fontId="3" fillId="0" borderId="0"/>
    <xf numFmtId="0" fontId="3" fillId="0" borderId="0"/>
    <xf numFmtId="0" fontId="27" fillId="0" borderId="0">
      <alignment vertical="top"/>
    </xf>
    <xf numFmtId="0" fontId="27" fillId="0" borderId="0">
      <alignment vertical="top"/>
    </xf>
    <xf numFmtId="9" fontId="3" fillId="0" borderId="0" applyFont="0" applyFill="0" applyBorder="0" applyAlignment="0" applyProtection="0"/>
    <xf numFmtId="0" fontId="3" fillId="0" borderId="0"/>
    <xf numFmtId="164" fontId="2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23" fillId="0" borderId="0">
      <alignment vertical="center"/>
    </xf>
    <xf numFmtId="0" fontId="65" fillId="3" borderId="3" applyNumberFormat="0" applyFill="0" applyBorder="0" applyAlignment="0" applyProtection="0">
      <alignment horizontal="left"/>
    </xf>
    <xf numFmtId="0" fontId="66" fillId="0" borderId="0" applyNumberFormat="0" applyFill="0" applyBorder="0" applyAlignment="0" applyProtection="0"/>
    <xf numFmtId="3" fontId="23" fillId="4" borderId="1" applyFont="0">
      <alignment horizontal="right" vertical="center"/>
      <protection locked="0"/>
    </xf>
    <xf numFmtId="0" fontId="23" fillId="0" borderId="0">
      <alignment vertical="center"/>
    </xf>
    <xf numFmtId="0" fontId="35" fillId="3" borderId="2" applyFont="0" applyBorder="0">
      <alignment horizontal="center" wrapText="1"/>
    </xf>
    <xf numFmtId="9" fontId="3" fillId="0" borderId="0" applyFont="0" applyFill="0" applyBorder="0" applyAlignment="0" applyProtection="0"/>
    <xf numFmtId="0" fontId="3" fillId="0" borderId="0"/>
    <xf numFmtId="0" fontId="3" fillId="0" borderId="0"/>
    <xf numFmtId="0" fontId="69" fillId="0" borderId="0" applyNumberFormat="0" applyFill="0" applyBorder="0" applyAlignment="0" applyProtection="0">
      <alignment vertical="top"/>
      <protection locked="0"/>
    </xf>
    <xf numFmtId="0" fontId="39" fillId="0" borderId="0">
      <alignment vertical="top"/>
    </xf>
    <xf numFmtId="0" fontId="27" fillId="0" borderId="0">
      <alignment vertical="top"/>
    </xf>
    <xf numFmtId="0" fontId="3" fillId="0" borderId="0"/>
    <xf numFmtId="9" fontId="27" fillId="0" borderId="0" applyFont="0" applyFill="0" applyBorder="0" applyAlignment="0" applyProtection="0"/>
    <xf numFmtId="0" fontId="3" fillId="0" borderId="0"/>
    <xf numFmtId="9" fontId="3" fillId="0" borderId="0" applyFont="0" applyFill="0" applyBorder="0" applyAlignment="0" applyProtection="0"/>
    <xf numFmtId="3" fontId="23" fillId="4" borderId="10" applyFont="0">
      <alignment horizontal="right" vertical="center"/>
      <protection locked="0"/>
    </xf>
    <xf numFmtId="0" fontId="35" fillId="3" borderId="9" applyFont="0" applyBorder="0">
      <alignment horizontal="center" wrapText="1"/>
    </xf>
    <xf numFmtId="164"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3" fillId="0" borderId="0">
      <alignment vertical="top"/>
    </xf>
    <xf numFmtId="0" fontId="23" fillId="0" borderId="0"/>
    <xf numFmtId="0" fontId="23" fillId="0" borderId="0"/>
    <xf numFmtId="0" fontId="23" fillId="0" borderId="0"/>
    <xf numFmtId="0" fontId="23" fillId="0" borderId="0"/>
    <xf numFmtId="0" fontId="3" fillId="0" borderId="0"/>
    <xf numFmtId="0" fontId="3" fillId="0" borderId="0"/>
    <xf numFmtId="0" fontId="23" fillId="0" borderId="0"/>
    <xf numFmtId="164" fontId="3" fillId="0" borderId="0" applyFont="0" applyFill="0" applyBorder="0" applyAlignment="0" applyProtection="0"/>
    <xf numFmtId="0" fontId="78" fillId="0" borderId="0"/>
    <xf numFmtId="0" fontId="3" fillId="0" borderId="0"/>
    <xf numFmtId="0" fontId="1" fillId="0" borderId="0"/>
    <xf numFmtId="9" fontId="1"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39" fillId="0" borderId="0"/>
    <xf numFmtId="9" fontId="39" fillId="0" borderId="0" applyFont="0" applyFill="0" applyBorder="0" applyAlignment="0" applyProtection="0"/>
    <xf numFmtId="164" fontId="3" fillId="0" borderId="0" applyFont="0" applyFill="0" applyBorder="0" applyAlignment="0" applyProtection="0"/>
    <xf numFmtId="180" fontId="97" fillId="0" borderId="16" applyNumberFormat="0" applyProtection="0">
      <alignment horizontal="right" vertical="center"/>
    </xf>
    <xf numFmtId="164" fontId="23" fillId="0" borderId="0" applyFont="0" applyFill="0" applyBorder="0" applyAlignment="0" applyProtection="0"/>
    <xf numFmtId="0" fontId="39" fillId="0" borderId="0">
      <alignment vertical="top"/>
    </xf>
    <xf numFmtId="9" fontId="39" fillId="0" borderId="0" applyFont="0" applyFill="0" applyBorder="0" applyAlignment="0" applyProtection="0"/>
    <xf numFmtId="0" fontId="141" fillId="10" borderId="0" applyNumberFormat="0" applyBorder="0" applyAlignment="0" applyProtection="0"/>
    <xf numFmtId="0" fontId="39" fillId="0" borderId="0"/>
    <xf numFmtId="0" fontId="3" fillId="0" borderId="0"/>
    <xf numFmtId="0" fontId="23" fillId="76" borderId="87" applyNumberFormat="0" applyProtection="0">
      <alignment horizontal="left" vertical="center" indent="1"/>
    </xf>
    <xf numFmtId="4" fontId="201" fillId="58" borderId="79" applyNumberFormat="0" applyProtection="0">
      <alignment horizontal="right" vertical="center"/>
    </xf>
    <xf numFmtId="4" fontId="201" fillId="58" borderId="79" applyNumberFormat="0" applyProtection="0">
      <alignment horizontal="right" vertical="center"/>
    </xf>
    <xf numFmtId="4" fontId="201" fillId="55" borderId="79" applyNumberFormat="0" applyProtection="0">
      <alignment horizontal="right" vertical="center"/>
    </xf>
    <xf numFmtId="4" fontId="201" fillId="55" borderId="79" applyNumberFormat="0" applyProtection="0">
      <alignment horizontal="right" vertical="center"/>
    </xf>
    <xf numFmtId="164" fontId="3"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3" fillId="85" borderId="79" applyNumberFormat="0" applyProtection="0">
      <alignment horizontal="left" vertical="top"/>
    </xf>
    <xf numFmtId="4" fontId="201" fillId="72" borderId="79" applyNumberFormat="0" applyProtection="0">
      <alignment vertical="center"/>
    </xf>
    <xf numFmtId="0" fontId="35" fillId="3" borderId="15" applyFont="0" applyBorder="0">
      <alignment horizontal="center" wrapText="1"/>
    </xf>
    <xf numFmtId="4" fontId="201" fillId="72" borderId="79" applyNumberFormat="0" applyProtection="0">
      <alignment vertical="center"/>
    </xf>
    <xf numFmtId="0" fontId="3" fillId="0" borderId="0"/>
    <xf numFmtId="4" fontId="203" fillId="86" borderId="79" applyNumberFormat="0" applyProtection="0">
      <alignment horizontal="right" vertical="center"/>
    </xf>
    <xf numFmtId="0" fontId="3" fillId="0" borderId="0"/>
    <xf numFmtId="0" fontId="3" fillId="0" borderId="0"/>
    <xf numFmtId="4" fontId="204" fillId="75" borderId="79" applyNumberFormat="0" applyProtection="0">
      <alignment horizontal="left" vertical="center"/>
    </xf>
    <xf numFmtId="0" fontId="3" fillId="0" borderId="0"/>
    <xf numFmtId="0" fontId="3" fillId="0" borderId="0"/>
    <xf numFmtId="0" fontId="35" fillId="3" borderId="70" applyFont="0" applyBorder="0">
      <alignment horizontal="center" wrapText="1"/>
    </xf>
    <xf numFmtId="3" fontId="152" fillId="69" borderId="85" applyNumberFormat="0">
      <protection locked="0"/>
    </xf>
    <xf numFmtId="4" fontId="201" fillId="82" borderId="87" applyNumberFormat="0" applyProtection="0">
      <alignment horizontal="left" vertical="center" indent="1"/>
    </xf>
    <xf numFmtId="0" fontId="3" fillId="0" borderId="0"/>
    <xf numFmtId="0" fontId="3" fillId="0" borderId="0"/>
    <xf numFmtId="0" fontId="3" fillId="0" borderId="0"/>
    <xf numFmtId="0" fontId="3" fillId="0" borderId="0"/>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3" fillId="0" borderId="0"/>
    <xf numFmtId="0" fontId="3" fillId="0" borderId="0"/>
    <xf numFmtId="0" fontId="3" fillId="0" borderId="0"/>
    <xf numFmtId="3" fontId="23" fillId="4" borderId="12" applyFont="0">
      <alignment horizontal="right" vertical="center"/>
      <protection locked="0"/>
    </xf>
    <xf numFmtId="0" fontId="23" fillId="76" borderId="87" applyNumberFormat="0" applyProtection="0">
      <alignment horizontal="left" vertical="center" indent="1"/>
    </xf>
    <xf numFmtId="9" fontId="3" fillId="0" borderId="0" applyFont="0" applyFill="0" applyBorder="0" applyAlignment="0" applyProtection="0"/>
    <xf numFmtId="0" fontId="23" fillId="65" borderId="79" applyNumberFormat="0" applyProtection="0">
      <alignment horizontal="left" vertical="top"/>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3" fillId="0" borderId="0">
      <alignment vertical="top"/>
    </xf>
    <xf numFmtId="0" fontId="23" fillId="0" borderId="0"/>
    <xf numFmtId="4" fontId="201" fillId="58" borderId="79" applyNumberFormat="0" applyProtection="0">
      <alignment horizontal="right" vertical="center"/>
    </xf>
    <xf numFmtId="0" fontId="23" fillId="0" borderId="0">
      <alignment vertical="top"/>
    </xf>
    <xf numFmtId="0" fontId="23" fillId="0" borderId="0">
      <alignment vertical="top"/>
    </xf>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53" fillId="39" borderId="0" applyNumberFormat="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3" fillId="16"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153" fillId="47" borderId="0" applyNumberFormat="0" applyBorder="0" applyAlignment="0" applyProtection="0"/>
    <xf numFmtId="0" fontId="153" fillId="4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53" fillId="46" borderId="0" applyNumberFormat="0" applyBorder="0" applyAlignment="0" applyProtection="0"/>
    <xf numFmtId="0" fontId="153" fillId="48" borderId="0" applyNumberFormat="0" applyBorder="0" applyAlignment="0" applyProtection="0"/>
    <xf numFmtId="0" fontId="153" fillId="49"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3" fillId="17"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153" fillId="51" borderId="0" applyNumberFormat="0" applyBorder="0" applyAlignment="0" applyProtection="0"/>
    <xf numFmtId="0" fontId="153" fillId="5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12" fillId="18" borderId="0" applyNumberFormat="0" applyBorder="0" applyAlignment="0" applyProtection="0"/>
    <xf numFmtId="0" fontId="112" fillId="22" borderId="0" applyNumberFormat="0" applyBorder="0" applyAlignment="0" applyProtection="0"/>
    <xf numFmtId="0" fontId="112" fillId="26" borderId="0" applyNumberFormat="0" applyBorder="0" applyAlignment="0" applyProtection="0"/>
    <xf numFmtId="0" fontId="112" fillId="30" borderId="0" applyNumberFormat="0" applyBorder="0" applyAlignment="0" applyProtection="0"/>
    <xf numFmtId="0" fontId="112" fillId="34" borderId="0" applyNumberFormat="0" applyBorder="0" applyAlignment="0" applyProtection="0"/>
    <xf numFmtId="0" fontId="112" fillId="38" borderId="0" applyNumberFormat="0" applyBorder="0" applyAlignment="0" applyProtection="0"/>
    <xf numFmtId="0" fontId="154" fillId="52" borderId="0" applyNumberFormat="0" applyBorder="0" applyAlignment="0" applyProtection="0"/>
    <xf numFmtId="0" fontId="154" fillId="48" borderId="0" applyNumberFormat="0" applyBorder="0" applyAlignment="0" applyProtection="0"/>
    <xf numFmtId="0" fontId="154" fillId="49"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5" borderId="0" applyNumberFormat="0" applyBorder="0" applyAlignment="0" applyProtection="0"/>
    <xf numFmtId="0" fontId="154" fillId="49" borderId="0" applyNumberFormat="0" applyBorder="0" applyAlignment="0" applyProtection="0"/>
    <xf numFmtId="0" fontId="154" fillId="55" borderId="0" applyNumberFormat="0" applyBorder="0" applyAlignment="0" applyProtection="0"/>
    <xf numFmtId="0" fontId="154" fillId="56" borderId="0" applyNumberFormat="0" applyBorder="0" applyAlignment="0" applyProtection="0"/>
    <xf numFmtId="0" fontId="154" fillId="42" borderId="0" applyNumberFormat="0" applyBorder="0" applyAlignment="0" applyProtection="0"/>
    <xf numFmtId="0" fontId="154" fillId="45" borderId="0" applyNumberFormat="0" applyBorder="0" applyAlignment="0" applyProtection="0"/>
    <xf numFmtId="0" fontId="154" fillId="40"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9" borderId="0" applyNumberFormat="0" applyBorder="0" applyAlignment="0" applyProtection="0"/>
    <xf numFmtId="49" fontId="152" fillId="60" borderId="0" applyNumberFormat="0">
      <alignment horizontal="center"/>
    </xf>
    <xf numFmtId="183" fontId="23" fillId="0" borderId="0" applyFont="0" applyFill="0" applyBorder="0" applyAlignment="0" applyProtection="0"/>
    <xf numFmtId="0" fontId="112" fillId="15" borderId="0" applyNumberFormat="0" applyBorder="0" applyAlignment="0" applyProtection="0"/>
    <xf numFmtId="0" fontId="112" fillId="19" borderId="0" applyNumberFormat="0" applyBorder="0" applyAlignment="0" applyProtection="0"/>
    <xf numFmtId="0" fontId="112" fillId="23" borderId="0" applyNumberFormat="0" applyBorder="0" applyAlignment="0" applyProtection="0"/>
    <xf numFmtId="0" fontId="112" fillId="27" borderId="0" applyNumberFormat="0" applyBorder="0" applyAlignment="0" applyProtection="0"/>
    <xf numFmtId="0" fontId="112" fillId="31" borderId="0" applyNumberFormat="0" applyBorder="0" applyAlignment="0" applyProtection="0"/>
    <xf numFmtId="0" fontId="112" fillId="35" borderId="0" applyNumberFormat="0" applyBorder="0" applyAlignment="0" applyProtection="0"/>
    <xf numFmtId="0" fontId="155" fillId="0" borderId="0">
      <alignment horizontal="right"/>
    </xf>
    <xf numFmtId="0" fontId="3" fillId="14" borderId="32" applyNumberFormat="0" applyFont="0" applyAlignment="0" applyProtection="0"/>
    <xf numFmtId="0" fontId="23" fillId="61" borderId="35" applyNumberFormat="0" applyFont="0" applyAlignment="0" applyProtection="0"/>
    <xf numFmtId="0" fontId="3" fillId="14" borderId="32" applyNumberFormat="0" applyFont="0" applyAlignment="0" applyProtection="0"/>
    <xf numFmtId="0" fontId="23" fillId="61" borderId="35" applyNumberFormat="0" applyFont="0" applyAlignment="0" applyProtection="0"/>
    <xf numFmtId="0" fontId="3" fillId="14" borderId="32" applyNumberFormat="0" applyFont="0" applyAlignment="0" applyProtection="0"/>
    <xf numFmtId="0" fontId="3" fillId="14" borderId="32" applyNumberFormat="0" applyFont="0" applyAlignment="0" applyProtection="0"/>
    <xf numFmtId="0" fontId="3" fillId="14" borderId="32" applyNumberFormat="0" applyFont="0" applyAlignment="0" applyProtection="0"/>
    <xf numFmtId="0" fontId="3" fillId="14" borderId="32" applyNumberFormat="0" applyFont="0" applyAlignment="0" applyProtection="0"/>
    <xf numFmtId="0" fontId="156" fillId="40" borderId="0" applyNumberFormat="0" applyBorder="0" applyAlignment="0" applyProtection="0"/>
    <xf numFmtId="0" fontId="157" fillId="47" borderId="36" applyNumberFormat="0" applyAlignment="0" applyProtection="0"/>
    <xf numFmtId="0" fontId="157" fillId="47" borderId="36" applyNumberFormat="0" applyAlignment="0" applyProtection="0"/>
    <xf numFmtId="3" fontId="158" fillId="3" borderId="12"/>
    <xf numFmtId="0" fontId="159" fillId="62" borderId="0" applyNumberFormat="0" applyBorder="0" applyAlignment="0" applyProtection="0"/>
    <xf numFmtId="0" fontId="160" fillId="51" borderId="36" applyNumberFormat="0" applyAlignment="0" applyProtection="0"/>
    <xf numFmtId="0" fontId="160" fillId="51" borderId="36" applyNumberFormat="0" applyAlignment="0" applyProtection="0"/>
    <xf numFmtId="0" fontId="161" fillId="63" borderId="37" applyNumberFormat="0" applyAlignment="0" applyProtection="0"/>
    <xf numFmtId="0" fontId="35" fillId="64"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0" fontId="6" fillId="0" borderId="0"/>
    <xf numFmtId="0" fontId="162" fillId="0" borderId="0">
      <alignment horizontal="left" vertical="center" indent="1"/>
    </xf>
    <xf numFmtId="184" fontId="163" fillId="0" borderId="0" applyFont="0" applyFill="0" applyBorder="0" applyAlignment="0" applyProtection="0"/>
    <xf numFmtId="14" fontId="164" fillId="0" borderId="0"/>
    <xf numFmtId="3" fontId="165" fillId="0" borderId="38"/>
    <xf numFmtId="4" fontId="23" fillId="0" borderId="0">
      <alignment horizontal="right" vertical="center"/>
    </xf>
    <xf numFmtId="0" fontId="166" fillId="39" borderId="0" applyNumberFormat="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167" fillId="0" borderId="0" applyNumberFormat="0" applyFill="0" applyBorder="0" applyAlignment="0" applyProtection="0"/>
    <xf numFmtId="3" fontId="35" fillId="0" borderId="0"/>
    <xf numFmtId="3" fontId="168" fillId="65" borderId="12"/>
    <xf numFmtId="0"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54" fillId="66" borderId="0" applyNumberFormat="0" applyBorder="0" applyAlignment="0" applyProtection="0"/>
    <xf numFmtId="0" fontId="154" fillId="67" borderId="0" applyNumberFormat="0" applyBorder="0" applyAlignment="0" applyProtection="0"/>
    <xf numFmtId="0" fontId="154" fillId="56" borderId="0" applyNumberFormat="0" applyBorder="0" applyAlignment="0" applyProtection="0"/>
    <xf numFmtId="0" fontId="154" fillId="42" borderId="0" applyNumberFormat="0" applyBorder="0" applyAlignment="0" applyProtection="0"/>
    <xf numFmtId="0" fontId="154" fillId="66" borderId="0" applyNumberFormat="0" applyBorder="0" applyAlignment="0" applyProtection="0"/>
    <xf numFmtId="0" fontId="154" fillId="40" borderId="0" applyNumberFormat="0" applyBorder="0" applyAlignment="0" applyProtection="0"/>
    <xf numFmtId="0" fontId="169" fillId="0" borderId="0" applyNumberFormat="0" applyFill="0" applyBorder="0" applyAlignment="0" applyProtection="0">
      <alignment vertical="top"/>
      <protection locked="0"/>
    </xf>
    <xf numFmtId="0" fontId="167" fillId="0" borderId="0" applyNumberFormat="0" applyFill="0" applyBorder="0" applyAlignment="0" applyProtection="0"/>
    <xf numFmtId="0" fontId="172" fillId="41" borderId="0" applyNumberFormat="0" applyBorder="0" applyAlignment="0" applyProtection="0"/>
    <xf numFmtId="0" fontId="173" fillId="0" borderId="39" applyNumberFormat="0" applyFill="0" applyAlignment="0" applyProtection="0"/>
    <xf numFmtId="0" fontId="174" fillId="0" borderId="40" applyNumberFormat="0" applyFill="0" applyAlignment="0" applyProtection="0"/>
    <xf numFmtId="0" fontId="175" fillId="0" borderId="41" applyNumberFormat="0" applyFill="0" applyAlignment="0" applyProtection="0"/>
    <xf numFmtId="0" fontId="175" fillId="0" borderId="0" applyNumberFormat="0" applyFill="0" applyBorder="0" applyAlignment="0" applyProtection="0"/>
    <xf numFmtId="0" fontId="176" fillId="0" borderId="0">
      <alignment vertical="center"/>
    </xf>
    <xf numFmtId="0" fontId="177" fillId="0" borderId="0"/>
    <xf numFmtId="0" fontId="165" fillId="0" borderId="0"/>
    <xf numFmtId="0" fontId="3" fillId="14" borderId="32" applyNumberFormat="0" applyFont="0" applyAlignment="0" applyProtection="0"/>
    <xf numFmtId="0" fontId="3" fillId="14" borderId="32" applyNumberFormat="0" applyFont="0" applyAlignment="0" applyProtection="0"/>
    <xf numFmtId="0" fontId="3" fillId="14" borderId="32" applyNumberFormat="0" applyFont="0" applyAlignment="0" applyProtection="0"/>
    <xf numFmtId="0" fontId="140" fillId="9" borderId="0" applyNumberFormat="0" applyBorder="0" applyAlignment="0" applyProtection="0"/>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39" fillId="8" borderId="0" applyNumberFormat="0" applyBorder="0" applyAlignment="0" applyProtection="0"/>
    <xf numFmtId="0" fontId="179" fillId="68" borderId="36" applyNumberFormat="0" applyAlignment="0" applyProtection="0"/>
    <xf numFmtId="0" fontId="179" fillId="68" borderId="36" applyNumberFormat="0" applyAlignment="0" applyProtection="0"/>
    <xf numFmtId="3" fontId="152" fillId="69" borderId="12" applyNumberFormat="0">
      <protection locked="0"/>
    </xf>
    <xf numFmtId="9" fontId="180" fillId="0" borderId="0"/>
    <xf numFmtId="167" fontId="180" fillId="0" borderId="0"/>
    <xf numFmtId="10" fontId="180" fillId="0" borderId="0"/>
    <xf numFmtId="168" fontId="180" fillId="0" borderId="0"/>
    <xf numFmtId="4" fontId="180" fillId="0" borderId="0"/>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81" fillId="64" borderId="0">
      <protection locked="0"/>
    </xf>
    <xf numFmtId="4" fontId="182" fillId="64" borderId="0">
      <protection locked="0"/>
    </xf>
    <xf numFmtId="0" fontId="183" fillId="64" borderId="0"/>
    <xf numFmtId="1" fontId="182" fillId="64" borderId="0">
      <protection locked="0"/>
    </xf>
    <xf numFmtId="164" fontId="23" fillId="0" borderId="0" applyFont="0" applyFill="0" applyBorder="0" applyAlignment="0" applyProtection="0"/>
    <xf numFmtId="164" fontId="23" fillId="0" borderId="0" applyFont="0" applyFill="0" applyBorder="0" applyAlignment="0" applyProtection="0"/>
    <xf numFmtId="0" fontId="161" fillId="63" borderId="37" applyNumberFormat="0" applyAlignment="0" applyProtection="0"/>
    <xf numFmtId="0" fontId="144" fillId="12" borderId="28" applyNumberFormat="0" applyAlignment="0" applyProtection="0"/>
    <xf numFmtId="0" fontId="184" fillId="0" borderId="42" applyNumberFormat="0" applyFill="0" applyAlignment="0" applyProtection="0"/>
    <xf numFmtId="0" fontId="145" fillId="0" borderId="30" applyNumberFormat="0" applyFill="0" applyAlignment="0" applyProtection="0"/>
    <xf numFmtId="0" fontId="185" fillId="0" borderId="43" applyNumberFormat="0" applyFill="0" applyAlignment="0" applyProtection="0"/>
    <xf numFmtId="183" fontId="23" fillId="0" borderId="0" applyFont="0" applyFill="0" applyBorder="0" applyAlignment="0" applyProtection="0"/>
    <xf numFmtId="0" fontId="151" fillId="10" borderId="0" applyNumberFormat="0" applyBorder="0" applyAlignment="0" applyProtection="0"/>
    <xf numFmtId="0" fontId="186" fillId="70" borderId="0" applyNumberFormat="0" applyBorder="0" applyAlignment="0" applyProtection="0"/>
    <xf numFmtId="3" fontId="23" fillId="64" borderId="12">
      <alignment horizontal="right"/>
    </xf>
    <xf numFmtId="0" fontId="23" fillId="0" borderId="0">
      <alignment vertical="top"/>
    </xf>
    <xf numFmtId="0" fontId="23" fillId="0" borderId="0" applyNumberFormat="0" applyFont="0" applyFill="0" applyAlignment="0"/>
    <xf numFmtId="0" fontId="23" fillId="0" borderId="0"/>
    <xf numFmtId="0" fontId="23" fillId="0" borderId="0" applyNumberFormat="0" applyFont="0" applyFill="0" applyAlignment="0"/>
    <xf numFmtId="0" fontId="3" fillId="0" borderId="0"/>
    <xf numFmtId="0" fontId="3" fillId="0" borderId="0"/>
    <xf numFmtId="0" fontId="23" fillId="0" borderId="0" applyNumberFormat="0" applyFont="0" applyFill="0" applyAlignment="0"/>
    <xf numFmtId="0" fontId="23" fillId="0" borderId="0" applyNumberFormat="0" applyFont="0" applyFill="0" applyAlignment="0"/>
    <xf numFmtId="0" fontId="23" fillId="0" borderId="0" applyNumberFormat="0" applyFont="0" applyFill="0" applyAlignment="0"/>
    <xf numFmtId="0" fontId="23" fillId="0" borderId="0" applyNumberFormat="0" applyFont="0" applyFill="0" applyAlignment="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7"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0" fillId="51" borderId="89" applyNumberFormat="0" applyAlignment="0" applyProtection="0"/>
    <xf numFmtId="0" fontId="188" fillId="0" borderId="0"/>
    <xf numFmtId="0" fontId="3" fillId="0" borderId="0"/>
    <xf numFmtId="0" fontId="153" fillId="0" borderId="0"/>
    <xf numFmtId="0" fontId="23" fillId="0" borderId="0"/>
    <xf numFmtId="0" fontId="3" fillId="0" borderId="0"/>
    <xf numFmtId="0" fontId="3" fillId="0" borderId="0"/>
    <xf numFmtId="0" fontId="23" fillId="0" borderId="0">
      <alignment vertical="top"/>
    </xf>
    <xf numFmtId="0" fontId="3" fillId="0" borderId="0"/>
    <xf numFmtId="0" fontId="3" fillId="0" borderId="0"/>
    <xf numFmtId="0" fontId="3" fillId="0" borderId="0"/>
    <xf numFmtId="0" fontId="153" fillId="0" borderId="0"/>
    <xf numFmtId="0" fontId="23" fillId="0" borderId="0" applyNumberFormat="0" applyFont="0" applyFill="0" applyAlignment="0"/>
    <xf numFmtId="0" fontId="3" fillId="0" borderId="0"/>
    <xf numFmtId="0" fontId="3" fillId="0" borderId="0"/>
    <xf numFmtId="0" fontId="3" fillId="0" borderId="0"/>
    <xf numFmtId="0" fontId="3" fillId="0" borderId="0"/>
    <xf numFmtId="0" fontId="23" fillId="0" borderId="0" applyNumberFormat="0" applyFont="0" applyFill="0" applyAlignment="0"/>
    <xf numFmtId="0" fontId="153" fillId="0" borderId="0"/>
    <xf numFmtId="0" fontId="153" fillId="0" borderId="0"/>
    <xf numFmtId="0" fontId="23" fillId="0" borderId="0"/>
    <xf numFmtId="0" fontId="23" fillId="0" borderId="0" applyNumberFormat="0" applyFont="0" applyFill="0" applyAlignment="0"/>
    <xf numFmtId="0" fontId="3" fillId="0" borderId="0"/>
    <xf numFmtId="0" fontId="153" fillId="0" borderId="0"/>
    <xf numFmtId="0" fontId="23" fillId="0" borderId="0" applyNumberFormat="0" applyFont="0" applyFill="0" applyAlignment="0"/>
    <xf numFmtId="0" fontId="23" fillId="0" borderId="0">
      <alignment vertical="top"/>
    </xf>
    <xf numFmtId="0" fontId="23" fillId="0" borderId="0"/>
    <xf numFmtId="0" fontId="23" fillId="0" borderId="0"/>
    <xf numFmtId="0" fontId="3" fillId="0" borderId="0"/>
    <xf numFmtId="0" fontId="164" fillId="0" borderId="0"/>
    <xf numFmtId="0" fontId="3" fillId="0" borderId="0"/>
    <xf numFmtId="0" fontId="3" fillId="0" borderId="0"/>
    <xf numFmtId="0" fontId="9" fillId="0" borderId="0" applyNumberFormat="0" applyFont="0" applyFill="0" applyAlignment="0"/>
    <xf numFmtId="0" fontId="189" fillId="61" borderId="35" applyNumberFormat="0" applyFont="0" applyAlignment="0" applyProtection="0"/>
    <xf numFmtId="0" fontId="189" fillId="61" borderId="35" applyNumberFormat="0" applyFont="0" applyAlignment="0" applyProtection="0"/>
    <xf numFmtId="0" fontId="23" fillId="71" borderId="35" applyNumberFormat="0" applyFont="0" applyAlignment="0" applyProtection="0"/>
    <xf numFmtId="3" fontId="165" fillId="0" borderId="0"/>
    <xf numFmtId="0" fontId="136" fillId="0" borderId="25" applyNumberFormat="0" applyFill="0" applyAlignment="0" applyProtection="0"/>
    <xf numFmtId="0" fontId="137" fillId="0" borderId="26" applyNumberFormat="0" applyFill="0" applyAlignment="0" applyProtection="0"/>
    <xf numFmtId="0" fontId="138" fillId="0" borderId="27" applyNumberFormat="0" applyFill="0" applyAlignment="0" applyProtection="0"/>
    <xf numFmtId="0" fontId="138" fillId="0" borderId="0" applyNumberFormat="0" applyFill="0" applyBorder="0" applyAlignment="0" applyProtection="0"/>
    <xf numFmtId="0" fontId="150" fillId="0" borderId="0" applyNumberFormat="0" applyFill="0" applyBorder="0" applyAlignment="0" applyProtection="0"/>
    <xf numFmtId="0" fontId="190" fillId="51" borderId="44" applyNumberFormat="0" applyAlignment="0" applyProtection="0"/>
    <xf numFmtId="0" fontId="190" fillId="51" borderId="44" applyNumberFormat="0" applyAlignment="0" applyProtection="0"/>
    <xf numFmtId="10" fontId="191" fillId="0" borderId="34" applyFont="0" applyFill="0" applyAlignment="0" applyProtection="0"/>
    <xf numFmtId="186"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87"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8" fillId="0" borderId="38"/>
    <xf numFmtId="3" fontId="192" fillId="0" borderId="0"/>
    <xf numFmtId="4" fontId="192" fillId="0" borderId="0"/>
    <xf numFmtId="167" fontId="193" fillId="0" borderId="0"/>
    <xf numFmtId="3" fontId="158" fillId="3" borderId="0"/>
    <xf numFmtId="3" fontId="149" fillId="72" borderId="0"/>
    <xf numFmtId="0" fontId="194" fillId="0" borderId="45" applyNumberFormat="0" applyFill="0" applyAlignment="0" applyProtection="0"/>
    <xf numFmtId="0" fontId="195" fillId="0" borderId="46" applyNumberFormat="0" applyFill="0" applyAlignment="0" applyProtection="0"/>
    <xf numFmtId="0" fontId="196" fillId="0" borderId="47" applyNumberFormat="0" applyFill="0" applyAlignment="0" applyProtection="0"/>
    <xf numFmtId="0" fontId="196" fillId="0" borderId="0" applyNumberFormat="0" applyFill="0" applyBorder="0" applyAlignment="0" applyProtection="0"/>
    <xf numFmtId="0" fontId="197" fillId="0" borderId="0" applyNumberFormat="0" applyFill="0" applyBorder="0" applyAlignment="0" applyProtection="0"/>
    <xf numFmtId="4" fontId="198" fillId="70" borderId="48" applyNumberFormat="0" applyProtection="0">
      <alignment vertical="center"/>
    </xf>
    <xf numFmtId="4" fontId="198" fillId="70" borderId="48" applyNumberFormat="0" applyProtection="0">
      <alignment vertical="center"/>
    </xf>
    <xf numFmtId="4" fontId="199" fillId="73" borderId="48" applyNumberFormat="0" applyProtection="0">
      <alignment vertical="center"/>
    </xf>
    <xf numFmtId="4" fontId="199" fillId="73" borderId="48" applyNumberFormat="0" applyProtection="0">
      <alignment vertical="center"/>
    </xf>
    <xf numFmtId="4" fontId="198" fillId="73" borderId="48" applyNumberFormat="0" applyProtection="0">
      <alignment horizontal="left" vertical="center"/>
    </xf>
    <xf numFmtId="4" fontId="198" fillId="73" borderId="48" applyNumberFormat="0" applyProtection="0">
      <alignment horizontal="left" vertical="center"/>
    </xf>
    <xf numFmtId="0" fontId="198" fillId="73" borderId="48" applyNumberFormat="0" applyProtection="0">
      <alignment horizontal="left" vertical="top"/>
    </xf>
    <xf numFmtId="0" fontId="198" fillId="73" borderId="48" applyNumberFormat="0" applyProtection="0">
      <alignment horizontal="left" vertical="top"/>
    </xf>
    <xf numFmtId="0" fontId="23" fillId="74" borderId="0"/>
    <xf numFmtId="0" fontId="23" fillId="74" borderId="0"/>
    <xf numFmtId="0" fontId="23" fillId="74" borderId="0"/>
    <xf numFmtId="4" fontId="200" fillId="75" borderId="0" applyNumberFormat="0" applyProtection="0">
      <alignment horizontal="left" vertical="center"/>
    </xf>
    <xf numFmtId="4" fontId="200" fillId="75" borderId="0" applyNumberFormat="0" applyProtection="0">
      <alignment horizontal="left" vertical="center"/>
    </xf>
    <xf numFmtId="0" fontId="23" fillId="76" borderId="44" applyNumberFormat="0" applyProtection="0">
      <alignment horizontal="left" vertical="center" indent="1"/>
    </xf>
    <xf numFmtId="0" fontId="23" fillId="76" borderId="44" applyNumberFormat="0" applyProtection="0">
      <alignment horizontal="left" vertical="center" indent="1"/>
    </xf>
    <xf numFmtId="4" fontId="201" fillId="40" borderId="48" applyNumberFormat="0" applyProtection="0">
      <alignment horizontal="right" vertical="center"/>
    </xf>
    <xf numFmtId="4" fontId="201" fillId="40" borderId="48" applyNumberFormat="0" applyProtection="0">
      <alignment horizontal="right" vertical="center"/>
    </xf>
    <xf numFmtId="4" fontId="201" fillId="40" borderId="48" applyNumberFormat="0" applyProtection="0">
      <alignment horizontal="right" vertical="center"/>
    </xf>
    <xf numFmtId="4" fontId="201" fillId="40" borderId="48" applyNumberFormat="0" applyProtection="0">
      <alignment horizontal="right" vertical="center"/>
    </xf>
    <xf numFmtId="4" fontId="201" fillId="48" borderId="48" applyNumberFormat="0" applyProtection="0">
      <alignment horizontal="right" vertical="center"/>
    </xf>
    <xf numFmtId="4" fontId="201" fillId="48" borderId="48" applyNumberFormat="0" applyProtection="0">
      <alignment horizontal="right" vertical="center"/>
    </xf>
    <xf numFmtId="4" fontId="201" fillId="48" borderId="48" applyNumberFormat="0" applyProtection="0">
      <alignment horizontal="right" vertical="center"/>
    </xf>
    <xf numFmtId="4" fontId="201" fillId="48" borderId="48" applyNumberFormat="0" applyProtection="0">
      <alignment horizontal="right" vertical="center"/>
    </xf>
    <xf numFmtId="4" fontId="201" fillId="58" borderId="48" applyNumberFormat="0" applyProtection="0">
      <alignment horizontal="right" vertical="center"/>
    </xf>
    <xf numFmtId="4" fontId="201" fillId="58" borderId="48" applyNumberFormat="0" applyProtection="0">
      <alignment horizontal="right" vertical="center"/>
    </xf>
    <xf numFmtId="4" fontId="201" fillId="58" borderId="48" applyNumberFormat="0" applyProtection="0">
      <alignment horizontal="right" vertical="center"/>
    </xf>
    <xf numFmtId="4" fontId="201" fillId="58" borderId="48" applyNumberFormat="0" applyProtection="0">
      <alignment horizontal="right" vertical="center"/>
    </xf>
    <xf numFmtId="4" fontId="201" fillId="50" borderId="48" applyNumberFormat="0" applyProtection="0">
      <alignment horizontal="right" vertical="center"/>
    </xf>
    <xf numFmtId="4" fontId="201" fillId="50" borderId="48" applyNumberFormat="0" applyProtection="0">
      <alignment horizontal="right" vertical="center"/>
    </xf>
    <xf numFmtId="4" fontId="201" fillId="50" borderId="48" applyNumberFormat="0" applyProtection="0">
      <alignment horizontal="right" vertical="center"/>
    </xf>
    <xf numFmtId="4" fontId="201" fillId="50" borderId="48" applyNumberFormat="0" applyProtection="0">
      <alignment horizontal="right" vertical="center"/>
    </xf>
    <xf numFmtId="4" fontId="201" fillId="55" borderId="48" applyNumberFormat="0" applyProtection="0">
      <alignment horizontal="right" vertical="center"/>
    </xf>
    <xf numFmtId="4" fontId="201" fillId="55" borderId="48" applyNumberFormat="0" applyProtection="0">
      <alignment horizontal="right" vertical="center"/>
    </xf>
    <xf numFmtId="4" fontId="201" fillId="55" borderId="48" applyNumberFormat="0" applyProtection="0">
      <alignment horizontal="right" vertical="center"/>
    </xf>
    <xf numFmtId="4" fontId="201" fillId="55" borderId="48" applyNumberFormat="0" applyProtection="0">
      <alignment horizontal="right" vertical="center"/>
    </xf>
    <xf numFmtId="4" fontId="201" fillId="59" borderId="48" applyNumberFormat="0" applyProtection="0">
      <alignment horizontal="right" vertical="center"/>
    </xf>
    <xf numFmtId="4" fontId="201" fillId="59" borderId="48" applyNumberFormat="0" applyProtection="0">
      <alignment horizontal="right" vertical="center"/>
    </xf>
    <xf numFmtId="4" fontId="201" fillId="59" borderId="48" applyNumberFormat="0" applyProtection="0">
      <alignment horizontal="right" vertical="center"/>
    </xf>
    <xf numFmtId="4" fontId="201" fillId="59" borderId="48" applyNumberFormat="0" applyProtection="0">
      <alignment horizontal="right" vertical="center"/>
    </xf>
    <xf numFmtId="4" fontId="201" fillId="56" borderId="48" applyNumberFormat="0" applyProtection="0">
      <alignment horizontal="right" vertical="center"/>
    </xf>
    <xf numFmtId="4" fontId="201" fillId="56" borderId="48" applyNumberFormat="0" applyProtection="0">
      <alignment horizontal="right" vertical="center"/>
    </xf>
    <xf numFmtId="4" fontId="201" fillId="56" borderId="48" applyNumberFormat="0" applyProtection="0">
      <alignment horizontal="right" vertical="center"/>
    </xf>
    <xf numFmtId="4" fontId="201" fillId="56" borderId="48" applyNumberFormat="0" applyProtection="0">
      <alignment horizontal="right" vertical="center"/>
    </xf>
    <xf numFmtId="4" fontId="201" fillId="77" borderId="48" applyNumberFormat="0" applyProtection="0">
      <alignment horizontal="right" vertical="center"/>
    </xf>
    <xf numFmtId="4" fontId="201" fillId="77" borderId="48" applyNumberFormat="0" applyProtection="0">
      <alignment horizontal="right" vertical="center"/>
    </xf>
    <xf numFmtId="4" fontId="201" fillId="77" borderId="48" applyNumberFormat="0" applyProtection="0">
      <alignment horizontal="right" vertical="center"/>
    </xf>
    <xf numFmtId="4" fontId="201" fillId="77" borderId="48" applyNumberFormat="0" applyProtection="0">
      <alignment horizontal="right" vertical="center"/>
    </xf>
    <xf numFmtId="4" fontId="201" fillId="49" borderId="48" applyNumberFormat="0" applyProtection="0">
      <alignment horizontal="right" vertical="center"/>
    </xf>
    <xf numFmtId="4" fontId="201" fillId="49" borderId="48" applyNumberFormat="0" applyProtection="0">
      <alignment horizontal="right" vertical="center"/>
    </xf>
    <xf numFmtId="4" fontId="201" fillId="49" borderId="48" applyNumberFormat="0" applyProtection="0">
      <alignment horizontal="right" vertical="center"/>
    </xf>
    <xf numFmtId="4" fontId="201" fillId="49" borderId="48" applyNumberFormat="0" applyProtection="0">
      <alignment horizontal="right" vertical="center"/>
    </xf>
    <xf numFmtId="4" fontId="198" fillId="78" borderId="49" applyNumberFormat="0" applyProtection="0">
      <alignment horizontal="left" vertical="center"/>
    </xf>
    <xf numFmtId="4" fontId="198" fillId="78" borderId="49" applyNumberFormat="0" applyProtection="0">
      <alignment horizontal="left" vertical="center"/>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201" fillId="46" borderId="0" applyNumberFormat="0" applyProtection="0">
      <alignment horizontal="left" vertical="center"/>
    </xf>
    <xf numFmtId="4" fontId="201" fillId="46" borderId="0" applyNumberFormat="0" applyProtection="0">
      <alignment horizontal="left" vertical="center"/>
    </xf>
    <xf numFmtId="4" fontId="202" fillId="80" borderId="0" applyNumberFormat="0" applyProtection="0">
      <alignment horizontal="left" vertical="center"/>
    </xf>
    <xf numFmtId="4" fontId="202" fillId="80" borderId="0" applyNumberFormat="0" applyProtection="0">
      <alignment horizontal="left" vertical="center"/>
    </xf>
    <xf numFmtId="4" fontId="202" fillId="80" borderId="0" applyNumberFormat="0" applyProtection="0">
      <alignment horizontal="left" vertical="center"/>
    </xf>
    <xf numFmtId="4" fontId="201" fillId="81" borderId="48" applyNumberFormat="0" applyProtection="0">
      <alignment horizontal="right" vertical="center"/>
    </xf>
    <xf numFmtId="4" fontId="201" fillId="81" borderId="48" applyNumberFormat="0" applyProtection="0">
      <alignment horizontal="right" vertical="center"/>
    </xf>
    <xf numFmtId="4" fontId="201" fillId="81" borderId="48" applyNumberFormat="0" applyProtection="0">
      <alignment horizontal="right" vertical="center"/>
    </xf>
    <xf numFmtId="4" fontId="201" fillId="81" borderId="48" applyNumberFormat="0" applyProtection="0">
      <alignment horizontal="right" vertical="center"/>
    </xf>
    <xf numFmtId="4" fontId="201" fillId="46" borderId="0" applyNumberFormat="0" applyProtection="0">
      <alignment horizontal="left" vertical="center"/>
    </xf>
    <xf numFmtId="4" fontId="201" fillId="46" borderId="0" applyNumberFormat="0" applyProtection="0">
      <alignment horizontal="left" vertical="center"/>
    </xf>
    <xf numFmtId="4" fontId="201" fillId="82" borderId="44" applyNumberFormat="0" applyProtection="0">
      <alignment horizontal="left" vertical="center" indent="1"/>
    </xf>
    <xf numFmtId="4" fontId="201" fillId="46" borderId="0" applyNumberFormat="0" applyProtection="0">
      <alignment horizontal="left" vertical="center"/>
    </xf>
    <xf numFmtId="4" fontId="201" fillId="82" borderId="44" applyNumberFormat="0" applyProtection="0">
      <alignment horizontal="left" vertical="center" indent="1"/>
    </xf>
    <xf numFmtId="4" fontId="149" fillId="75" borderId="0" applyNumberFormat="0" applyProtection="0">
      <alignment horizontal="left" vertical="center"/>
    </xf>
    <xf numFmtId="4" fontId="149" fillId="75" borderId="0" applyNumberFormat="0" applyProtection="0">
      <alignment horizontal="left" vertical="center"/>
    </xf>
    <xf numFmtId="4" fontId="201" fillId="83" borderId="44" applyNumberFormat="0" applyProtection="0">
      <alignment horizontal="left" vertical="center" indent="1"/>
    </xf>
    <xf numFmtId="4" fontId="149" fillId="83" borderId="44" applyNumberFormat="0" applyProtection="0">
      <alignment horizontal="left" vertical="center" indent="1"/>
    </xf>
    <xf numFmtId="4" fontId="201" fillId="83" borderId="44" applyNumberFormat="0" applyProtection="0">
      <alignment horizontal="left" vertical="center" indent="1"/>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top"/>
    </xf>
    <xf numFmtId="0" fontId="23" fillId="80" borderId="48" applyNumberFormat="0" applyProtection="0">
      <alignment horizontal="left" vertical="top"/>
    </xf>
    <xf numFmtId="0" fontId="23" fillId="80" borderId="48" applyNumberFormat="0" applyProtection="0">
      <alignment horizontal="left" vertical="top"/>
    </xf>
    <xf numFmtId="0" fontId="23" fillId="80" borderId="48" applyNumberFormat="0" applyProtection="0">
      <alignment horizontal="left" vertical="top"/>
    </xf>
    <xf numFmtId="0" fontId="23" fillId="80" borderId="48" applyNumberFormat="0" applyProtection="0">
      <alignment horizontal="left" vertical="top"/>
    </xf>
    <xf numFmtId="0" fontId="23" fillId="80" borderId="48" applyNumberFormat="0" applyProtection="0">
      <alignment horizontal="left" vertical="top"/>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top"/>
    </xf>
    <xf numFmtId="0" fontId="23" fillId="65" borderId="48" applyNumberFormat="0" applyProtection="0">
      <alignment horizontal="left" vertical="top"/>
    </xf>
    <xf numFmtId="0" fontId="23" fillId="65" borderId="48" applyNumberFormat="0" applyProtection="0">
      <alignment horizontal="left" vertical="top"/>
    </xf>
    <xf numFmtId="0" fontId="23" fillId="65" borderId="48" applyNumberFormat="0" applyProtection="0">
      <alignment horizontal="left" vertical="top"/>
    </xf>
    <xf numFmtId="0" fontId="23" fillId="65" borderId="48" applyNumberFormat="0" applyProtection="0">
      <alignment horizontal="left" vertical="top"/>
    </xf>
    <xf numFmtId="0" fontId="23" fillId="65" borderId="48" applyNumberFormat="0" applyProtection="0">
      <alignment horizontal="left" vertical="top"/>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top"/>
    </xf>
    <xf numFmtId="0" fontId="23" fillId="84" borderId="48" applyNumberFormat="0" applyProtection="0">
      <alignment horizontal="left" vertical="top"/>
    </xf>
    <xf numFmtId="0" fontId="23" fillId="84" borderId="48" applyNumberFormat="0" applyProtection="0">
      <alignment horizontal="left" vertical="top"/>
    </xf>
    <xf numFmtId="0" fontId="23" fillId="84" borderId="48" applyNumberFormat="0" applyProtection="0">
      <alignment horizontal="left" vertical="top"/>
    </xf>
    <xf numFmtId="0" fontId="23" fillId="84" borderId="48" applyNumberFormat="0" applyProtection="0">
      <alignment horizontal="left" vertical="top"/>
    </xf>
    <xf numFmtId="0" fontId="23" fillId="84" borderId="48" applyNumberFormat="0" applyProtection="0">
      <alignment horizontal="left" vertical="top"/>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top"/>
    </xf>
    <xf numFmtId="0" fontId="23" fillId="85" borderId="48" applyNumberFormat="0" applyProtection="0">
      <alignment horizontal="left" vertical="top"/>
    </xf>
    <xf numFmtId="0" fontId="23" fillId="85" borderId="48" applyNumberFormat="0" applyProtection="0">
      <alignment horizontal="left" vertical="top"/>
    </xf>
    <xf numFmtId="0" fontId="23" fillId="85" borderId="48" applyNumberFormat="0" applyProtection="0">
      <alignment horizontal="left" vertical="top"/>
    </xf>
    <xf numFmtId="0" fontId="23" fillId="85" borderId="48" applyNumberFormat="0" applyProtection="0">
      <alignment horizontal="left" vertical="top"/>
    </xf>
    <xf numFmtId="0" fontId="23" fillId="85" borderId="48" applyNumberFormat="0" applyProtection="0">
      <alignment horizontal="left" vertical="top"/>
    </xf>
    <xf numFmtId="4" fontId="201" fillId="72" borderId="48" applyNumberFormat="0" applyProtection="0">
      <alignment vertical="center"/>
    </xf>
    <xf numFmtId="4" fontId="201" fillId="72" borderId="48" applyNumberFormat="0" applyProtection="0">
      <alignment vertical="center"/>
    </xf>
    <xf numFmtId="4" fontId="201" fillId="72" borderId="48" applyNumberFormat="0" applyProtection="0">
      <alignment vertical="center"/>
    </xf>
    <xf numFmtId="4" fontId="201" fillId="72" borderId="48" applyNumberFormat="0" applyProtection="0">
      <alignment vertical="center"/>
    </xf>
    <xf numFmtId="4" fontId="203" fillId="72" borderId="48" applyNumberFormat="0" applyProtection="0">
      <alignment vertical="center"/>
    </xf>
    <xf numFmtId="4" fontId="203" fillId="72" borderId="48" applyNumberFormat="0" applyProtection="0">
      <alignment vertical="center"/>
    </xf>
    <xf numFmtId="4" fontId="201" fillId="72" borderId="48" applyNumberFormat="0" applyProtection="0">
      <alignment horizontal="left" vertical="center"/>
    </xf>
    <xf numFmtId="4" fontId="201" fillId="72" borderId="48" applyNumberFormat="0" applyProtection="0">
      <alignment horizontal="left" vertical="center"/>
    </xf>
    <xf numFmtId="4" fontId="201" fillId="72" borderId="48" applyNumberFormat="0" applyProtection="0">
      <alignment horizontal="left" vertical="center"/>
    </xf>
    <xf numFmtId="4" fontId="201" fillId="72" borderId="48" applyNumberFormat="0" applyProtection="0">
      <alignment horizontal="left" vertical="center"/>
    </xf>
    <xf numFmtId="0" fontId="201" fillId="72" borderId="48" applyNumberFormat="0" applyProtection="0">
      <alignment horizontal="left" vertical="top"/>
    </xf>
    <xf numFmtId="0" fontId="201" fillId="72" borderId="48" applyNumberFormat="0" applyProtection="0">
      <alignment horizontal="left" vertical="top"/>
    </xf>
    <xf numFmtId="0" fontId="201" fillId="72" borderId="48" applyNumberFormat="0" applyProtection="0">
      <alignment horizontal="left" vertical="top"/>
    </xf>
    <xf numFmtId="0" fontId="201" fillId="72" borderId="48" applyNumberFormat="0" applyProtection="0">
      <alignment horizontal="left" vertical="top"/>
    </xf>
    <xf numFmtId="4" fontId="201" fillId="86" borderId="48" applyNumberFormat="0" applyProtection="0">
      <alignment horizontal="right" vertical="center"/>
    </xf>
    <xf numFmtId="4" fontId="201" fillId="86" borderId="48" applyNumberFormat="0" applyProtection="0">
      <alignment horizontal="right" vertical="center"/>
    </xf>
    <xf numFmtId="4" fontId="201" fillId="86" borderId="48"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3" fillId="86" borderId="48" applyNumberFormat="0" applyProtection="0">
      <alignment horizontal="right" vertical="center"/>
    </xf>
    <xf numFmtId="4" fontId="203" fillId="86" borderId="48" applyNumberFormat="0" applyProtection="0">
      <alignment horizontal="right" vertical="center"/>
    </xf>
    <xf numFmtId="4" fontId="204" fillId="75" borderId="48" applyNumberFormat="0" applyProtection="0">
      <alignment horizontal="left" vertical="center"/>
    </xf>
    <xf numFmtId="4" fontId="204" fillId="75" borderId="48" applyNumberFormat="0" applyProtection="0">
      <alignment horizontal="left" vertical="center"/>
    </xf>
    <xf numFmtId="4" fontId="204" fillId="75" borderId="48" applyNumberFormat="0" applyProtection="0">
      <alignment horizontal="left" vertical="center"/>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01" fillId="65" borderId="48" applyNumberFormat="0" applyProtection="0">
      <alignment horizontal="left" vertical="top"/>
    </xf>
    <xf numFmtId="0" fontId="201" fillId="65" borderId="48" applyNumberFormat="0" applyProtection="0">
      <alignment horizontal="left" vertical="top"/>
    </xf>
    <xf numFmtId="0" fontId="201" fillId="65" borderId="48" applyNumberFormat="0" applyProtection="0">
      <alignment horizontal="left" vertical="top"/>
    </xf>
    <xf numFmtId="0" fontId="201" fillId="65" borderId="48" applyNumberFormat="0" applyProtection="0">
      <alignment horizontal="left" vertical="top"/>
    </xf>
    <xf numFmtId="4" fontId="205" fillId="47" borderId="0" applyNumberFormat="0" applyProtection="0">
      <alignment horizontal="left" vertical="center"/>
    </xf>
    <xf numFmtId="4" fontId="205" fillId="47" borderId="0" applyNumberFormat="0" applyProtection="0">
      <alignment horizontal="left" vertical="center"/>
    </xf>
    <xf numFmtId="0" fontId="206" fillId="0" borderId="0"/>
    <xf numFmtId="4" fontId="207" fillId="86" borderId="48" applyNumberFormat="0" applyProtection="0">
      <alignment horizontal="right" vertical="center"/>
    </xf>
    <xf numFmtId="4" fontId="207" fillId="86" borderId="48" applyNumberFormat="0" applyProtection="0">
      <alignment horizontal="right" vertical="center"/>
    </xf>
    <xf numFmtId="0" fontId="40" fillId="0" borderId="50" applyNumberFormat="0" applyFont="0" applyFill="0" applyAlignment="0" applyProtection="0"/>
    <xf numFmtId="180" fontId="208" fillId="0" borderId="51" applyNumberFormat="0" applyProtection="0">
      <alignment horizontal="right" vertical="center"/>
    </xf>
    <xf numFmtId="0" fontId="208" fillId="87" borderId="50" applyNumberFormat="0" applyAlignment="0" applyProtection="0">
      <alignment horizontal="left" vertical="center" indent="1"/>
    </xf>
    <xf numFmtId="0" fontId="209" fillId="5" borderId="51" applyNumberFormat="0" applyAlignment="0" applyProtection="0">
      <alignment horizontal="left" vertical="center" indent="1"/>
    </xf>
    <xf numFmtId="0" fontId="209" fillId="5" borderId="51" applyNumberFormat="0" applyAlignment="0" applyProtection="0">
      <alignment horizontal="left" vertical="center" indent="1"/>
    </xf>
    <xf numFmtId="0" fontId="210" fillId="0" borderId="52" applyNumberFormat="0" applyFill="0" applyBorder="0" applyAlignment="0" applyProtection="0"/>
    <xf numFmtId="0" fontId="211" fillId="0" borderId="52" applyBorder="0" applyAlignment="0" applyProtection="0"/>
    <xf numFmtId="180" fontId="212" fillId="88" borderId="53" applyNumberFormat="0" applyBorder="0" applyAlignment="0" applyProtection="0">
      <alignment horizontal="right" vertical="center" indent="1"/>
    </xf>
    <xf numFmtId="180" fontId="213" fillId="89" borderId="53" applyNumberFormat="0" applyBorder="0" applyAlignment="0" applyProtection="0">
      <alignment horizontal="right" vertical="center" indent="1"/>
    </xf>
    <xf numFmtId="180" fontId="213" fillId="90" borderId="53" applyNumberFormat="0" applyBorder="0" applyAlignment="0" applyProtection="0">
      <alignment horizontal="right" vertical="center" indent="1"/>
    </xf>
    <xf numFmtId="180" fontId="214" fillId="91" borderId="53" applyNumberFormat="0" applyBorder="0" applyAlignment="0" applyProtection="0">
      <alignment horizontal="right" vertical="center" indent="1"/>
    </xf>
    <xf numFmtId="180" fontId="214" fillId="92" borderId="53" applyNumberFormat="0" applyBorder="0" applyAlignment="0" applyProtection="0">
      <alignment horizontal="right" vertical="center" indent="1"/>
    </xf>
    <xf numFmtId="180" fontId="214" fillId="93" borderId="53" applyNumberFormat="0" applyBorder="0" applyAlignment="0" applyProtection="0">
      <alignment horizontal="right" vertical="center" indent="1"/>
    </xf>
    <xf numFmtId="180" fontId="215" fillId="94" borderId="53" applyNumberFormat="0" applyBorder="0" applyAlignment="0" applyProtection="0">
      <alignment horizontal="right" vertical="center" indent="1"/>
    </xf>
    <xf numFmtId="180" fontId="215" fillId="95" borderId="53" applyNumberFormat="0" applyBorder="0" applyAlignment="0" applyProtection="0">
      <alignment horizontal="right" vertical="center" indent="1"/>
    </xf>
    <xf numFmtId="180" fontId="215" fillId="96" borderId="53" applyNumberFormat="0" applyBorder="0" applyAlignment="0" applyProtection="0">
      <alignment horizontal="right" vertical="center" indent="1"/>
    </xf>
    <xf numFmtId="0" fontId="209" fillId="97" borderId="50" applyNumberFormat="0" applyAlignment="0" applyProtection="0">
      <alignment horizontal="left" vertical="center" indent="1"/>
    </xf>
    <xf numFmtId="0" fontId="209" fillId="98" borderId="50" applyNumberFormat="0" applyAlignment="0" applyProtection="0">
      <alignment horizontal="left" vertical="center" indent="1"/>
    </xf>
    <xf numFmtId="0" fontId="209" fillId="99" borderId="50" applyNumberFormat="0" applyAlignment="0" applyProtection="0">
      <alignment horizontal="left" vertical="center" indent="1"/>
    </xf>
    <xf numFmtId="0" fontId="209" fillId="100" borderId="50" applyNumberFormat="0" applyAlignment="0" applyProtection="0">
      <alignment horizontal="left" vertical="center" indent="1"/>
    </xf>
    <xf numFmtId="0" fontId="209" fillId="101" borderId="51" applyNumberFormat="0" applyAlignment="0" applyProtection="0">
      <alignment horizontal="left" vertical="center" indent="1"/>
    </xf>
    <xf numFmtId="180" fontId="97" fillId="100" borderId="16" applyNumberFormat="0" applyBorder="0" applyProtection="0">
      <alignment horizontal="right" vertical="center"/>
    </xf>
    <xf numFmtId="180" fontId="208" fillId="100" borderId="51" applyNumberFormat="0" applyBorder="0" applyProtection="0">
      <alignment horizontal="right" vertical="center"/>
    </xf>
    <xf numFmtId="180" fontId="97" fillId="102" borderId="50" applyNumberFormat="0" applyAlignment="0" applyProtection="0">
      <alignment horizontal="left" vertical="center" indent="1"/>
    </xf>
    <xf numFmtId="0" fontId="208" fillId="87" borderId="51" applyNumberFormat="0" applyAlignment="0" applyProtection="0">
      <alignment horizontal="left" vertical="center" indent="1"/>
    </xf>
    <xf numFmtId="0" fontId="209" fillId="101" borderId="51" applyNumberFormat="0" applyAlignment="0" applyProtection="0">
      <alignment horizontal="left" vertical="center" indent="1"/>
    </xf>
    <xf numFmtId="180" fontId="208" fillId="101" borderId="51" applyNumberFormat="0" applyProtection="0">
      <alignment horizontal="right" vertical="center"/>
    </xf>
    <xf numFmtId="0" fontId="147" fillId="0" borderId="0" applyNumberFormat="0" applyFill="0" applyBorder="0" applyAlignment="0" applyProtection="0"/>
    <xf numFmtId="0" fontId="197" fillId="0" borderId="0" applyNumberFormat="0" applyFill="0" applyBorder="0" applyAlignment="0" applyProtection="0"/>
    <xf numFmtId="0" fontId="23" fillId="0" borderId="0"/>
    <xf numFmtId="167" fontId="165" fillId="0" borderId="0"/>
    <xf numFmtId="0" fontId="43" fillId="0" borderId="0">
      <alignment vertical="top"/>
    </xf>
    <xf numFmtId="167" fontId="177" fillId="0" borderId="0"/>
    <xf numFmtId="3" fontId="35" fillId="85" borderId="12" applyAlignment="0">
      <alignment horizontal="center"/>
    </xf>
    <xf numFmtId="0" fontId="77" fillId="0" borderId="33" applyNumberFormat="0" applyFill="0" applyAlignment="0" applyProtection="0"/>
    <xf numFmtId="0" fontId="77" fillId="0" borderId="33" applyNumberFormat="0" applyFill="0" applyAlignment="0" applyProtection="0"/>
    <xf numFmtId="0" fontId="216" fillId="0" borderId="54" applyNumberFormat="0" applyFill="0" applyAlignment="0" applyProtection="0"/>
    <xf numFmtId="0" fontId="216" fillId="0" borderId="54" applyNumberFormat="0" applyFill="0" applyAlignment="0" applyProtection="0"/>
    <xf numFmtId="167" fontId="177" fillId="0" borderId="0"/>
    <xf numFmtId="3" fontId="177" fillId="0" borderId="38"/>
    <xf numFmtId="3" fontId="177" fillId="0" borderId="0"/>
    <xf numFmtId="0" fontId="177" fillId="0" borderId="0"/>
    <xf numFmtId="0" fontId="152" fillId="103" borderId="0" applyAlignment="0" applyProtection="0"/>
    <xf numFmtId="0" fontId="142" fillId="11" borderId="28" applyNumberFormat="0" applyAlignment="0" applyProtection="0"/>
    <xf numFmtId="0" fontId="146" fillId="13" borderId="31" applyNumberFormat="0" applyAlignment="0" applyProtection="0"/>
    <xf numFmtId="0" fontId="217" fillId="0" borderId="0" applyNumberFormat="0" applyFill="0" applyBorder="0" applyAlignment="0" applyProtection="0"/>
    <xf numFmtId="0" fontId="216" fillId="0" borderId="55" applyNumberFormat="0" applyFill="0" applyAlignment="0" applyProtection="0"/>
    <xf numFmtId="0" fontId="216" fillId="0" borderId="55" applyNumberFormat="0" applyFill="0" applyAlignment="0" applyProtection="0"/>
    <xf numFmtId="0" fontId="143" fillId="12" borderId="29" applyNumberFormat="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164" fontId="23"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40" fontId="164" fillId="0" borderId="0" applyFont="0" applyFill="0" applyBorder="0" applyAlignment="0" applyProtection="0"/>
    <xf numFmtId="20" fontId="164" fillId="0" borderId="0"/>
    <xf numFmtId="0" fontId="6" fillId="0" borderId="0"/>
    <xf numFmtId="0" fontId="190" fillId="47" borderId="44" applyNumberFormat="0" applyAlignment="0" applyProtection="0"/>
    <xf numFmtId="0" fontId="190" fillId="47" borderId="44" applyNumberFormat="0" applyAlignment="0" applyProtection="0"/>
    <xf numFmtId="0" fontId="218" fillId="0" borderId="0" applyNumberFormat="0" applyFill="0" applyBorder="0" applyAlignment="0" applyProtection="0"/>
    <xf numFmtId="0" fontId="185" fillId="0" borderId="0" applyNumberFormat="0" applyFill="0" applyBorder="0" applyAlignment="0" applyProtection="0"/>
    <xf numFmtId="0" fontId="4" fillId="0" borderId="0" applyNumberFormat="0" applyFill="0" applyBorder="0" applyAlignment="0" applyProtection="0"/>
    <xf numFmtId="170" fontId="219" fillId="0" borderId="0"/>
    <xf numFmtId="38" fontId="23" fillId="0" borderId="0">
      <alignment horizontal="right" vertical="center"/>
    </xf>
    <xf numFmtId="0" fontId="220" fillId="0" borderId="0"/>
    <xf numFmtId="0" fontId="187" fillId="0" borderId="0"/>
    <xf numFmtId="0" fontId="23" fillId="0" borderId="0"/>
    <xf numFmtId="0" fontId="3" fillId="0" borderId="0"/>
    <xf numFmtId="0" fontId="220" fillId="0" borderId="0"/>
    <xf numFmtId="188" fontId="187" fillId="0" borderId="0" applyFont="0" applyFill="0" applyBorder="0" applyAlignment="0" applyProtection="0"/>
    <xf numFmtId="0" fontId="3" fillId="0" borderId="0"/>
    <xf numFmtId="0" fontId="23" fillId="61" borderId="88" applyNumberFormat="0" applyFont="0" applyAlignment="0" applyProtection="0"/>
    <xf numFmtId="0" fontId="35" fillId="3" borderId="15" applyFont="0" applyBorder="0">
      <alignment horizontal="center" wrapText="1"/>
    </xf>
    <xf numFmtId="3" fontId="23" fillId="4" borderId="12" applyFont="0">
      <alignment horizontal="right" vertical="center"/>
      <protection locked="0"/>
    </xf>
    <xf numFmtId="0" fontId="23" fillId="0" borderId="0">
      <alignment vertical="top"/>
    </xf>
    <xf numFmtId="3" fontId="158" fillId="3" borderId="12"/>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35" fillId="85" borderId="12" applyAlignment="0">
      <alignment horizontal="center"/>
    </xf>
    <xf numFmtId="0" fontId="23" fillId="0" borderId="0">
      <alignment vertical="top"/>
    </xf>
    <xf numFmtId="0" fontId="23" fillId="76" borderId="56" applyNumberFormat="0" applyProtection="0">
      <alignment horizontal="left" vertical="center" indent="1"/>
    </xf>
    <xf numFmtId="4" fontId="198" fillId="79" borderId="56" applyNumberFormat="0" applyProtection="0">
      <alignment horizontal="left" vertical="center" indent="1"/>
    </xf>
    <xf numFmtId="4" fontId="201" fillId="82" borderId="56" applyNumberFormat="0" applyProtection="0">
      <alignment horizontal="left" vertical="center" indent="1"/>
    </xf>
    <xf numFmtId="4" fontId="201" fillId="83" borderId="56" applyNumberFormat="0" applyProtection="0">
      <alignment horizontal="left" vertical="center" indent="1"/>
    </xf>
    <xf numFmtId="4" fontId="201" fillId="82" borderId="56" applyNumberFormat="0" applyProtection="0">
      <alignment horizontal="right" vertical="center"/>
    </xf>
    <xf numFmtId="0" fontId="23" fillId="76" borderId="56" applyNumberFormat="0" applyProtection="0">
      <alignment horizontal="left" vertical="center" indent="1"/>
    </xf>
    <xf numFmtId="0" fontId="23" fillId="0" borderId="0">
      <alignment vertical="top"/>
    </xf>
    <xf numFmtId="0" fontId="23" fillId="76" borderId="56" applyNumberFormat="0" applyProtection="0">
      <alignment horizontal="left" vertical="center" indent="1"/>
    </xf>
    <xf numFmtId="0" fontId="142" fillId="11" borderId="28" applyNumberFormat="0" applyAlignment="0" applyProtection="0"/>
    <xf numFmtId="0" fontId="222" fillId="0" borderId="0"/>
    <xf numFmtId="0" fontId="23" fillId="0" borderId="0">
      <alignment vertical="top"/>
    </xf>
    <xf numFmtId="0" fontId="27" fillId="0" borderId="0">
      <alignment vertical="top"/>
    </xf>
    <xf numFmtId="0" fontId="221" fillId="0" borderId="0">
      <alignment vertical="top"/>
    </xf>
    <xf numFmtId="0" fontId="221" fillId="0" borderId="0">
      <alignment vertical="top"/>
    </xf>
    <xf numFmtId="0" fontId="27" fillId="0" borderId="0">
      <alignment vertical="top"/>
    </xf>
    <xf numFmtId="0" fontId="23" fillId="0" borderId="0">
      <alignment vertical="top"/>
    </xf>
    <xf numFmtId="0" fontId="204" fillId="39" borderId="0" applyNumberFormat="0" applyBorder="0" applyAlignment="0" applyProtection="0"/>
    <xf numFmtId="0" fontId="204" fillId="40" borderId="0" applyNumberFormat="0" applyBorder="0" applyAlignment="0" applyProtection="0"/>
    <xf numFmtId="0" fontId="204" fillId="41" borderId="0" applyNumberFormat="0" applyBorder="0" applyAlignment="0" applyProtection="0"/>
    <xf numFmtId="0" fontId="204" fillId="42" borderId="0" applyNumberFormat="0" applyBorder="0" applyAlignment="0" applyProtection="0"/>
    <xf numFmtId="0" fontId="204" fillId="43" borderId="0" applyNumberFormat="0" applyBorder="0" applyAlignment="0" applyProtection="0"/>
    <xf numFmtId="0" fontId="204" fillId="44" borderId="0" applyNumberFormat="0" applyBorder="0" applyAlignment="0" applyProtection="0"/>
    <xf numFmtId="0" fontId="153" fillId="39" borderId="0" applyNumberFormat="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223" fillId="39" borderId="0" applyNumberFormat="0" applyBorder="0" applyAlignment="0" applyProtection="0"/>
    <xf numFmtId="0" fontId="223" fillId="40" borderId="0" applyNumberFormat="0" applyBorder="0" applyAlignment="0" applyProtection="0"/>
    <xf numFmtId="0" fontId="223" fillId="41" borderId="0" applyNumberFormat="0" applyBorder="0" applyAlignment="0" applyProtection="0"/>
    <xf numFmtId="0" fontId="223" fillId="42" borderId="0" applyNumberFormat="0" applyBorder="0" applyAlignment="0" applyProtection="0"/>
    <xf numFmtId="0" fontId="223" fillId="43" borderId="0" applyNumberFormat="0" applyBorder="0" applyAlignment="0" applyProtection="0"/>
    <xf numFmtId="0" fontId="223" fillId="44" borderId="0" applyNumberFormat="0" applyBorder="0" applyAlignment="0" applyProtection="0"/>
    <xf numFmtId="0" fontId="204" fillId="46" borderId="0" applyNumberFormat="0" applyBorder="0" applyAlignment="0" applyProtection="0"/>
    <xf numFmtId="0" fontId="204" fillId="48" borderId="0" applyNumberFormat="0" applyBorder="0" applyAlignment="0" applyProtection="0"/>
    <xf numFmtId="0" fontId="204" fillId="49" borderId="0" applyNumberFormat="0" applyBorder="0" applyAlignment="0" applyProtection="0"/>
    <xf numFmtId="0" fontId="204" fillId="42" borderId="0" applyNumberFormat="0" applyBorder="0" applyAlignment="0" applyProtection="0"/>
    <xf numFmtId="0" fontId="204" fillId="46" borderId="0" applyNumberFormat="0" applyBorder="0" applyAlignment="0" applyProtection="0"/>
    <xf numFmtId="0" fontId="204" fillId="50" borderId="0" applyNumberFormat="0" applyBorder="0" applyAlignment="0" applyProtection="0"/>
    <xf numFmtId="0" fontId="153" fillId="46" borderId="0" applyNumberFormat="0" applyBorder="0" applyAlignment="0" applyProtection="0"/>
    <xf numFmtId="0" fontId="153" fillId="48" borderId="0" applyNumberFormat="0" applyBorder="0" applyAlignment="0" applyProtection="0"/>
    <xf numFmtId="0" fontId="153" fillId="49"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223" fillId="46" borderId="0" applyNumberFormat="0" applyBorder="0" applyAlignment="0" applyProtection="0"/>
    <xf numFmtId="0" fontId="223" fillId="48" borderId="0" applyNumberFormat="0" applyBorder="0" applyAlignment="0" applyProtection="0"/>
    <xf numFmtId="0" fontId="223" fillId="49" borderId="0" applyNumberFormat="0" applyBorder="0" applyAlignment="0" applyProtection="0"/>
    <xf numFmtId="0" fontId="223" fillId="42" borderId="0" applyNumberFormat="0" applyBorder="0" applyAlignment="0" applyProtection="0"/>
    <xf numFmtId="0" fontId="223" fillId="46" borderId="0" applyNumberFormat="0" applyBorder="0" applyAlignment="0" applyProtection="0"/>
    <xf numFmtId="0" fontId="223" fillId="50" borderId="0" applyNumberFormat="0" applyBorder="0" applyAlignment="0" applyProtection="0"/>
    <xf numFmtId="0" fontId="224" fillId="52" borderId="0" applyNumberFormat="0" applyBorder="0" applyAlignment="0" applyProtection="0"/>
    <xf numFmtId="0" fontId="224" fillId="48" borderId="0" applyNumberFormat="0" applyBorder="0" applyAlignment="0" applyProtection="0"/>
    <xf numFmtId="0" fontId="224" fillId="49" borderId="0" applyNumberFormat="0" applyBorder="0" applyAlignment="0" applyProtection="0"/>
    <xf numFmtId="0" fontId="224" fillId="53" borderId="0" applyNumberFormat="0" applyBorder="0" applyAlignment="0" applyProtection="0"/>
    <xf numFmtId="0" fontId="224" fillId="54" borderId="0" applyNumberFormat="0" applyBorder="0" applyAlignment="0" applyProtection="0"/>
    <xf numFmtId="0" fontId="224" fillId="55" borderId="0" applyNumberFormat="0" applyBorder="0" applyAlignment="0" applyProtection="0"/>
    <xf numFmtId="0" fontId="154" fillId="52" borderId="0" applyNumberFormat="0" applyBorder="0" applyAlignment="0" applyProtection="0"/>
    <xf numFmtId="0" fontId="154" fillId="48" borderId="0" applyNumberFormat="0" applyBorder="0" applyAlignment="0" applyProtection="0"/>
    <xf numFmtId="0" fontId="154" fillId="49"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5" borderId="0" applyNumberFormat="0" applyBorder="0" applyAlignment="0" applyProtection="0"/>
    <xf numFmtId="0" fontId="225" fillId="52" borderId="0" applyNumberFormat="0" applyBorder="0" applyAlignment="0" applyProtection="0"/>
    <xf numFmtId="0" fontId="225" fillId="48" borderId="0" applyNumberFormat="0" applyBorder="0" applyAlignment="0" applyProtection="0"/>
    <xf numFmtId="0" fontId="225" fillId="49" borderId="0" applyNumberFormat="0" applyBorder="0" applyAlignment="0" applyProtection="0"/>
    <xf numFmtId="0" fontId="225" fillId="53" borderId="0" applyNumberFormat="0" applyBorder="0" applyAlignment="0" applyProtection="0"/>
    <xf numFmtId="0" fontId="225" fillId="54" borderId="0" applyNumberFormat="0" applyBorder="0" applyAlignment="0" applyProtection="0"/>
    <xf numFmtId="0" fontId="225" fillId="55" borderId="0" applyNumberFormat="0" applyBorder="0" applyAlignment="0" applyProtection="0"/>
    <xf numFmtId="0" fontId="58" fillId="0" borderId="0" applyNumberFormat="0" applyFill="0" applyBorder="0" applyAlignment="0" applyProtection="0"/>
    <xf numFmtId="0" fontId="23" fillId="61" borderId="57" applyNumberFormat="0" applyFont="0" applyAlignment="0" applyProtection="0"/>
    <xf numFmtId="0" fontId="23" fillId="61" borderId="57" applyNumberFormat="0" applyFont="0" applyAlignment="0" applyProtection="0"/>
    <xf numFmtId="0" fontId="23" fillId="61" borderId="57" applyNumberFormat="0" applyFon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0" fontId="160" fillId="51" borderId="58" applyNumberFormat="0" applyAlignment="0" applyProtection="0"/>
    <xf numFmtId="166" fontId="27" fillId="0" borderId="0" applyFont="0" applyFill="0" applyBorder="0" applyAlignment="0" applyProtection="0"/>
    <xf numFmtId="166" fontId="27"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156" fillId="40" borderId="0" applyNumberFormat="0" applyBorder="0" applyAlignment="0" applyProtection="0"/>
    <xf numFmtId="164" fontId="23" fillId="0" borderId="0" applyFont="0" applyFill="0" applyBorder="0" applyAlignment="0" applyProtection="0"/>
    <xf numFmtId="0" fontId="167" fillId="0" borderId="0" applyNumberFormat="0" applyFill="0" applyBorder="0" applyAlignment="0" applyProtection="0"/>
    <xf numFmtId="0" fontId="222" fillId="0" borderId="0"/>
    <xf numFmtId="0" fontId="172" fillId="41" borderId="0" applyNumberFormat="0" applyBorder="0" applyAlignment="0" applyProtection="0"/>
    <xf numFmtId="3" fontId="226" fillId="0" borderId="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0" fontId="227" fillId="44" borderId="58" applyNumberFormat="0" applyAlignment="0" applyProtection="0"/>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0" fontId="184" fillId="0" borderId="42" applyNumberFormat="0" applyFill="0" applyAlignment="0" applyProtection="0"/>
    <xf numFmtId="0" fontId="161" fillId="63" borderId="37" applyNumberFormat="0" applyAlignment="0" applyProtection="0"/>
    <xf numFmtId="0" fontId="228" fillId="63" borderId="37" applyNumberFormat="0" applyAlignment="0" applyProtection="0"/>
    <xf numFmtId="0" fontId="224" fillId="57" borderId="0" applyNumberFormat="0" applyBorder="0" applyAlignment="0" applyProtection="0"/>
    <xf numFmtId="0" fontId="224" fillId="58" borderId="0" applyNumberFormat="0" applyBorder="0" applyAlignment="0" applyProtection="0"/>
    <xf numFmtId="0" fontId="224" fillId="56" borderId="0" applyNumberFormat="0" applyBorder="0" applyAlignment="0" applyProtection="0"/>
    <xf numFmtId="0" fontId="224" fillId="53" borderId="0" applyNumberFormat="0" applyBorder="0" applyAlignment="0" applyProtection="0"/>
    <xf numFmtId="0" fontId="224" fillId="54" borderId="0" applyNumberFormat="0" applyBorder="0" applyAlignment="0" applyProtection="0"/>
    <xf numFmtId="0" fontId="224" fillId="59" borderId="0" applyNumberFormat="0" applyBorder="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153" fillId="61" borderId="57" applyNumberFormat="0" applyFont="0" applyAlignment="0" applyProtection="0"/>
    <xf numFmtId="0" fontId="27" fillId="0" borderId="0"/>
    <xf numFmtId="0" fontId="27" fillId="0" borderId="0">
      <alignment vertical="top"/>
    </xf>
    <xf numFmtId="0" fontId="23" fillId="0" borderId="0">
      <alignment vertical="top"/>
    </xf>
    <xf numFmtId="0" fontId="3" fillId="0" borderId="0"/>
    <xf numFmtId="0" fontId="3" fillId="0" borderId="0"/>
    <xf numFmtId="0" fontId="2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61" borderId="88" applyNumberFormat="0" applyFont="0" applyAlignment="0" applyProtection="0"/>
    <xf numFmtId="0" fontId="3" fillId="0" borderId="0"/>
    <xf numFmtId="0" fontId="160" fillId="51" borderId="89" applyNumberFormat="0" applyAlignment="0" applyProtection="0"/>
    <xf numFmtId="0" fontId="2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201" fillId="82" borderId="56" applyNumberFormat="0" applyProtection="0">
      <alignment horizontal="right" vertical="center"/>
    </xf>
    <xf numFmtId="4" fontId="201" fillId="83" borderId="56" applyNumberFormat="0" applyProtection="0">
      <alignment horizontal="left" vertical="center" indent="1"/>
    </xf>
    <xf numFmtId="0" fontId="27" fillId="0" borderId="0">
      <alignment vertical="top"/>
    </xf>
    <xf numFmtId="4" fontId="201" fillId="82" borderId="56" applyNumberFormat="0" applyProtection="0">
      <alignment horizontal="left" vertical="center" indent="1"/>
    </xf>
    <xf numFmtId="0" fontId="3" fillId="0" borderId="0"/>
    <xf numFmtId="0" fontId="3" fillId="0" borderId="0"/>
    <xf numFmtId="0" fontId="3" fillId="0" borderId="0"/>
    <xf numFmtId="0" fontId="3" fillId="0" borderId="0"/>
    <xf numFmtId="4" fontId="198" fillId="79" borderId="56"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23" fillId="76" borderId="56" applyNumberFormat="0" applyProtection="0">
      <alignment horizontal="left" vertical="center" indent="1"/>
    </xf>
    <xf numFmtId="0" fontId="23" fillId="76" borderId="87" applyNumberFormat="0" applyProtection="0">
      <alignment horizontal="left" vertical="center" indent="1"/>
    </xf>
    <xf numFmtId="0" fontId="3" fillId="0" borderId="0"/>
    <xf numFmtId="0" fontId="3" fillId="0" borderId="0"/>
    <xf numFmtId="0" fontId="3" fillId="0" borderId="0"/>
    <xf numFmtId="0" fontId="186" fillId="70" borderId="0" applyNumberFormat="0" applyBorder="0" applyAlignment="0" applyProtection="0"/>
    <xf numFmtId="0" fontId="143" fillId="12" borderId="29" applyNumberFormat="0" applyAlignment="0" applyProtection="0"/>
    <xf numFmtId="0" fontId="173" fillId="0" borderId="39" applyNumberFormat="0" applyFill="0" applyAlignment="0" applyProtection="0"/>
    <xf numFmtId="0" fontId="174" fillId="0" borderId="40" applyNumberFormat="0" applyFill="0" applyAlignment="0" applyProtection="0"/>
    <xf numFmtId="0" fontId="175" fillId="0" borderId="41" applyNumberFormat="0" applyFill="0" applyAlignment="0" applyProtection="0"/>
    <xf numFmtId="0" fontId="175"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29" fillId="0" borderId="42" applyNumberFormat="0" applyFill="0" applyAlignment="0" applyProtection="0"/>
    <xf numFmtId="4" fontId="198" fillId="70" borderId="59" applyNumberFormat="0" applyProtection="0">
      <alignment vertical="center"/>
    </xf>
    <xf numFmtId="4" fontId="198" fillId="70" borderId="59" applyNumberFormat="0" applyProtection="0">
      <alignment vertical="center"/>
    </xf>
    <xf numFmtId="4" fontId="198" fillId="70" borderId="59" applyNumberFormat="0" applyProtection="0">
      <alignment vertical="center"/>
    </xf>
    <xf numFmtId="0" fontId="198" fillId="73" borderId="59" applyNumberFormat="0" applyProtection="0">
      <alignment horizontal="left" vertical="top"/>
    </xf>
    <xf numFmtId="0" fontId="198" fillId="73" borderId="59" applyNumberFormat="0" applyProtection="0">
      <alignment horizontal="left" vertical="top"/>
    </xf>
    <xf numFmtId="0" fontId="198" fillId="73" borderId="59" applyNumberFormat="0" applyProtection="0">
      <alignment horizontal="left" vertical="top"/>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201" fillId="81" borderId="59" applyNumberFormat="0" applyProtection="0">
      <alignment horizontal="right" vertical="center"/>
    </xf>
    <xf numFmtId="4" fontId="201" fillId="81" borderId="59" applyNumberFormat="0" applyProtection="0">
      <alignment horizontal="right" vertical="center"/>
    </xf>
    <xf numFmtId="4" fontId="201" fillId="81" borderId="59" applyNumberFormat="0" applyProtection="0">
      <alignment horizontal="right" vertical="center"/>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0" fontId="23" fillId="80" borderId="59" applyNumberFormat="0" applyProtection="0">
      <alignment horizontal="left" vertical="center"/>
    </xf>
    <xf numFmtId="0" fontId="23" fillId="80" borderId="59" applyNumberFormat="0" applyProtection="0">
      <alignment horizontal="left" vertical="center"/>
    </xf>
    <xf numFmtId="0" fontId="23" fillId="80" borderId="59" applyNumberFormat="0" applyProtection="0">
      <alignment horizontal="left" vertical="center"/>
    </xf>
    <xf numFmtId="0" fontId="23" fillId="80" borderId="59" applyNumberFormat="0" applyProtection="0">
      <alignment horizontal="left" vertical="top"/>
    </xf>
    <xf numFmtId="0" fontId="23" fillId="80" borderId="59" applyNumberFormat="0" applyProtection="0">
      <alignment horizontal="left" vertical="top"/>
    </xf>
    <xf numFmtId="0" fontId="23" fillId="80" borderId="59" applyNumberFormat="0" applyProtection="0">
      <alignment horizontal="left" vertical="top"/>
    </xf>
    <xf numFmtId="0" fontId="23" fillId="65" borderId="59" applyNumberFormat="0" applyProtection="0">
      <alignment horizontal="left" vertical="center"/>
    </xf>
    <xf numFmtId="0" fontId="23" fillId="65" borderId="59" applyNumberFormat="0" applyProtection="0">
      <alignment horizontal="left" vertical="center"/>
    </xf>
    <xf numFmtId="0" fontId="23" fillId="65" borderId="59" applyNumberFormat="0" applyProtection="0">
      <alignment horizontal="left" vertical="center"/>
    </xf>
    <xf numFmtId="0" fontId="23" fillId="65" borderId="59" applyNumberFormat="0" applyProtection="0">
      <alignment horizontal="left" vertical="top"/>
    </xf>
    <xf numFmtId="0" fontId="23" fillId="65" borderId="59" applyNumberFormat="0" applyProtection="0">
      <alignment horizontal="left" vertical="top"/>
    </xf>
    <xf numFmtId="0" fontId="23" fillId="65" borderId="59" applyNumberFormat="0" applyProtection="0">
      <alignment horizontal="left" vertical="top"/>
    </xf>
    <xf numFmtId="0" fontId="23" fillId="84" borderId="59" applyNumberFormat="0" applyProtection="0">
      <alignment horizontal="left" vertical="center"/>
    </xf>
    <xf numFmtId="0" fontId="23" fillId="84" borderId="59" applyNumberFormat="0" applyProtection="0">
      <alignment horizontal="left" vertical="center"/>
    </xf>
    <xf numFmtId="0" fontId="23" fillId="84" borderId="59" applyNumberFormat="0" applyProtection="0">
      <alignment horizontal="left" vertical="center"/>
    </xf>
    <xf numFmtId="0" fontId="23" fillId="84" borderId="59" applyNumberFormat="0" applyProtection="0">
      <alignment horizontal="left" vertical="top"/>
    </xf>
    <xf numFmtId="0" fontId="23" fillId="84" borderId="59" applyNumberFormat="0" applyProtection="0">
      <alignment horizontal="left" vertical="top"/>
    </xf>
    <xf numFmtId="0" fontId="23" fillId="84" borderId="59" applyNumberFormat="0" applyProtection="0">
      <alignment horizontal="left" vertical="top"/>
    </xf>
    <xf numFmtId="0" fontId="23" fillId="85" borderId="59" applyNumberFormat="0" applyProtection="0">
      <alignment horizontal="left" vertical="center"/>
    </xf>
    <xf numFmtId="0" fontId="23" fillId="85" borderId="59" applyNumberFormat="0" applyProtection="0">
      <alignment horizontal="left" vertical="center"/>
    </xf>
    <xf numFmtId="0" fontId="23" fillId="85" borderId="59" applyNumberFormat="0" applyProtection="0">
      <alignment horizontal="lef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01" fillId="65" borderId="59" applyNumberFormat="0" applyProtection="0">
      <alignment horizontal="left" vertical="top"/>
    </xf>
    <xf numFmtId="0" fontId="201" fillId="65" borderId="59" applyNumberFormat="0" applyProtection="0">
      <alignment horizontal="left" vertical="top"/>
    </xf>
    <xf numFmtId="0" fontId="201" fillId="65" borderId="59" applyNumberFormat="0" applyProtection="0">
      <alignment horizontal="left" vertical="top"/>
    </xf>
    <xf numFmtId="189" fontId="201" fillId="51" borderId="0"/>
    <xf numFmtId="0" fontId="198" fillId="51" borderId="0"/>
    <xf numFmtId="189" fontId="230" fillId="45" borderId="0">
      <protection locked="0"/>
    </xf>
    <xf numFmtId="189" fontId="198" fillId="51" borderId="13"/>
    <xf numFmtId="189" fontId="198" fillId="51" borderId="13"/>
    <xf numFmtId="189" fontId="198" fillId="51" borderId="13"/>
    <xf numFmtId="189" fontId="198" fillId="51" borderId="0"/>
    <xf numFmtId="0" fontId="217" fillId="0" borderId="0" applyNumberFormat="0" applyFill="0" applyBorder="0" applyAlignment="0" applyProtection="0"/>
    <xf numFmtId="0" fontId="217" fillId="0" borderId="0" applyNumberFormat="0" applyFill="0" applyBorder="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0" fontId="216" fillId="0" borderId="60" applyNumberFormat="0" applyFill="0" applyAlignment="0" applyProtection="0"/>
    <xf numFmtId="190" fontId="231" fillId="0" borderId="0" applyBorder="0"/>
    <xf numFmtId="182" fontId="23" fillId="0" borderId="0" applyFont="0" applyFill="0" applyBorder="0" applyAlignment="0" applyProtection="0"/>
    <xf numFmtId="166" fontId="23" fillId="0" borderId="0" applyFont="0" applyFill="0" applyBorder="0" applyAlignment="0" applyProtection="0"/>
    <xf numFmtId="0" fontId="232" fillId="40"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9" borderId="0" applyNumberFormat="0" applyBorder="0" applyAlignment="0" applyProtection="0"/>
    <xf numFmtId="0" fontId="218" fillId="0" borderId="0" applyNumberFormat="0" applyFill="0" applyBorder="0" applyAlignment="0" applyProtection="0"/>
    <xf numFmtId="0" fontId="225" fillId="57" borderId="0" applyNumberFormat="0" applyBorder="0" applyAlignment="0" applyProtection="0"/>
    <xf numFmtId="0" fontId="225" fillId="58" borderId="0" applyNumberFormat="0" applyBorder="0" applyAlignment="0" applyProtection="0"/>
    <xf numFmtId="0" fontId="225" fillId="56" borderId="0" applyNumberFormat="0" applyBorder="0" applyAlignment="0" applyProtection="0"/>
    <xf numFmtId="0" fontId="225" fillId="53" borderId="0" applyNumberFormat="0" applyBorder="0" applyAlignment="0" applyProtection="0"/>
    <xf numFmtId="0" fontId="225" fillId="54" borderId="0" applyNumberFormat="0" applyBorder="0" applyAlignment="0" applyProtection="0"/>
    <xf numFmtId="0" fontId="225" fillId="59" borderId="0" applyNumberFormat="0" applyBorder="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3" fillId="44" borderId="58"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5" fillId="51" borderId="58" applyNumberFormat="0" applyAlignment="0" applyProtection="0"/>
    <xf numFmtId="0" fontId="236" fillId="0" borderId="39" applyNumberFormat="0" applyFill="0" applyAlignment="0" applyProtection="0"/>
    <xf numFmtId="0" fontId="237" fillId="0" borderId="40" applyNumberFormat="0" applyFill="0" applyAlignment="0" applyProtection="0"/>
    <xf numFmtId="0" fontId="238" fillId="0" borderId="41" applyNumberFormat="0" applyFill="0" applyAlignment="0" applyProtection="0"/>
    <xf numFmtId="0" fontId="238" fillId="0" borderId="0" applyNumberFormat="0" applyFill="0" applyBorder="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39" fillId="0" borderId="60" applyNumberFormat="0" applyFill="0" applyAlignment="0" applyProtection="0"/>
    <xf numFmtId="0" fontId="240" fillId="63" borderId="37" applyNumberFormat="0" applyAlignment="0" applyProtection="0"/>
    <xf numFmtId="0" fontId="241" fillId="0" borderId="0" applyNumberFormat="0" applyFill="0" applyBorder="0" applyAlignment="0" applyProtection="0"/>
    <xf numFmtId="0" fontId="242" fillId="70" borderId="0" applyNumberFormat="0" applyBorder="0" applyAlignment="0" applyProtection="0"/>
    <xf numFmtId="0" fontId="243" fillId="40" borderId="0" applyNumberFormat="0" applyBorder="0" applyAlignment="0" applyProtection="0"/>
    <xf numFmtId="0" fontId="244" fillId="0" borderId="0" applyNumberFormat="0" applyFill="0" applyBorder="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163" fillId="61" borderId="57" applyNumberFormat="0" applyFont="0" applyAlignment="0" applyProtection="0"/>
    <xf numFmtId="0" fontId="245" fillId="0" borderId="42" applyNumberFormat="0" applyFill="0" applyAlignment="0" applyProtection="0"/>
    <xf numFmtId="0" fontId="246" fillId="0" borderId="0" applyNumberFormat="0" applyFill="0" applyBorder="0" applyAlignment="0" applyProtection="0"/>
    <xf numFmtId="0" fontId="247" fillId="41" borderId="0" applyNumberFormat="0" applyBorder="0" applyAlignment="0" applyProtection="0"/>
    <xf numFmtId="0" fontId="142" fillId="11" borderId="28" applyNumberFormat="0" applyAlignment="0" applyProtection="0"/>
    <xf numFmtId="0" fontId="3" fillId="0" borderId="0"/>
    <xf numFmtId="0" fontId="3" fillId="0" borderId="0"/>
    <xf numFmtId="0" fontId="201" fillId="39" borderId="0" applyNumberFormat="0" applyBorder="0" applyAlignment="0" applyProtection="0"/>
    <xf numFmtId="0" fontId="201" fillId="39"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153" fillId="39" borderId="0" applyNumberFormat="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8" borderId="0" applyNumberFormat="0" applyBorder="0" applyAlignment="0" applyProtection="0"/>
    <xf numFmtId="0" fontId="201" fillId="48"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153" fillId="46" borderId="0" applyNumberFormat="0" applyBorder="0" applyAlignment="0" applyProtection="0"/>
    <xf numFmtId="0" fontId="153" fillId="48" borderId="0" applyNumberFormat="0" applyBorder="0" applyAlignment="0" applyProtection="0"/>
    <xf numFmtId="0" fontId="153" fillId="49"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48" borderId="0" applyNumberFormat="0" applyBorder="0" applyAlignment="0" applyProtection="0"/>
    <xf numFmtId="0" fontId="230" fillId="48"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5" borderId="0" applyNumberFormat="0" applyBorder="0" applyAlignment="0" applyProtection="0"/>
    <xf numFmtId="0" fontId="230" fillId="55" borderId="0" applyNumberFormat="0" applyBorder="0" applyAlignment="0" applyProtection="0"/>
    <xf numFmtId="0" fontId="154" fillId="52" borderId="0" applyNumberFormat="0" applyBorder="0" applyAlignment="0" applyProtection="0"/>
    <xf numFmtId="0" fontId="154" fillId="48" borderId="0" applyNumberFormat="0" applyBorder="0" applyAlignment="0" applyProtection="0"/>
    <xf numFmtId="0" fontId="154" fillId="49"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5" borderId="0" applyNumberFormat="0" applyBorder="0" applyAlignment="0" applyProtection="0"/>
    <xf numFmtId="0" fontId="230" fillId="57" borderId="0" applyNumberFormat="0" applyBorder="0" applyAlignment="0" applyProtection="0"/>
    <xf numFmtId="0" fontId="230" fillId="57" borderId="0" applyNumberFormat="0" applyBorder="0" applyAlignment="0" applyProtection="0"/>
    <xf numFmtId="0" fontId="230" fillId="58" borderId="0" applyNumberFormat="0" applyBorder="0" applyAlignment="0" applyProtection="0"/>
    <xf numFmtId="0" fontId="230" fillId="58" borderId="0" applyNumberFormat="0" applyBorder="0" applyAlignment="0" applyProtection="0"/>
    <xf numFmtId="0" fontId="230" fillId="56" borderId="0" applyNumberFormat="0" applyBorder="0" applyAlignment="0" applyProtection="0"/>
    <xf numFmtId="0" fontId="230" fillId="56"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48" fillId="40" borderId="0" applyNumberFormat="0" applyBorder="0" applyAlignment="0" applyProtection="0"/>
    <xf numFmtId="0" fontId="248" fillId="40" borderId="0" applyNumberFormat="0" applyBorder="0" applyAlignment="0" applyProtection="0"/>
    <xf numFmtId="0" fontId="172" fillId="41" borderId="0" applyNumberFormat="0" applyBorder="0" applyAlignment="0" applyProtection="0"/>
    <xf numFmtId="0" fontId="249" fillId="51" borderId="58" applyNumberFormat="0" applyAlignment="0" applyProtection="0"/>
    <xf numFmtId="0" fontId="249" fillId="51" borderId="58" applyNumberFormat="0" applyAlignment="0" applyProtection="0"/>
    <xf numFmtId="0" fontId="160" fillId="51" borderId="58" applyNumberFormat="0" applyAlignment="0" applyProtection="0"/>
    <xf numFmtId="0" fontId="161" fillId="63" borderId="37" applyNumberFormat="0" applyAlignment="0" applyProtection="0"/>
    <xf numFmtId="0" fontId="184" fillId="0" borderId="42" applyNumberFormat="0" applyFill="0" applyAlignment="0" applyProtection="0"/>
    <xf numFmtId="0" fontId="250" fillId="63" borderId="37" applyNumberFormat="0" applyAlignment="0" applyProtection="0"/>
    <xf numFmtId="0" fontId="250" fillId="63" borderId="37" applyNumberFormat="0" applyAlignment="0" applyProtection="0"/>
    <xf numFmtId="0" fontId="175" fillId="0" borderId="0" applyNumberFormat="0" applyFill="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9" borderId="0" applyNumberFormat="0" applyBorder="0" applyAlignment="0" applyProtection="0"/>
    <xf numFmtId="0" fontId="227" fillId="44" borderId="58" applyNumberForma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2" fillId="41" borderId="0" applyNumberFormat="0" applyBorder="0" applyAlignment="0" applyProtection="0"/>
    <xf numFmtId="0" fontId="252" fillId="41" borderId="0" applyNumberFormat="0" applyBorder="0" applyAlignment="0" applyProtection="0"/>
    <xf numFmtId="0" fontId="253" fillId="0" borderId="39" applyNumberFormat="0" applyFill="0" applyAlignment="0" applyProtection="0"/>
    <xf numFmtId="0" fontId="253" fillId="0" borderId="39" applyNumberFormat="0" applyFill="0" applyAlignment="0" applyProtection="0"/>
    <xf numFmtId="0" fontId="254" fillId="0" borderId="40" applyNumberFormat="0" applyFill="0" applyAlignment="0" applyProtection="0"/>
    <xf numFmtId="0" fontId="254" fillId="0" borderId="40" applyNumberFormat="0" applyFill="0" applyAlignment="0" applyProtection="0"/>
    <xf numFmtId="0" fontId="255" fillId="0" borderId="41" applyNumberFormat="0" applyFill="0" applyAlignment="0" applyProtection="0"/>
    <xf numFmtId="0" fontId="255" fillId="0" borderId="41" applyNumberFormat="0" applyFill="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156" fillId="40" borderId="0" applyNumberFormat="0" applyBorder="0" applyAlignment="0" applyProtection="0"/>
    <xf numFmtId="0" fontId="256" fillId="0" borderId="42" applyNumberFormat="0" applyFill="0" applyAlignment="0" applyProtection="0"/>
    <xf numFmtId="0" fontId="256" fillId="0" borderId="42" applyNumberFormat="0" applyFill="0" applyAlignment="0" applyProtection="0"/>
    <xf numFmtId="191" fontId="23" fillId="0" borderId="0" applyFill="0" applyBorder="0" applyAlignment="0" applyProtection="0"/>
    <xf numFmtId="191"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57" fillId="70" borderId="0" applyNumberFormat="0" applyBorder="0" applyAlignment="0" applyProtection="0"/>
    <xf numFmtId="0" fontId="257" fillId="70" borderId="0" applyNumberFormat="0" applyBorder="0" applyAlignment="0" applyProtection="0"/>
    <xf numFmtId="0" fontId="23" fillId="0" borderId="0"/>
    <xf numFmtId="0" fontId="23" fillId="0" borderId="0"/>
    <xf numFmtId="0" fontId="23" fillId="61" borderId="57" applyNumberFormat="0" applyFont="0" applyAlignment="0" applyProtection="0"/>
    <xf numFmtId="0" fontId="23" fillId="61" borderId="57" applyNumberFormat="0" applyFont="0" applyAlignment="0" applyProtection="0"/>
    <xf numFmtId="0" fontId="23" fillId="61" borderId="57" applyNumberFormat="0" applyFont="0" applyAlignment="0" applyProtection="0"/>
    <xf numFmtId="0" fontId="258" fillId="51" borderId="56" applyNumberFormat="0" applyAlignment="0" applyProtection="0"/>
    <xf numFmtId="0" fontId="190" fillId="51" borderId="56" applyNumberFormat="0" applyAlignment="0" applyProtection="0"/>
    <xf numFmtId="0" fontId="153" fillId="0" borderId="0"/>
    <xf numFmtId="0" fontId="218" fillId="0" borderId="0" applyNumberFormat="0" applyFill="0" applyBorder="0" applyAlignment="0" applyProtection="0"/>
    <xf numFmtId="0" fontId="16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173" fillId="0" borderId="39" applyNumberFormat="0" applyFill="0" applyAlignment="0" applyProtection="0"/>
    <xf numFmtId="0" fontId="174" fillId="0" borderId="40" applyNumberFormat="0" applyFill="0" applyAlignment="0" applyProtection="0"/>
    <xf numFmtId="0" fontId="175" fillId="0" borderId="41" applyNumberFormat="0" applyFill="0" applyAlignment="0" applyProtection="0"/>
    <xf numFmtId="0" fontId="198" fillId="0" borderId="60" applyNumberFormat="0" applyFill="0" applyAlignment="0" applyProtection="0"/>
    <xf numFmtId="0" fontId="198" fillId="0" borderId="60" applyNumberFormat="0" applyFill="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3" fillId="0" borderId="0"/>
    <xf numFmtId="0" fontId="23" fillId="0" borderId="0"/>
    <xf numFmtId="0" fontId="142" fillId="11" borderId="28" applyNumberFormat="0" applyAlignment="0" applyProtection="0"/>
    <xf numFmtId="0" fontId="78" fillId="0" borderId="0"/>
    <xf numFmtId="3" fontId="152" fillId="69" borderId="12" applyNumberFormat="0">
      <protection locked="0"/>
    </xf>
    <xf numFmtId="0" fontId="188" fillId="0" borderId="0"/>
    <xf numFmtId="0" fontId="3" fillId="0" borderId="0"/>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198" fillId="79"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2"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3" borderId="56" applyNumberFormat="0" applyProtection="0">
      <alignment horizontal="left" vertical="center" indent="1"/>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4" fontId="201" fillId="82" borderId="56" applyNumberFormat="0" applyProtection="0">
      <alignment horizontal="right" vertical="center"/>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 fillId="76" borderId="56" applyNumberFormat="0" applyProtection="0">
      <alignment horizontal="left" vertical="center" indent="1"/>
    </xf>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34" fillId="51" borderId="56" applyNumberFormat="0" applyAlignment="0" applyProtection="0"/>
    <xf numFmtId="0" fontId="258" fillId="51" borderId="56" applyNumberFormat="0" applyAlignment="0" applyProtection="0"/>
    <xf numFmtId="0" fontId="190" fillId="51" borderId="56" applyNumberFormat="0" applyAlignment="0" applyProtection="0"/>
    <xf numFmtId="3" fontId="152" fillId="69" borderId="12" applyNumberFormat="0">
      <protection locked="0"/>
    </xf>
    <xf numFmtId="3" fontId="152" fillId="69" borderId="12" applyNumberFormat="0">
      <protection locked="0"/>
    </xf>
    <xf numFmtId="3" fontId="152" fillId="69" borderId="12" applyNumberFormat="0">
      <protection locked="0"/>
    </xf>
    <xf numFmtId="177" fontId="23" fillId="0" borderId="0" applyFont="0" applyFill="0" applyBorder="0" applyAlignment="0" applyProtection="0"/>
    <xf numFmtId="39" fontId="259" fillId="0" borderId="0"/>
    <xf numFmtId="3" fontId="152" fillId="69" borderId="12" applyNumberFormat="0">
      <protection locked="0"/>
    </xf>
    <xf numFmtId="177" fontId="259" fillId="0" borderId="0" applyFont="0" applyFill="0" applyBorder="0" applyAlignment="0" applyProtection="0"/>
    <xf numFmtId="3" fontId="152" fillId="69" borderId="12" applyNumberFormat="0">
      <protection locked="0"/>
    </xf>
    <xf numFmtId="3" fontId="152" fillId="69" borderId="12" applyNumberFormat="0">
      <protection locked="0"/>
    </xf>
    <xf numFmtId="3" fontId="152" fillId="69" borderId="12" applyNumberFormat="0">
      <protection locked="0"/>
    </xf>
    <xf numFmtId="0" fontId="23" fillId="0" borderId="0"/>
    <xf numFmtId="166" fontId="3" fillId="0" borderId="0" applyFont="0" applyFill="0" applyBorder="0" applyAlignment="0" applyProtection="0"/>
    <xf numFmtId="0" fontId="210" fillId="5" borderId="51" applyNumberFormat="0" applyAlignment="0" applyProtection="0">
      <alignment horizontal="left" vertical="center" indent="1"/>
    </xf>
    <xf numFmtId="0" fontId="210" fillId="5" borderId="51" applyNumberFormat="0" applyAlignment="0" applyProtection="0">
      <alignment horizontal="left" vertical="center" indent="1"/>
    </xf>
    <xf numFmtId="180" fontId="260" fillId="100" borderId="16" applyNumberFormat="0" applyBorder="0" applyProtection="0">
      <alignment horizontal="right" vertical="center"/>
    </xf>
    <xf numFmtId="180" fontId="261" fillId="100" borderId="51" applyNumberFormat="0" applyBorder="0" applyProtection="0">
      <alignment horizontal="right" vertical="center"/>
    </xf>
    <xf numFmtId="0" fontId="210" fillId="101" borderId="51" applyNumberFormat="0" applyAlignment="0" applyProtection="0">
      <alignment horizontal="left" vertical="center" indent="1"/>
    </xf>
    <xf numFmtId="180" fontId="261" fillId="101" borderId="51" applyNumberFormat="0" applyProtection="0">
      <alignment horizontal="right" vertical="center"/>
    </xf>
    <xf numFmtId="0" fontId="211" fillId="0" borderId="52" applyNumberFormat="0" applyBorder="0" applyAlignment="0" applyProtection="0"/>
    <xf numFmtId="3" fontId="152" fillId="69" borderId="12" applyNumberFormat="0">
      <protection locked="0"/>
    </xf>
    <xf numFmtId="0" fontId="23" fillId="0" borderId="0"/>
    <xf numFmtId="175" fontId="188" fillId="0" borderId="61" applyFont="0" applyBorder="0" applyAlignment="0">
      <alignment horizontal="right" vertical="center" wrapText="1"/>
    </xf>
    <xf numFmtId="175" fontId="188" fillId="0" borderId="61" applyFont="0" applyBorder="0" applyAlignment="0">
      <alignment horizontal="right" vertical="center" wrapText="1"/>
    </xf>
    <xf numFmtId="3" fontId="152" fillId="69" borderId="12" applyNumberFormat="0">
      <protection locked="0"/>
    </xf>
    <xf numFmtId="0" fontId="23" fillId="61" borderId="35" applyNumberFormat="0" applyFont="0" applyAlignment="0" applyProtection="0"/>
    <xf numFmtId="0" fontId="23" fillId="61" borderId="35" applyNumberFormat="0" applyFont="0" applyAlignment="0" applyProtection="0"/>
    <xf numFmtId="0" fontId="23" fillId="61" borderId="35" applyNumberFormat="0" applyFon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3" fontId="152" fillId="69" borderId="12" applyNumberFormat="0">
      <protection locked="0"/>
    </xf>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0" fontId="153" fillId="61" borderId="35" applyNumberFormat="0" applyFont="0" applyAlignment="0" applyProtection="0"/>
    <xf numFmtId="4" fontId="198" fillId="70" borderId="48" applyNumberFormat="0" applyProtection="0">
      <alignment vertical="center"/>
    </xf>
    <xf numFmtId="4" fontId="198" fillId="70" borderId="48" applyNumberFormat="0" applyProtection="0">
      <alignment vertical="center"/>
    </xf>
    <xf numFmtId="4" fontId="198" fillId="70" borderId="48" applyNumberFormat="0" applyProtection="0">
      <alignment vertical="center"/>
    </xf>
    <xf numFmtId="0" fontId="198" fillId="73" borderId="48" applyNumberFormat="0" applyProtection="0">
      <alignment horizontal="left" vertical="top"/>
    </xf>
    <xf numFmtId="0" fontId="198" fillId="73" borderId="48" applyNumberFormat="0" applyProtection="0">
      <alignment horizontal="left" vertical="top"/>
    </xf>
    <xf numFmtId="0" fontId="198" fillId="73" borderId="48" applyNumberFormat="0" applyProtection="0">
      <alignment horizontal="left" vertical="top"/>
    </xf>
    <xf numFmtId="4" fontId="201" fillId="81" borderId="48" applyNumberFormat="0" applyProtection="0">
      <alignment horizontal="right" vertical="center"/>
    </xf>
    <xf numFmtId="4" fontId="201" fillId="81" borderId="48" applyNumberFormat="0" applyProtection="0">
      <alignment horizontal="right" vertical="center"/>
    </xf>
    <xf numFmtId="4" fontId="201" fillId="81" borderId="48" applyNumberFormat="0" applyProtection="0">
      <alignment horizontal="righ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top"/>
    </xf>
    <xf numFmtId="0" fontId="23" fillId="80" borderId="48" applyNumberFormat="0" applyProtection="0">
      <alignment horizontal="left" vertical="top"/>
    </xf>
    <xf numFmtId="0" fontId="23" fillId="80" borderId="48" applyNumberFormat="0" applyProtection="0">
      <alignment horizontal="left" vertical="top"/>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top"/>
    </xf>
    <xf numFmtId="0" fontId="23" fillId="65" borderId="48" applyNumberFormat="0" applyProtection="0">
      <alignment horizontal="left" vertical="top"/>
    </xf>
    <xf numFmtId="0" fontId="23" fillId="65" borderId="48" applyNumberFormat="0" applyProtection="0">
      <alignment horizontal="left" vertical="top"/>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top"/>
    </xf>
    <xf numFmtId="0" fontId="23" fillId="84" borderId="48" applyNumberFormat="0" applyProtection="0">
      <alignment horizontal="left" vertical="top"/>
    </xf>
    <xf numFmtId="0" fontId="23" fillId="84" borderId="48" applyNumberFormat="0" applyProtection="0">
      <alignment horizontal="left" vertical="top"/>
    </xf>
    <xf numFmtId="0" fontId="23" fillId="85" borderId="48" applyNumberFormat="0" applyProtection="0">
      <alignment horizontal="left" vertical="center"/>
    </xf>
    <xf numFmtId="0" fontId="23" fillId="85" borderId="48" applyNumberFormat="0" applyProtection="0">
      <alignment horizontal="left" vertical="center"/>
    </xf>
    <xf numFmtId="0" fontId="23" fillId="85" borderId="48" applyNumberFormat="0" applyProtection="0">
      <alignment horizontal="left" vertical="center"/>
    </xf>
    <xf numFmtId="0" fontId="201" fillId="65" borderId="48" applyNumberFormat="0" applyProtection="0">
      <alignment horizontal="left" vertical="top"/>
    </xf>
    <xf numFmtId="0" fontId="201" fillId="65" borderId="48" applyNumberFormat="0" applyProtection="0">
      <alignment horizontal="left" vertical="top"/>
    </xf>
    <xf numFmtId="0" fontId="201" fillId="65" borderId="48" applyNumberFormat="0" applyProtection="0">
      <alignment horizontal="left" vertical="top"/>
    </xf>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16" fillId="0" borderId="55" applyNumberFormat="0" applyFill="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239" fillId="0" borderId="55" applyNumberFormat="0" applyFill="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163" fillId="61" borderId="35" applyNumberFormat="0" applyFont="0" applyAlignment="0" applyProtection="0"/>
    <xf numFmtId="0" fontId="249" fillId="51" borderId="36" applyNumberFormat="0" applyAlignment="0" applyProtection="0"/>
    <xf numFmtId="0" fontId="249" fillId="51" borderId="36" applyNumberFormat="0" applyAlignment="0" applyProtection="0"/>
    <xf numFmtId="0" fontId="160" fillId="51" borderId="36" applyNumberFormat="0" applyAlignment="0" applyProtection="0"/>
    <xf numFmtId="0" fontId="227" fillId="44" borderId="36"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23" fillId="61" borderId="35" applyNumberFormat="0" applyFont="0" applyAlignment="0" applyProtection="0"/>
    <xf numFmtId="0" fontId="198" fillId="0" borderId="55" applyNumberFormat="0" applyFill="0" applyAlignment="0" applyProtection="0"/>
    <xf numFmtId="0" fontId="198" fillId="0" borderId="55" applyNumberFormat="0" applyFill="0" applyAlignment="0" applyProtection="0"/>
    <xf numFmtId="3" fontId="152" fillId="69" borderId="12" applyNumberFormat="0">
      <protection locked="0"/>
    </xf>
    <xf numFmtId="0" fontId="27" fillId="0" borderId="0"/>
    <xf numFmtId="0" fontId="27" fillId="0" borderId="0"/>
    <xf numFmtId="0" fontId="262" fillId="0" borderId="0"/>
    <xf numFmtId="9" fontId="27" fillId="0" borderId="0" applyFont="0" applyFill="0" applyBorder="0" applyAlignment="0" applyProtection="0"/>
    <xf numFmtId="0" fontId="23" fillId="65" borderId="48" applyNumberFormat="0" applyProtection="0">
      <alignment horizontal="left" vertical="top"/>
    </xf>
    <xf numFmtId="0" fontId="23" fillId="65" borderId="48" applyNumberFormat="0" applyProtection="0">
      <alignment horizontal="left" vertical="center"/>
    </xf>
    <xf numFmtId="0" fontId="23" fillId="80" borderId="48" applyNumberFormat="0" applyProtection="0">
      <alignment horizontal="left" vertical="top"/>
    </xf>
    <xf numFmtId="0" fontId="23" fillId="80" borderId="48" applyNumberFormat="0" applyProtection="0">
      <alignment horizontal="left" vertical="center"/>
    </xf>
    <xf numFmtId="4" fontId="201" fillId="81" borderId="48" applyNumberFormat="0" applyProtection="0">
      <alignment horizontal="right" vertical="center"/>
    </xf>
    <xf numFmtId="0" fontId="198" fillId="73" borderId="48" applyNumberFormat="0" applyProtection="0">
      <alignment horizontal="left" vertical="top"/>
    </xf>
    <xf numFmtId="4" fontId="198" fillId="70" borderId="48" applyNumberFormat="0" applyProtection="0">
      <alignment vertical="center"/>
    </xf>
    <xf numFmtId="9" fontId="27" fillId="0" borderId="0" applyFont="0" applyFill="0" applyBorder="0" applyAlignment="0" applyProtection="0"/>
    <xf numFmtId="4" fontId="201" fillId="72" borderId="48" applyNumberFormat="0" applyProtection="0">
      <alignment horizontal="left" vertical="center"/>
    </xf>
    <xf numFmtId="4" fontId="201" fillId="86" borderId="48" applyNumberFormat="0" applyProtection="0">
      <alignment horizontal="right" vertical="center"/>
    </xf>
    <xf numFmtId="0" fontId="27" fillId="0" borderId="0"/>
    <xf numFmtId="189" fontId="198" fillId="51" borderId="62"/>
    <xf numFmtId="193" fontId="43" fillId="72" borderId="0" applyBorder="0">
      <protection locked="0"/>
    </xf>
    <xf numFmtId="165" fontId="23" fillId="0" borderId="0" applyFont="0" applyFill="0" applyBorder="0" applyAlignment="0" applyProtection="0"/>
    <xf numFmtId="192" fontId="23" fillId="0" borderId="0" applyFont="0" applyFill="0" applyBorder="0" applyAlignment="0" applyProtection="0"/>
    <xf numFmtId="0" fontId="27" fillId="0" borderId="0"/>
    <xf numFmtId="0" fontId="263" fillId="0" borderId="0" applyNumberFormat="0" applyFill="0" applyBorder="0" applyAlignment="0" applyProtection="0">
      <alignment vertical="top"/>
      <protection locked="0"/>
    </xf>
    <xf numFmtId="4" fontId="201" fillId="72" borderId="48" applyNumberFormat="0" applyProtection="0">
      <alignment horizontal="left" vertical="center"/>
    </xf>
    <xf numFmtId="0" fontId="222" fillId="0" borderId="0"/>
    <xf numFmtId="0" fontId="221" fillId="0" borderId="0" applyNumberFormat="0" applyFill="0" applyBorder="0" applyAlignment="0" applyProtection="0"/>
    <xf numFmtId="0" fontId="221" fillId="0" borderId="0" applyNumberFormat="0" applyFill="0" applyBorder="0" applyAlignment="0" applyProtection="0"/>
    <xf numFmtId="0" fontId="221" fillId="0" borderId="0">
      <alignment vertical="top"/>
    </xf>
    <xf numFmtId="0" fontId="221" fillId="0" borderId="0">
      <alignment vertical="top"/>
    </xf>
    <xf numFmtId="0" fontId="264" fillId="43" borderId="0" applyNumberFormat="0" applyBorder="0" applyAlignment="0" applyProtection="0"/>
    <xf numFmtId="0" fontId="264" fillId="86" borderId="0" applyNumberFormat="0" applyBorder="0" applyAlignment="0" applyProtection="0"/>
    <xf numFmtId="0" fontId="264" fillId="77" borderId="0" applyNumberFormat="0" applyBorder="0" applyAlignment="0" applyProtection="0"/>
    <xf numFmtId="0" fontId="264" fillId="47" borderId="0" applyNumberFormat="0" applyBorder="0" applyAlignment="0" applyProtection="0"/>
    <xf numFmtId="0" fontId="264" fillId="43" borderId="0" applyNumberFormat="0" applyBorder="0" applyAlignment="0" applyProtection="0"/>
    <xf numFmtId="0" fontId="264" fillId="86" borderId="0" applyNumberFormat="0" applyBorder="0" applyAlignment="0" applyProtection="0"/>
    <xf numFmtId="0" fontId="179" fillId="43" borderId="0" applyNumberFormat="0" applyBorder="0" applyAlignment="0" applyProtection="0"/>
    <xf numFmtId="0" fontId="179" fillId="86" borderId="0" applyNumberFormat="0" applyBorder="0" applyAlignment="0" applyProtection="0"/>
    <xf numFmtId="0" fontId="179" fillId="77" borderId="0" applyNumberFormat="0" applyBorder="0" applyAlignment="0" applyProtection="0"/>
    <xf numFmtId="0" fontId="179" fillId="47" borderId="0" applyNumberFormat="0" applyBorder="0" applyAlignment="0" applyProtection="0"/>
    <xf numFmtId="0" fontId="179" fillId="43" borderId="0" applyNumberFormat="0" applyBorder="0" applyAlignment="0" applyProtection="0"/>
    <xf numFmtId="0" fontId="179" fillId="86" borderId="0" applyNumberFormat="0" applyBorder="0" applyAlignment="0" applyProtection="0"/>
    <xf numFmtId="0" fontId="264" fillId="61" borderId="0" applyNumberFormat="0" applyBorder="0" applyAlignment="0" applyProtection="0"/>
    <xf numFmtId="0" fontId="264" fillId="67" borderId="0" applyNumberFormat="0" applyBorder="0" applyAlignment="0" applyProtection="0"/>
    <xf numFmtId="0" fontId="264" fillId="77" borderId="0" applyNumberFormat="0" applyBorder="0" applyAlignment="0" applyProtection="0"/>
    <xf numFmtId="0" fontId="264" fillId="48" borderId="0" applyNumberFormat="0" applyBorder="0" applyAlignment="0" applyProtection="0"/>
    <xf numFmtId="0" fontId="264" fillId="61" borderId="0" applyNumberFormat="0" applyBorder="0" applyAlignment="0" applyProtection="0"/>
    <xf numFmtId="0" fontId="264" fillId="86" borderId="0" applyNumberFormat="0" applyBorder="0" applyAlignment="0" applyProtection="0"/>
    <xf numFmtId="0" fontId="179" fillId="61" borderId="0" applyNumberFormat="0" applyBorder="0" applyAlignment="0" applyProtection="0"/>
    <xf numFmtId="0" fontId="179" fillId="67" borderId="0" applyNumberFormat="0" applyBorder="0" applyAlignment="0" applyProtection="0"/>
    <xf numFmtId="0" fontId="179" fillId="77" borderId="0" applyNumberFormat="0" applyBorder="0" applyAlignment="0" applyProtection="0"/>
    <xf numFmtId="0" fontId="179" fillId="48" borderId="0" applyNumberFormat="0" applyBorder="0" applyAlignment="0" applyProtection="0"/>
    <xf numFmtId="0" fontId="179" fillId="61" borderId="0" applyNumberFormat="0" applyBorder="0" applyAlignment="0" applyProtection="0"/>
    <xf numFmtId="0" fontId="179" fillId="86" borderId="0" applyNumberFormat="0" applyBorder="0" applyAlignment="0" applyProtection="0"/>
    <xf numFmtId="0" fontId="265" fillId="104" borderId="0" applyNumberFormat="0" applyBorder="0" applyAlignment="0" applyProtection="0"/>
    <xf numFmtId="0" fontId="265" fillId="59" borderId="0" applyNumberFormat="0" applyBorder="0" applyAlignment="0" applyProtection="0"/>
    <xf numFmtId="0" fontId="265" fillId="55" borderId="0" applyNumberFormat="0" applyBorder="0" applyAlignment="0" applyProtection="0"/>
    <xf numFmtId="0" fontId="265" fillId="48" borderId="0" applyNumberFormat="0" applyBorder="0" applyAlignment="0" applyProtection="0"/>
    <xf numFmtId="0" fontId="265" fillId="104" borderId="0" applyNumberFormat="0" applyBorder="0" applyAlignment="0" applyProtection="0"/>
    <xf numFmtId="0" fontId="265" fillId="86" borderId="0" applyNumberFormat="0" applyBorder="0" applyAlignment="0" applyProtection="0"/>
    <xf numFmtId="0" fontId="154" fillId="104" borderId="0" applyNumberFormat="0" applyBorder="0" applyAlignment="0" applyProtection="0"/>
    <xf numFmtId="0" fontId="154" fillId="59" borderId="0" applyNumberFormat="0" applyBorder="0" applyAlignment="0" applyProtection="0"/>
    <xf numFmtId="0" fontId="154" fillId="55" borderId="0" applyNumberFormat="0" applyBorder="0" applyAlignment="0" applyProtection="0"/>
    <xf numFmtId="0" fontId="154" fillId="48" borderId="0" applyNumberFormat="0" applyBorder="0" applyAlignment="0" applyProtection="0"/>
    <xf numFmtId="0" fontId="154" fillId="104" borderId="0" applyNumberFormat="0" applyBorder="0" applyAlignment="0" applyProtection="0"/>
    <xf numFmtId="0" fontId="154" fillId="86" borderId="0" applyNumberFormat="0" applyBorder="0" applyAlignment="0" applyProtection="0"/>
    <xf numFmtId="0" fontId="154" fillId="104"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105" borderId="0" applyNumberFormat="0" applyBorder="0" applyAlignment="0" applyProtection="0"/>
    <xf numFmtId="0" fontId="154" fillId="104" borderId="0" applyNumberFormat="0" applyBorder="0" applyAlignment="0" applyProtection="0"/>
    <xf numFmtId="0" fontId="154" fillId="53" borderId="0" applyNumberFormat="0" applyBorder="0" applyAlignment="0" applyProtection="0"/>
    <xf numFmtId="0" fontId="265" fillId="104"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105" borderId="0" applyNumberFormat="0" applyBorder="0" applyAlignment="0" applyProtection="0"/>
    <xf numFmtId="0" fontId="265" fillId="104" borderId="0" applyNumberFormat="0" applyBorder="0" applyAlignment="0" applyProtection="0"/>
    <xf numFmtId="0" fontId="265" fillId="53" borderId="0" applyNumberFormat="0" applyBorder="0" applyAlignment="0" applyProtection="0"/>
    <xf numFmtId="0" fontId="266" fillId="106" borderId="0" applyNumberFormat="0" applyBorder="0" applyAlignment="0" applyProtection="0"/>
    <xf numFmtId="0" fontId="267" fillId="43" borderId="36" applyNumberFormat="0" applyAlignment="0" applyProtection="0"/>
    <xf numFmtId="0" fontId="161" fillId="107" borderId="37" applyNumberFormat="0" applyAlignment="0" applyProtection="0"/>
    <xf numFmtId="164" fontId="23" fillId="0" borderId="0" applyFont="0" applyFill="0" applyBorder="0" applyAlignment="0" applyProtection="0"/>
    <xf numFmtId="0" fontId="27" fillId="0" borderId="0"/>
    <xf numFmtId="0" fontId="167" fillId="0" borderId="0" applyNumberFormat="0" applyFill="0" applyBorder="0" applyAlignment="0" applyProtection="0"/>
    <xf numFmtId="0" fontId="218" fillId="77" borderId="0" applyNumberFormat="0" applyBorder="0" applyAlignment="0" applyProtection="0"/>
    <xf numFmtId="0" fontId="268" fillId="0" borderId="63" applyNumberFormat="0" applyFill="0" applyAlignment="0" applyProtection="0"/>
    <xf numFmtId="0" fontId="269" fillId="0" borderId="64" applyNumberFormat="0" applyFill="0" applyAlignment="0" applyProtection="0"/>
    <xf numFmtId="0" fontId="216" fillId="0" borderId="65" applyNumberFormat="0" applyFill="0" applyAlignment="0" applyProtection="0"/>
    <xf numFmtId="0" fontId="216" fillId="0" borderId="0" applyNumberFormat="0" applyFill="0" applyBorder="0" applyAlignment="0" applyProtection="0"/>
    <xf numFmtId="0" fontId="23" fillId="86" borderId="66" applyNumberFormat="0" applyFont="0" applyAlignment="0" applyProtection="0"/>
    <xf numFmtId="0" fontId="270" fillId="106" borderId="0" applyNumberFormat="0" applyBorder="0" applyAlignment="0" applyProtection="0"/>
    <xf numFmtId="0" fontId="271" fillId="77" borderId="0" applyNumberFormat="0" applyBorder="0" applyAlignment="0" applyProtection="0"/>
    <xf numFmtId="0" fontId="272" fillId="86" borderId="36" applyNumberFormat="0" applyAlignment="0" applyProtection="0"/>
    <xf numFmtId="38" fontId="164" fillId="0" borderId="0" applyFont="0" applyFill="0" applyBorder="0" applyAlignment="0" applyProtection="0"/>
    <xf numFmtId="0" fontId="273" fillId="43" borderId="36" applyNumberFormat="0" applyAlignment="0" applyProtection="0"/>
    <xf numFmtId="0" fontId="166" fillId="0" borderId="67" applyNumberFormat="0" applyFill="0" applyAlignment="0" applyProtection="0"/>
    <xf numFmtId="0" fontId="274" fillId="0" borderId="67" applyNumberFormat="0" applyFill="0" applyAlignment="0" applyProtection="0"/>
    <xf numFmtId="0" fontId="275" fillId="86" borderId="0" applyNumberFormat="0" applyBorder="0" applyAlignment="0" applyProtection="0"/>
    <xf numFmtId="0" fontId="276" fillId="86" borderId="0" applyNumberFormat="0" applyBorder="0" applyAlignment="0" applyProtection="0"/>
    <xf numFmtId="9" fontId="27" fillId="0" borderId="0" applyFont="0" applyFill="0" applyBorder="0" applyAlignment="0" applyProtection="0"/>
    <xf numFmtId="0" fontId="27" fillId="0" borderId="0"/>
    <xf numFmtId="0" fontId="23" fillId="0" borderId="0"/>
    <xf numFmtId="0" fontId="264" fillId="0" borderId="0"/>
    <xf numFmtId="0" fontId="23" fillId="0" borderId="0">
      <alignment vertical="top"/>
    </xf>
    <xf numFmtId="0" fontId="27" fillId="0" borderId="0"/>
    <xf numFmtId="0" fontId="201" fillId="65" borderId="48" applyNumberFormat="0" applyProtection="0">
      <alignment horizontal="left" vertical="top"/>
    </xf>
    <xf numFmtId="0" fontId="23" fillId="86" borderId="66" applyNumberFormat="0" applyFont="0" applyAlignment="0" applyProtection="0"/>
    <xf numFmtId="0" fontId="277" fillId="0" borderId="0" applyNumberFormat="0" applyFill="0" applyBorder="0" applyAlignment="0" applyProtection="0"/>
    <xf numFmtId="0" fontId="278" fillId="0" borderId="63" applyNumberFormat="0" applyFill="0" applyAlignment="0" applyProtection="0"/>
    <xf numFmtId="0" fontId="279" fillId="0" borderId="64" applyNumberFormat="0" applyFill="0" applyAlignment="0" applyProtection="0"/>
    <xf numFmtId="0" fontId="280" fillId="0" borderId="65" applyNumberFormat="0" applyFill="0" applyAlignment="0" applyProtection="0"/>
    <xf numFmtId="0" fontId="280" fillId="0" borderId="0" applyNumberFormat="0" applyFill="0" applyBorder="0" applyAlignment="0" applyProtection="0"/>
    <xf numFmtId="0" fontId="190" fillId="43" borderId="56" applyNumberFormat="0" applyAlignment="0" applyProtection="0"/>
    <xf numFmtId="0" fontId="23" fillId="84" borderId="48" applyNumberFormat="0" applyProtection="0">
      <alignment horizontal="left" vertical="top"/>
    </xf>
    <xf numFmtId="0" fontId="23" fillId="84" borderId="48" applyNumberFormat="0" applyProtection="0">
      <alignment horizontal="left" vertical="center"/>
    </xf>
    <xf numFmtId="9" fontId="23" fillId="0" borderId="0" applyFont="0" applyFill="0" applyBorder="0" applyAlignment="0" applyProtection="0"/>
    <xf numFmtId="0" fontId="281" fillId="0" borderId="0" applyNumberFormat="0" applyFill="0" applyBorder="0" applyAlignment="0" applyProtection="0"/>
    <xf numFmtId="0" fontId="222" fillId="0" borderId="0"/>
    <xf numFmtId="0" fontId="282" fillId="0" borderId="68" applyNumberFormat="0" applyFill="0" applyAlignment="0" applyProtection="0"/>
    <xf numFmtId="0" fontId="283" fillId="107" borderId="37" applyNumberFormat="0" applyAlignment="0" applyProtection="0"/>
    <xf numFmtId="0" fontId="277" fillId="0" borderId="0" applyNumberFormat="0" applyFill="0" applyBorder="0" applyAlignment="0" applyProtection="0"/>
    <xf numFmtId="0" fontId="190" fillId="0" borderId="68" applyNumberFormat="0" applyFill="0" applyAlignment="0" applyProtection="0"/>
    <xf numFmtId="0" fontId="282" fillId="43" borderId="56" applyNumberFormat="0" applyAlignment="0" applyProtection="0"/>
    <xf numFmtId="0" fontId="27" fillId="0" borderId="0"/>
    <xf numFmtId="164" fontId="23" fillId="0" borderId="0" applyFont="0" applyFill="0" applyBorder="0" applyAlignment="0" applyProtection="0"/>
    <xf numFmtId="0" fontId="222" fillId="0" borderId="0"/>
    <xf numFmtId="0" fontId="284" fillId="0" borderId="0" applyNumberFormat="0" applyFill="0" applyBorder="0" applyAlignment="0" applyProtection="0"/>
    <xf numFmtId="0" fontId="285" fillId="0" borderId="0" applyNumberFormat="0" applyFill="0" applyBorder="0" applyAlignment="0" applyProtection="0"/>
    <xf numFmtId="0" fontId="27" fillId="0" borderId="0"/>
    <xf numFmtId="9" fontId="27" fillId="0" borderId="0" applyFont="0" applyFill="0" applyBorder="0" applyAlignment="0" applyProtection="0"/>
    <xf numFmtId="0" fontId="3" fillId="0" borderId="0"/>
    <xf numFmtId="0" fontId="3" fillId="0" borderId="0"/>
    <xf numFmtId="0" fontId="27" fillId="0" borderId="0"/>
    <xf numFmtId="0" fontId="27" fillId="0" borderId="0"/>
    <xf numFmtId="0" fontId="27" fillId="0" borderId="0"/>
    <xf numFmtId="0" fontId="23" fillId="85" borderId="48" applyNumberFormat="0" applyProtection="0">
      <alignment horizontal="left" vertical="center"/>
    </xf>
    <xf numFmtId="9" fontId="27" fillId="0" borderId="0" applyFont="0" applyFill="0" applyBorder="0" applyAlignment="0" applyProtection="0"/>
    <xf numFmtId="9" fontId="27" fillId="0" borderId="0" applyFont="0" applyFill="0" applyBorder="0" applyAlignment="0" applyProtection="0"/>
    <xf numFmtId="4" fontId="201" fillId="86" borderId="48" applyNumberFormat="0" applyProtection="0">
      <alignment horizontal="right" vertical="center"/>
    </xf>
    <xf numFmtId="0" fontId="3" fillId="0" borderId="0"/>
    <xf numFmtId="0" fontId="3" fillId="0" borderId="0"/>
    <xf numFmtId="0" fontId="3" fillId="0" borderId="0"/>
    <xf numFmtId="0" fontId="3" fillId="0" borderId="0"/>
    <xf numFmtId="9" fontId="27" fillId="0" borderId="0" applyFont="0" applyFill="0" applyBorder="0" applyAlignment="0" applyProtection="0"/>
    <xf numFmtId="0" fontId="267" fillId="43" borderId="36" applyNumberFormat="0" applyAlignment="0" applyProtection="0"/>
    <xf numFmtId="0" fontId="27" fillId="0" borderId="0"/>
    <xf numFmtId="0" fontId="23" fillId="86" borderId="66" applyNumberFormat="0" applyFont="0" applyAlignment="0" applyProtection="0"/>
    <xf numFmtId="0" fontId="27" fillId="0" borderId="0"/>
    <xf numFmtId="0" fontId="272" fillId="86" borderId="36" applyNumberFormat="0" applyAlignment="0" applyProtection="0"/>
    <xf numFmtId="0" fontId="273" fillId="43" borderId="36" applyNumberFormat="0" applyAlignment="0" applyProtection="0"/>
    <xf numFmtId="0" fontId="27" fillId="0" borderId="0"/>
    <xf numFmtId="0" fontId="27" fillId="0" borderId="0"/>
    <xf numFmtId="0" fontId="23" fillId="86" borderId="66" applyNumberFormat="0" applyFont="0" applyAlignment="0" applyProtection="0"/>
    <xf numFmtId="9" fontId="27" fillId="0" borderId="0" applyFont="0" applyFill="0" applyBorder="0" applyAlignment="0" applyProtection="0"/>
    <xf numFmtId="0" fontId="190" fillId="43" borderId="44" applyNumberFormat="0" applyAlignment="0" applyProtection="0"/>
    <xf numFmtId="0" fontId="282" fillId="0" borderId="68" applyNumberFormat="0" applyFill="0" applyAlignment="0" applyProtection="0"/>
    <xf numFmtId="0" fontId="190" fillId="0" borderId="68" applyNumberFormat="0" applyFill="0" applyAlignment="0" applyProtection="0"/>
    <xf numFmtId="0" fontId="282" fillId="43" borderId="44" applyNumberFormat="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27" fillId="0" borderId="0"/>
    <xf numFmtId="0" fontId="209" fillId="5" borderId="51" applyNumberFormat="0" applyAlignment="0">
      <alignment horizontal="left" vertical="center" indent="1"/>
      <protection locked="0"/>
    </xf>
    <xf numFmtId="180" fontId="97" fillId="100" borderId="16" applyNumberFormat="0" applyBorder="0">
      <alignment horizontal="right" vertical="center"/>
      <protection locked="0"/>
    </xf>
    <xf numFmtId="0" fontId="209" fillId="5" borderId="51" applyNumberFormat="0" applyAlignment="0">
      <alignment horizontal="left" vertical="center" indent="1"/>
      <protection locked="0"/>
    </xf>
    <xf numFmtId="180" fontId="208" fillId="100" borderId="51" applyNumberFormat="0" applyBorder="0">
      <alignment horizontal="right" vertical="center"/>
      <protection locked="0"/>
    </xf>
    <xf numFmtId="0" fontId="210" fillId="5" borderId="51" applyNumberFormat="0" applyAlignment="0">
      <alignment horizontal="left" vertical="center" indent="1"/>
      <protection locked="0"/>
    </xf>
    <xf numFmtId="0" fontId="210" fillId="5" borderId="51" applyNumberFormat="0" applyAlignment="0">
      <alignment horizontal="left" vertical="center" indent="1"/>
      <protection locked="0"/>
    </xf>
    <xf numFmtId="180" fontId="260" fillId="100" borderId="16" applyNumberFormat="0" applyBorder="0">
      <alignment horizontal="right" vertical="center"/>
      <protection locked="0"/>
    </xf>
    <xf numFmtId="180" fontId="261" fillId="100" borderId="51" applyNumberFormat="0" applyBorder="0">
      <alignment horizontal="right" vertical="center"/>
      <protection locked="0"/>
    </xf>
    <xf numFmtId="180" fontId="97" fillId="0" borderId="16" applyNumberFormat="0" applyFill="0" applyBorder="0" applyAlignment="0" applyProtection="0">
      <alignment horizontal="right" vertical="center"/>
    </xf>
    <xf numFmtId="180" fontId="97" fillId="0" borderId="16" applyNumberFormat="0" applyFill="0" applyBorder="0" applyAlignment="0" applyProtection="0">
      <alignment horizontal="right" vertical="center"/>
    </xf>
    <xf numFmtId="0" fontId="40" fillId="0" borderId="69" applyNumberFormat="0" applyFont="0" applyFill="0" applyAlignment="0" applyProtection="0"/>
    <xf numFmtId="0" fontId="23" fillId="85" borderId="79" applyNumberFormat="0" applyProtection="0">
      <alignment horizontal="left" vertical="center"/>
    </xf>
    <xf numFmtId="3" fontId="152" fillId="69" borderId="12" applyNumberFormat="0">
      <protection locked="0"/>
    </xf>
    <xf numFmtId="0" fontId="23" fillId="76" borderId="44" applyNumberFormat="0" applyProtection="0">
      <alignment horizontal="left" vertical="center" indent="1"/>
    </xf>
    <xf numFmtId="4" fontId="198" fillId="79" borderId="44" applyNumberFormat="0" applyProtection="0">
      <alignment horizontal="left" vertical="center" indent="1"/>
    </xf>
    <xf numFmtId="4" fontId="201" fillId="82" borderId="44" applyNumberFormat="0" applyProtection="0">
      <alignment horizontal="left" vertical="center" indent="1"/>
    </xf>
    <xf numFmtId="4" fontId="201" fillId="83" borderId="44" applyNumberFormat="0" applyProtection="0">
      <alignment horizontal="left" vertical="center" indent="1"/>
    </xf>
    <xf numFmtId="4" fontId="201" fillId="82" borderId="44" applyNumberFormat="0" applyProtection="0">
      <alignment horizontal="right" vertical="center"/>
    </xf>
    <xf numFmtId="0" fontId="23" fillId="76" borderId="44" applyNumberFormat="0" applyProtection="0">
      <alignment horizontal="left" vertical="center" indent="1"/>
    </xf>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160" fillId="51"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0" fontId="227" fillId="44" borderId="36" applyNumberFormat="0" applyAlignment="0" applyProtection="0"/>
    <xf numFmtId="4" fontId="198" fillId="70" borderId="48" applyNumberFormat="0" applyProtection="0">
      <alignment vertical="center"/>
    </xf>
    <xf numFmtId="4" fontId="198" fillId="70" borderId="48" applyNumberFormat="0" applyProtection="0">
      <alignment vertical="center"/>
    </xf>
    <xf numFmtId="0" fontId="198" fillId="73" borderId="48" applyNumberFormat="0" applyProtection="0">
      <alignment horizontal="left" vertical="top"/>
    </xf>
    <xf numFmtId="0" fontId="198" fillId="73" borderId="48" applyNumberFormat="0" applyProtection="0">
      <alignment horizontal="left" vertical="top"/>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198" fillId="79" borderId="44" applyNumberFormat="0" applyProtection="0">
      <alignment horizontal="left" vertical="center" indent="1"/>
    </xf>
    <xf numFmtId="4" fontId="201" fillId="81" borderId="48" applyNumberFormat="0" applyProtection="0">
      <alignment horizontal="right" vertical="center"/>
    </xf>
    <xf numFmtId="4" fontId="201" fillId="81" borderId="48" applyNumberFormat="0" applyProtection="0">
      <alignment horizontal="right" vertical="center"/>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2"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4" fontId="201" fillId="83" borderId="44" applyNumberFormat="0" applyProtection="0">
      <alignment horizontal="left" vertical="center" indent="1"/>
    </xf>
    <xf numFmtId="0" fontId="23" fillId="80" borderId="48" applyNumberFormat="0" applyProtection="0">
      <alignment horizontal="left" vertical="center"/>
    </xf>
    <xf numFmtId="0" fontId="23" fillId="80" borderId="48" applyNumberFormat="0" applyProtection="0">
      <alignment horizontal="left" vertical="center"/>
    </xf>
    <xf numFmtId="0" fontId="23" fillId="80" borderId="48" applyNumberFormat="0" applyProtection="0">
      <alignment horizontal="left" vertical="top"/>
    </xf>
    <xf numFmtId="0" fontId="23" fillId="80" borderId="48" applyNumberFormat="0" applyProtection="0">
      <alignment horizontal="left" vertical="top"/>
    </xf>
    <xf numFmtId="0" fontId="23" fillId="65" borderId="48" applyNumberFormat="0" applyProtection="0">
      <alignment horizontal="left" vertical="center"/>
    </xf>
    <xf numFmtId="0" fontId="23" fillId="65" borderId="48" applyNumberFormat="0" applyProtection="0">
      <alignment horizontal="left" vertical="center"/>
    </xf>
    <xf numFmtId="0" fontId="23" fillId="65" borderId="48" applyNumberFormat="0" applyProtection="0">
      <alignment horizontal="left" vertical="top"/>
    </xf>
    <xf numFmtId="0" fontId="23" fillId="65" borderId="48" applyNumberFormat="0" applyProtection="0">
      <alignment horizontal="left" vertical="top"/>
    </xf>
    <xf numFmtId="0" fontId="23" fillId="84" borderId="48" applyNumberFormat="0" applyProtection="0">
      <alignment horizontal="left" vertical="center"/>
    </xf>
    <xf numFmtId="0" fontId="23" fillId="84" borderId="48" applyNumberFormat="0" applyProtection="0">
      <alignment horizontal="left" vertical="center"/>
    </xf>
    <xf numFmtId="0" fontId="23" fillId="84" borderId="48" applyNumberFormat="0" applyProtection="0">
      <alignment horizontal="left" vertical="top"/>
    </xf>
    <xf numFmtId="0" fontId="23" fillId="84" borderId="48" applyNumberFormat="0" applyProtection="0">
      <alignment horizontal="left" vertical="top"/>
    </xf>
    <xf numFmtId="0" fontId="23" fillId="85" borderId="48" applyNumberFormat="0" applyProtection="0">
      <alignment horizontal="left" vertical="center"/>
    </xf>
    <xf numFmtId="0" fontId="23" fillId="85" borderId="48" applyNumberFormat="0" applyProtection="0">
      <alignment horizontal="lef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4" fontId="201" fillId="82" borderId="44" applyNumberFormat="0" applyProtection="0">
      <alignment horizontal="right" vertical="center"/>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3" fillId="76" borderId="44" applyNumberFormat="0" applyProtection="0">
      <alignment horizontal="left" vertical="center" indent="1"/>
    </xf>
    <xf numFmtId="0" fontId="201" fillId="65" borderId="48" applyNumberFormat="0" applyProtection="0">
      <alignment horizontal="left" vertical="top"/>
    </xf>
    <xf numFmtId="0" fontId="201" fillId="65" borderId="48" applyNumberFormat="0" applyProtection="0">
      <alignment horizontal="left" vertical="top"/>
    </xf>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3" fillId="44" borderId="36"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4" fillId="51" borderId="44"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35" fillId="51" borderId="36" applyNumberFormat="0" applyAlignment="0" applyProtection="0"/>
    <xf numFmtId="0" fontId="249" fillId="51" borderId="36" applyNumberFormat="0" applyAlignment="0" applyProtection="0"/>
    <xf numFmtId="0" fontId="249" fillId="51" borderId="36" applyNumberFormat="0" applyAlignment="0" applyProtection="0"/>
    <xf numFmtId="0" fontId="160" fillId="51" borderId="36" applyNumberFormat="0" applyAlignment="0" applyProtection="0"/>
    <xf numFmtId="0" fontId="227" fillId="44" borderId="36" applyNumberFormat="0" applyAlignment="0" applyProtection="0"/>
    <xf numFmtId="0" fontId="258" fillId="51" borderId="44" applyNumberFormat="0" applyAlignment="0" applyProtection="0"/>
    <xf numFmtId="0" fontId="190" fillId="51" borderId="44" applyNumberFormat="0" applyAlignment="0" applyProtection="0"/>
    <xf numFmtId="0" fontId="3" fillId="0" borderId="0"/>
    <xf numFmtId="4" fontId="201" fillId="72" borderId="79" applyNumberFormat="0" applyProtection="0">
      <alignment vertical="center"/>
    </xf>
    <xf numFmtId="0" fontId="135" fillId="0" borderId="0" applyNumberFormat="0" applyFill="0" applyBorder="0" applyAlignment="0" applyProtection="0"/>
    <xf numFmtId="0" fontId="136" fillId="0" borderId="25" applyNumberFormat="0" applyFill="0" applyAlignment="0" applyProtection="0"/>
    <xf numFmtId="0" fontId="137" fillId="0" borderId="26" applyNumberFormat="0" applyFill="0" applyAlignment="0" applyProtection="0"/>
    <xf numFmtId="0" fontId="138" fillId="0" borderId="27" applyNumberFormat="0" applyFill="0" applyAlignment="0" applyProtection="0"/>
    <xf numFmtId="0" fontId="138" fillId="0" borderId="0" applyNumberFormat="0" applyFill="0" applyBorder="0" applyAlignment="0" applyProtection="0"/>
    <xf numFmtId="0" fontId="139" fillId="8" borderId="0" applyNumberFormat="0" applyBorder="0" applyAlignment="0" applyProtection="0"/>
    <xf numFmtId="0" fontId="140" fillId="9" borderId="0" applyNumberFormat="0" applyBorder="0" applyAlignment="0" applyProtection="0"/>
    <xf numFmtId="0" fontId="142" fillId="11" borderId="28" applyNumberFormat="0" applyAlignment="0" applyProtection="0"/>
    <xf numFmtId="0" fontId="144" fillId="12" borderId="28" applyNumberFormat="0" applyAlignment="0" applyProtection="0"/>
    <xf numFmtId="0" fontId="145" fillId="0" borderId="30" applyNumberFormat="0" applyFill="0" applyAlignment="0" applyProtection="0"/>
    <xf numFmtId="0" fontId="146" fillId="13" borderId="31" applyNumberFormat="0" applyAlignment="0" applyProtection="0"/>
    <xf numFmtId="0" fontId="4" fillId="0" borderId="0" applyNumberFormat="0" applyFill="0" applyBorder="0" applyAlignment="0" applyProtection="0"/>
    <xf numFmtId="0" fontId="147" fillId="0" borderId="0" applyNumberFormat="0" applyFill="0" applyBorder="0" applyAlignment="0" applyProtection="0"/>
    <xf numFmtId="0" fontId="77" fillId="0" borderId="33" applyNumberFormat="0" applyFill="0" applyAlignment="0" applyProtection="0"/>
    <xf numFmtId="0" fontId="112"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12"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12"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12"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12"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12"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180" fontId="97" fillId="102" borderId="50" applyNumberFormat="0" applyAlignment="0" applyProtection="0">
      <alignment horizontal="left" vertical="center" indent="1"/>
    </xf>
    <xf numFmtId="180" fontId="286" fillId="102" borderId="0" applyNumberFormat="0" applyAlignment="0" applyProtection="0">
      <alignment horizontal="left" vertical="center" indent="1"/>
    </xf>
    <xf numFmtId="0" fontId="23" fillId="76" borderId="87" applyNumberFormat="0" applyProtection="0">
      <alignment horizontal="left" vertical="center" indent="1"/>
    </xf>
    <xf numFmtId="4" fontId="201" fillId="40" borderId="79" applyNumberFormat="0" applyProtection="0">
      <alignment horizontal="right" vertical="center"/>
    </xf>
    <xf numFmtId="3" fontId="23" fillId="4" borderId="71" applyFont="0">
      <alignment horizontal="right" vertical="center"/>
      <protection locked="0"/>
    </xf>
    <xf numFmtId="0" fontId="190" fillId="51" borderId="87" applyNumberFormat="0" applyAlignment="0" applyProtection="0"/>
    <xf numFmtId="4" fontId="201" fillId="55" borderId="90" applyNumberFormat="0" applyProtection="0">
      <alignment horizontal="right" vertical="center"/>
    </xf>
    <xf numFmtId="4" fontId="201" fillId="59" borderId="90" applyNumberFormat="0" applyProtection="0">
      <alignment horizontal="right" vertical="center"/>
    </xf>
    <xf numFmtId="4" fontId="201" fillId="56" borderId="90" applyNumberFormat="0" applyProtection="0">
      <alignment horizontal="right" vertical="center"/>
    </xf>
    <xf numFmtId="4" fontId="201" fillId="56" borderId="90" applyNumberFormat="0" applyProtection="0">
      <alignment horizontal="right" vertical="center"/>
    </xf>
    <xf numFmtId="4" fontId="201" fillId="77" borderId="90" applyNumberFormat="0" applyProtection="0">
      <alignment horizontal="right" vertical="center"/>
    </xf>
    <xf numFmtId="4" fontId="201" fillId="49" borderId="90" applyNumberFormat="0" applyProtection="0">
      <alignment horizontal="right" vertical="center"/>
    </xf>
    <xf numFmtId="4" fontId="201" fillId="86" borderId="79" applyNumberFormat="0" applyProtection="0">
      <alignment horizontal="righ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160" fillId="51" borderId="89" applyNumberFormat="0" applyAlignment="0" applyProtection="0"/>
    <xf numFmtId="0" fontId="23" fillId="76" borderId="87" applyNumberFormat="0" applyProtection="0">
      <alignment horizontal="left" vertical="center" indent="1"/>
    </xf>
    <xf numFmtId="4" fontId="201" fillId="82" borderId="87" applyNumberFormat="0" applyProtection="0">
      <alignment horizontal="left" vertical="center" indent="1"/>
    </xf>
    <xf numFmtId="4" fontId="201" fillId="40" borderId="90" applyNumberFormat="0" applyProtection="0">
      <alignment horizontal="right" vertical="center"/>
    </xf>
    <xf numFmtId="4" fontId="201" fillId="48" borderId="90" applyNumberFormat="0" applyProtection="0">
      <alignment horizontal="right" vertical="center"/>
    </xf>
    <xf numFmtId="4" fontId="201" fillId="48" borderId="90" applyNumberFormat="0" applyProtection="0">
      <alignment horizontal="right" vertical="center"/>
    </xf>
    <xf numFmtId="4" fontId="201" fillId="50" borderId="90" applyNumberFormat="0" applyProtection="0">
      <alignment horizontal="right" vertical="center"/>
    </xf>
    <xf numFmtId="4" fontId="201" fillId="50" borderId="90" applyNumberFormat="0" applyProtection="0">
      <alignment horizontal="right" vertical="center"/>
    </xf>
    <xf numFmtId="4" fontId="201" fillId="81" borderId="90" applyNumberFormat="0" applyProtection="0">
      <alignment horizontal="right" vertical="center"/>
    </xf>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4" fontId="201" fillId="72" borderId="90" applyNumberFormat="0" applyProtection="0">
      <alignment vertical="center"/>
    </xf>
    <xf numFmtId="4" fontId="201" fillId="72" borderId="90" applyNumberFormat="0" applyProtection="0">
      <alignment vertical="center"/>
    </xf>
    <xf numFmtId="4" fontId="203" fillId="72" borderId="90" applyNumberFormat="0" applyProtection="0">
      <alignment vertical="center"/>
    </xf>
    <xf numFmtId="4" fontId="201" fillId="72" borderId="90" applyNumberFormat="0" applyProtection="0">
      <alignment horizontal="left" vertical="center"/>
    </xf>
    <xf numFmtId="0" fontId="201" fillId="72" borderId="90" applyNumberFormat="0" applyProtection="0">
      <alignment horizontal="left" vertical="top"/>
    </xf>
    <xf numFmtId="3" fontId="152" fillId="69" borderId="73" applyNumberFormat="0">
      <protection locked="0"/>
    </xf>
    <xf numFmtId="4" fontId="204" fillId="75" borderId="90" applyNumberFormat="0" applyProtection="0">
      <alignment horizontal="left" vertical="center"/>
    </xf>
    <xf numFmtId="0" fontId="201" fillId="65" borderId="90" applyNumberFormat="0" applyProtection="0">
      <alignment horizontal="left" vertical="top"/>
    </xf>
    <xf numFmtId="4" fontId="207" fillId="86" borderId="90" applyNumberFormat="0" applyProtection="0">
      <alignment horizontal="right" vertical="center"/>
    </xf>
    <xf numFmtId="3" fontId="152" fillId="69" borderId="73" applyNumberFormat="0">
      <protection locked="0"/>
    </xf>
    <xf numFmtId="3" fontId="152" fillId="69" borderId="73" applyNumberFormat="0">
      <protection locked="0"/>
    </xf>
    <xf numFmtId="3" fontId="152" fillId="69" borderId="73" applyNumberFormat="0">
      <protection locked="0"/>
    </xf>
    <xf numFmtId="3" fontId="158" fillId="3" borderId="96"/>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3" fillId="61" borderId="57" applyNumberFormat="0" applyFont="0" applyAlignment="0" applyProtection="0"/>
    <xf numFmtId="0" fontId="227" fillId="44" borderId="89" applyNumberFormat="0" applyAlignment="0" applyProtection="0"/>
    <xf numFmtId="0" fontId="23" fillId="61" borderId="57" applyNumberFormat="0" applyFon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160" fillId="51" borderId="100" applyNumberFormat="0" applyAlignment="0" applyProtection="0"/>
    <xf numFmtId="0" fontId="160" fillId="51" borderId="100" applyNumberFormat="0" applyAlignment="0" applyProtection="0"/>
    <xf numFmtId="3" fontId="158" fillId="3" borderId="71"/>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23" fillId="61" borderId="88" applyNumberFormat="0" applyFont="0" applyAlignment="0" applyProtection="0"/>
    <xf numFmtId="3" fontId="152" fillId="69" borderId="85" applyNumberFormat="0">
      <protection locked="0"/>
    </xf>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87" applyNumberFormat="0" applyProtection="0">
      <alignment horizontal="left" vertical="center" indent="1"/>
    </xf>
    <xf numFmtId="3" fontId="35" fillId="85" borderId="85" applyAlignment="0">
      <alignment horizontal="center"/>
    </xf>
    <xf numFmtId="3" fontId="152" fillId="69" borderId="85" applyNumberFormat="0">
      <protection locked="0"/>
    </xf>
    <xf numFmtId="3" fontId="152" fillId="69" borderId="85" applyNumberFormat="0">
      <protection locked="0"/>
    </xf>
    <xf numFmtId="0" fontId="190" fillId="47" borderId="76" applyNumberFormat="0" applyAlignment="0" applyProtection="0"/>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0" fontId="216" fillId="0" borderId="80" applyNumberFormat="0" applyFill="0" applyAlignment="0" applyProtection="0"/>
    <xf numFmtId="4" fontId="207" fillId="86" borderId="79" applyNumberFormat="0" applyProtection="0">
      <alignment horizontal="right" vertical="center"/>
    </xf>
    <xf numFmtId="4" fontId="204" fillId="75" borderId="79" applyNumberFormat="0" applyProtection="0">
      <alignment horizontal="left" vertical="center"/>
    </xf>
    <xf numFmtId="4" fontId="201" fillId="86" borderId="79" applyNumberFormat="0" applyProtection="0">
      <alignment horizontal="right" vertical="center"/>
    </xf>
    <xf numFmtId="0" fontId="201" fillId="72" borderId="79" applyNumberFormat="0" applyProtection="0">
      <alignment horizontal="left" vertical="top"/>
    </xf>
    <xf numFmtId="0" fontId="201" fillId="72" borderId="79" applyNumberFormat="0" applyProtection="0">
      <alignment horizontal="left" vertical="top"/>
    </xf>
    <xf numFmtId="0" fontId="201" fillId="72" borderId="79" applyNumberFormat="0" applyProtection="0">
      <alignment horizontal="left" vertical="top"/>
    </xf>
    <xf numFmtId="4" fontId="201" fillId="72" borderId="79" applyNumberFormat="0" applyProtection="0">
      <alignment horizontal="left" vertical="center"/>
    </xf>
    <xf numFmtId="4" fontId="201" fillId="72" borderId="79" applyNumberFormat="0" applyProtection="0">
      <alignment horizontal="left" vertical="center"/>
    </xf>
    <xf numFmtId="4" fontId="203" fillId="72" borderId="79" applyNumberFormat="0" applyProtection="0">
      <alignment vertical="center"/>
    </xf>
    <xf numFmtId="0" fontId="23" fillId="85" borderId="79" applyNumberFormat="0" applyProtection="0">
      <alignment horizontal="left" vertical="top"/>
    </xf>
    <xf numFmtId="0" fontId="23" fillId="85" borderId="79" applyNumberFormat="0" applyProtection="0">
      <alignment horizontal="left" vertical="top"/>
    </xf>
    <xf numFmtId="0" fontId="23" fillId="85" borderId="79" applyNumberFormat="0" applyProtection="0">
      <alignment horizontal="left" vertical="center"/>
    </xf>
    <xf numFmtId="0" fontId="23" fillId="84" borderId="79" applyNumberFormat="0" applyProtection="0">
      <alignment horizontal="left" vertical="top"/>
    </xf>
    <xf numFmtId="0" fontId="23" fillId="65" borderId="79" applyNumberFormat="0" applyProtection="0">
      <alignment horizontal="left" vertical="top"/>
    </xf>
    <xf numFmtId="0" fontId="23" fillId="65" borderId="79" applyNumberFormat="0" applyProtection="0">
      <alignment horizontal="left" vertical="center"/>
    </xf>
    <xf numFmtId="0" fontId="23" fillId="80" borderId="79" applyNumberFormat="0" applyProtection="0">
      <alignment horizontal="left" vertical="top"/>
    </xf>
    <xf numFmtId="0" fontId="23" fillId="80" borderId="79" applyNumberFormat="0" applyProtection="0">
      <alignment horizontal="left" vertical="top"/>
    </xf>
    <xf numFmtId="0" fontId="23" fillId="80" borderId="79" applyNumberFormat="0" applyProtection="0">
      <alignment horizontal="left" vertical="center"/>
    </xf>
    <xf numFmtId="4" fontId="149" fillId="83" borderId="76" applyNumberFormat="0" applyProtection="0">
      <alignment horizontal="left" vertical="center" indent="1"/>
    </xf>
    <xf numFmtId="4" fontId="201" fillId="49" borderId="79" applyNumberFormat="0" applyProtection="0">
      <alignment horizontal="right" vertical="center"/>
    </xf>
    <xf numFmtId="4" fontId="201" fillId="49" borderId="79" applyNumberFormat="0" applyProtection="0">
      <alignment horizontal="right" vertical="center"/>
    </xf>
    <xf numFmtId="4" fontId="201" fillId="49" borderId="79" applyNumberFormat="0" applyProtection="0">
      <alignment horizontal="right" vertical="center"/>
    </xf>
    <xf numFmtId="4" fontId="201" fillId="77" borderId="79" applyNumberFormat="0" applyProtection="0">
      <alignment horizontal="right" vertical="center"/>
    </xf>
    <xf numFmtId="4" fontId="201" fillId="56" borderId="79" applyNumberFormat="0" applyProtection="0">
      <alignment horizontal="right" vertical="center"/>
    </xf>
    <xf numFmtId="4" fontId="201" fillId="56" borderId="79" applyNumberFormat="0" applyProtection="0">
      <alignment horizontal="right" vertical="center"/>
    </xf>
    <xf numFmtId="4" fontId="201" fillId="59" borderId="79" applyNumberFormat="0" applyProtection="0">
      <alignment horizontal="right" vertical="center"/>
    </xf>
    <xf numFmtId="4" fontId="201" fillId="55" borderId="79" applyNumberFormat="0" applyProtection="0">
      <alignment horizontal="right" vertical="center"/>
    </xf>
    <xf numFmtId="4" fontId="201" fillId="55" borderId="79" applyNumberFormat="0" applyProtection="0">
      <alignment horizontal="right" vertical="center"/>
    </xf>
    <xf numFmtId="4" fontId="201" fillId="50" borderId="79" applyNumberFormat="0" applyProtection="0">
      <alignment horizontal="right" vertical="center"/>
    </xf>
    <xf numFmtId="4" fontId="201" fillId="50" borderId="79" applyNumberFormat="0" applyProtection="0">
      <alignment horizontal="right" vertical="center"/>
    </xf>
    <xf numFmtId="4" fontId="201" fillId="58" borderId="79" applyNumberFormat="0" applyProtection="0">
      <alignment horizontal="right" vertical="center"/>
    </xf>
    <xf numFmtId="4" fontId="201" fillId="48" borderId="79" applyNumberFormat="0" applyProtection="0">
      <alignment horizontal="right" vertical="center"/>
    </xf>
    <xf numFmtId="4" fontId="201" fillId="40" borderId="79" applyNumberFormat="0" applyProtection="0">
      <alignment horizontal="right" vertical="center"/>
    </xf>
    <xf numFmtId="4" fontId="201" fillId="40" borderId="79" applyNumberFormat="0" applyProtection="0">
      <alignment horizontal="right" vertical="center"/>
    </xf>
    <xf numFmtId="4" fontId="198" fillId="73" borderId="79" applyNumberFormat="0" applyProtection="0">
      <alignment horizontal="left" vertical="center"/>
    </xf>
    <xf numFmtId="0" fontId="23" fillId="61" borderId="88" applyNumberFormat="0" applyFont="0" applyAlignment="0" applyProtection="0"/>
    <xf numFmtId="0" fontId="189" fillId="61" borderId="57" applyNumberFormat="0" applyFont="0" applyAlignment="0" applyProtection="0"/>
    <xf numFmtId="0" fontId="189" fillId="61" borderId="57" applyNumberFormat="0" applyFont="0" applyAlignment="0" applyProtection="0"/>
    <xf numFmtId="0" fontId="23" fillId="71" borderId="57" applyNumberFormat="0" applyFont="0" applyAlignment="0" applyProtection="0"/>
    <xf numFmtId="0" fontId="190" fillId="51" borderId="76" applyNumberFormat="0" applyAlignment="0" applyProtection="0"/>
    <xf numFmtId="0" fontId="189" fillId="61" borderId="77" applyNumberFormat="0" applyFont="0" applyAlignment="0" applyProtection="0"/>
    <xf numFmtId="0" fontId="189" fillId="61" borderId="77" applyNumberFormat="0" applyFont="0" applyAlignment="0" applyProtection="0"/>
    <xf numFmtId="4" fontId="201" fillId="49" borderId="90" applyNumberFormat="0" applyProtection="0">
      <alignment horizontal="right" vertical="center"/>
    </xf>
    <xf numFmtId="0" fontId="23" fillId="65" borderId="90" applyNumberFormat="0" applyProtection="0">
      <alignment horizontal="left" vertical="top"/>
    </xf>
    <xf numFmtId="0" fontId="23" fillId="84" borderId="90" applyNumberFormat="0" applyProtection="0">
      <alignment horizontal="left" vertical="center"/>
    </xf>
    <xf numFmtId="0" fontId="23" fillId="84" borderId="90" applyNumberFormat="0" applyProtection="0">
      <alignment horizontal="left" vertical="top"/>
    </xf>
    <xf numFmtId="0" fontId="23" fillId="84" borderId="90" applyNumberFormat="0" applyProtection="0">
      <alignment horizontal="left" vertical="top"/>
    </xf>
    <xf numFmtId="0" fontId="23" fillId="85" borderId="90" applyNumberFormat="0" applyProtection="0">
      <alignment horizontal="left" vertical="center"/>
    </xf>
    <xf numFmtId="0" fontId="23" fillId="85" borderId="90" applyNumberFormat="0" applyProtection="0">
      <alignment horizontal="left" vertical="center"/>
    </xf>
    <xf numFmtId="0" fontId="23" fillId="85" borderId="90" applyNumberFormat="0" applyProtection="0">
      <alignment horizontal="left" vertical="center"/>
    </xf>
    <xf numFmtId="0" fontId="23" fillId="85" borderId="90" applyNumberFormat="0" applyProtection="0">
      <alignment horizontal="left" vertical="top"/>
    </xf>
    <xf numFmtId="4" fontId="201" fillId="72" borderId="90" applyNumberFormat="0" applyProtection="0">
      <alignment horizontal="left" vertical="center"/>
    </xf>
    <xf numFmtId="3" fontId="23" fillId="4" borderId="96" applyFont="0">
      <alignment horizontal="right" vertical="center"/>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73" applyNumberFormat="0">
      <protection locked="0"/>
    </xf>
    <xf numFmtId="0" fontId="179" fillId="68" borderId="78" applyNumberFormat="0" applyAlignment="0" applyProtection="0"/>
    <xf numFmtId="0" fontId="179" fillId="68" borderId="78" applyNumberFormat="0" applyAlignment="0" applyProtection="0"/>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0" fontId="23" fillId="76" borderId="98" applyNumberFormat="0" applyProtection="0">
      <alignment horizontal="left" vertical="center" indent="1"/>
    </xf>
    <xf numFmtId="4" fontId="198" fillId="79" borderId="98" applyNumberFormat="0" applyProtection="0">
      <alignment horizontal="left" vertical="center" indent="1"/>
    </xf>
    <xf numFmtId="4" fontId="201" fillId="82" borderId="98" applyNumberFormat="0" applyProtection="0">
      <alignment horizontal="left" vertical="center" indent="1"/>
    </xf>
    <xf numFmtId="4" fontId="201" fillId="83" borderId="98" applyNumberFormat="0" applyProtection="0">
      <alignment horizontal="left" vertical="center" indent="1"/>
    </xf>
    <xf numFmtId="4" fontId="201" fillId="82" borderId="98" applyNumberFormat="0" applyProtection="0">
      <alignment horizontal="right" vertical="center"/>
    </xf>
    <xf numFmtId="3" fontId="152" fillId="69" borderId="96" applyNumberFormat="0">
      <protection locked="0"/>
    </xf>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27" fillId="44" borderId="100" applyNumberFormat="0" applyAlignment="0" applyProtection="0"/>
    <xf numFmtId="0" fontId="160" fillId="51" borderId="78" applyNumberFormat="0" applyAlignment="0" applyProtection="0"/>
    <xf numFmtId="0" fontId="160" fillId="51" borderId="78" applyNumberFormat="0" applyAlignment="0" applyProtection="0"/>
    <xf numFmtId="0" fontId="227" fillId="44" borderId="100" applyNumberFormat="0" applyAlignment="0" applyProtection="0"/>
    <xf numFmtId="0" fontId="227" fillId="44" borderId="100" applyNumberFormat="0" applyAlignment="0" applyProtection="0"/>
    <xf numFmtId="0" fontId="157" fillId="47" borderId="78" applyNumberFormat="0" applyAlignment="0" applyProtection="0"/>
    <xf numFmtId="0" fontId="157" fillId="47" borderId="78" applyNumberFormat="0" applyAlignment="0" applyProtection="0"/>
    <xf numFmtId="3" fontId="152" fillId="69" borderId="85" applyNumberFormat="0">
      <protection locked="0"/>
    </xf>
    <xf numFmtId="0" fontId="23" fillId="61" borderId="77" applyNumberFormat="0" applyFont="0" applyAlignment="0" applyProtection="0"/>
    <xf numFmtId="0" fontId="23" fillId="61" borderId="77" applyNumberFormat="0" applyFont="0" applyAlignment="0" applyProtection="0"/>
    <xf numFmtId="3" fontId="152" fillId="69" borderId="85" applyNumberFormat="0">
      <protection locked="0"/>
    </xf>
    <xf numFmtId="3" fontId="152" fillId="69" borderId="85" applyNumberFormat="0">
      <protection locked="0"/>
    </xf>
    <xf numFmtId="3" fontId="152" fillId="69" borderId="85" applyNumberFormat="0">
      <protection locked="0"/>
    </xf>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4" fontId="201" fillId="82" borderId="98" applyNumberFormat="0" applyProtection="0">
      <alignment horizontal="right" vertical="center"/>
    </xf>
    <xf numFmtId="4" fontId="201" fillId="83" borderId="98" applyNumberFormat="0" applyProtection="0">
      <alignment horizontal="left" vertical="center" indent="1"/>
    </xf>
    <xf numFmtId="4" fontId="201" fillId="82" borderId="98" applyNumberFormat="0" applyProtection="0">
      <alignment horizontal="left" vertical="center" indent="1"/>
    </xf>
    <xf numFmtId="4" fontId="198" fillId="79"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35" fillId="85" borderId="71" applyAlignment="0">
      <alignment horizont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16" fillId="0" borderId="72" applyNumberFormat="0" applyFill="0" applyAlignment="0" applyProtection="0"/>
    <xf numFmtId="0" fontId="216" fillId="0" borderId="72" applyNumberFormat="0" applyFill="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201" fillId="77" borderId="90" applyNumberFormat="0" applyProtection="0">
      <alignment horizontal="right" vertical="center"/>
    </xf>
    <xf numFmtId="4" fontId="201" fillId="40" borderId="90" applyNumberFormat="0" applyProtection="0">
      <alignment horizontal="right" vertical="center"/>
    </xf>
    <xf numFmtId="4" fontId="201" fillId="77" borderId="90"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9" fillId="73" borderId="90" applyNumberFormat="0" applyProtection="0">
      <alignment vertical="center"/>
    </xf>
    <xf numFmtId="0" fontId="35" fillId="3" borderId="74" applyFont="0" applyBorder="0">
      <alignment horizontal="center" wrapText="1"/>
    </xf>
    <xf numFmtId="3" fontId="23" fillId="4" borderId="73" applyFont="0">
      <alignment horizontal="right" vertical="center"/>
      <protection locked="0"/>
    </xf>
    <xf numFmtId="0" fontId="201" fillId="72" borderId="79" applyNumberFormat="0" applyProtection="0">
      <alignment horizontal="left" vertical="top"/>
    </xf>
    <xf numFmtId="3" fontId="158" fillId="3" borderId="73"/>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35" fillId="85" borderId="73" applyAlignment="0">
      <alignment horizontal="center"/>
    </xf>
    <xf numFmtId="0" fontId="23" fillId="80" borderId="79" applyNumberFormat="0" applyProtection="0">
      <alignment horizontal="left" vertical="top"/>
    </xf>
    <xf numFmtId="0" fontId="23" fillId="76" borderId="76" applyNumberFormat="0" applyProtection="0">
      <alignment horizontal="left" vertical="center" indent="1"/>
    </xf>
    <xf numFmtId="4" fontId="198" fillId="79" borderId="76" applyNumberFormat="0" applyProtection="0">
      <alignment horizontal="left" vertical="center" indent="1"/>
    </xf>
    <xf numFmtId="4" fontId="201" fillId="82" borderId="76" applyNumberFormat="0" applyProtection="0">
      <alignment horizontal="left" vertical="center" indent="1"/>
    </xf>
    <xf numFmtId="4" fontId="201" fillId="83" borderId="76" applyNumberFormat="0" applyProtection="0">
      <alignment horizontal="left" vertical="center" indent="1"/>
    </xf>
    <xf numFmtId="4" fontId="201" fillId="82" borderId="76" applyNumberFormat="0" applyProtection="0">
      <alignment horizontal="right" vertical="center"/>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198" fillId="73" borderId="90" applyNumberFormat="0" applyProtection="0">
      <alignment horizontal="left" vertical="top"/>
    </xf>
    <xf numFmtId="0" fontId="198" fillId="73" borderId="90" applyNumberFormat="0" applyProtection="0">
      <alignment horizontal="left" vertical="top"/>
    </xf>
    <xf numFmtId="0" fontId="198" fillId="73" borderId="90" applyNumberFormat="0" applyProtection="0">
      <alignment horizontal="left" vertical="top"/>
    </xf>
    <xf numFmtId="4" fontId="198" fillId="70" borderId="90" applyNumberFormat="0" applyProtection="0">
      <alignment vertical="center"/>
    </xf>
    <xf numFmtId="4" fontId="198" fillId="70" borderId="90" applyNumberFormat="0" applyProtection="0">
      <alignment vertical="center"/>
    </xf>
    <xf numFmtId="4" fontId="198" fillId="70" borderId="90" applyNumberFormat="0" applyProtection="0">
      <alignment vertical="center"/>
    </xf>
    <xf numFmtId="0" fontId="157" fillId="47" borderId="89" applyNumberFormat="0" applyAlignment="0" applyProtection="0"/>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top"/>
    </xf>
    <xf numFmtId="0" fontId="23" fillId="84" borderId="90" applyNumberFormat="0" applyProtection="0">
      <alignment horizontal="left" vertical="top"/>
    </xf>
    <xf numFmtId="0" fontId="23" fillId="85" borderId="90" applyNumberFormat="0" applyProtection="0">
      <alignment horizontal="left" vertical="top"/>
    </xf>
    <xf numFmtId="0" fontId="23" fillId="85" borderId="90" applyNumberFormat="0" applyProtection="0">
      <alignment horizontal="left" vertical="top"/>
    </xf>
    <xf numFmtId="3" fontId="152" fillId="69" borderId="73" applyNumberFormat="0">
      <protection locked="0"/>
    </xf>
    <xf numFmtId="0" fontId="23" fillId="85" borderId="90" applyNumberFormat="0" applyProtection="0">
      <alignment horizontal="left" vertical="top"/>
    </xf>
    <xf numFmtId="0" fontId="201" fillId="72" borderId="90" applyNumberFormat="0" applyProtection="0">
      <alignment horizontal="left" vertical="top"/>
    </xf>
    <xf numFmtId="0" fontId="201" fillId="72" borderId="90" applyNumberFormat="0" applyProtection="0">
      <alignment horizontal="left" vertical="top"/>
    </xf>
    <xf numFmtId="0" fontId="201" fillId="72" borderId="90" applyNumberFormat="0" applyProtection="0">
      <alignment horizontal="left" vertical="top"/>
    </xf>
    <xf numFmtId="4" fontId="201" fillId="86" borderId="90" applyNumberFormat="0" applyProtection="0">
      <alignment horizontal="right" vertical="center"/>
    </xf>
    <xf numFmtId="4" fontId="201" fillId="86" borderId="90" applyNumberFormat="0" applyProtection="0">
      <alignment horizontal="right" vertical="center"/>
    </xf>
    <xf numFmtId="0" fontId="216" fillId="0" borderId="95" applyNumberFormat="0" applyFill="0" applyAlignment="0" applyProtection="0"/>
    <xf numFmtId="0" fontId="216" fillId="0" borderId="95" applyNumberFormat="0" applyFill="0" applyAlignment="0" applyProtection="0"/>
    <xf numFmtId="0" fontId="23" fillId="61" borderId="77" applyNumberFormat="0" applyFont="0" applyAlignment="0" applyProtection="0"/>
    <xf numFmtId="0" fontId="23" fillId="61" borderId="77" applyNumberFormat="0" applyFont="0" applyAlignment="0" applyProtection="0"/>
    <xf numFmtId="0" fontId="23" fillId="61" borderId="77" applyNumberFormat="0" applyFon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89" applyNumberFormat="0" applyAlignment="0" applyProtection="0"/>
    <xf numFmtId="0" fontId="153" fillId="61" borderId="99" applyNumberFormat="0" applyFont="0" applyAlignment="0" applyProtection="0"/>
    <xf numFmtId="0" fontId="153" fillId="61" borderId="99" applyNumberFormat="0" applyFon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3" fontId="152" fillId="69" borderId="71" applyNumberFormat="0">
      <protection locked="0"/>
    </xf>
    <xf numFmtId="0" fontId="216" fillId="0" borderId="80" applyNumberFormat="0" applyFill="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4" fontId="207" fillId="86" borderId="79" applyNumberFormat="0" applyProtection="0">
      <alignment horizontal="right" vertical="center"/>
    </xf>
    <xf numFmtId="4" fontId="204" fillId="75" borderId="79" applyNumberFormat="0" applyProtection="0">
      <alignment horizontal="left" vertical="center"/>
    </xf>
    <xf numFmtId="4" fontId="201" fillId="72" borderId="79" applyNumberFormat="0" applyProtection="0">
      <alignment vertical="center"/>
    </xf>
    <xf numFmtId="0" fontId="23" fillId="85" borderId="79" applyNumberFormat="0" applyProtection="0">
      <alignment horizontal="left" vertical="top"/>
    </xf>
    <xf numFmtId="0" fontId="23" fillId="85" borderId="79" applyNumberFormat="0" applyProtection="0">
      <alignment horizontal="left" vertical="center"/>
    </xf>
    <xf numFmtId="0" fontId="23" fillId="84" borderId="79" applyNumberFormat="0" applyProtection="0">
      <alignment horizontal="left" vertical="top"/>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center"/>
    </xf>
    <xf numFmtId="0" fontId="23" fillId="65" borderId="79" applyNumberFormat="0" applyProtection="0">
      <alignment horizontal="left" vertical="top"/>
    </xf>
    <xf numFmtId="4" fontId="201" fillId="77" borderId="79" applyNumberFormat="0" applyProtection="0">
      <alignment horizontal="right" vertical="center"/>
    </xf>
    <xf numFmtId="4" fontId="201" fillId="77" borderId="79" applyNumberFormat="0" applyProtection="0">
      <alignment horizontal="right" vertical="center"/>
    </xf>
    <xf numFmtId="4" fontId="201" fillId="77" borderId="79" applyNumberFormat="0" applyProtection="0">
      <alignment horizontal="right" vertical="center"/>
    </xf>
    <xf numFmtId="4" fontId="201" fillId="56" borderId="79" applyNumberFormat="0" applyProtection="0">
      <alignment horizontal="right" vertical="center"/>
    </xf>
    <xf numFmtId="4" fontId="201" fillId="59" borderId="79" applyNumberFormat="0" applyProtection="0">
      <alignment horizontal="right" vertical="center"/>
    </xf>
    <xf numFmtId="4" fontId="201" fillId="59" borderId="79" applyNumberFormat="0" applyProtection="0">
      <alignment horizontal="right" vertical="center"/>
    </xf>
    <xf numFmtId="4" fontId="201" fillId="82" borderId="76" applyNumberFormat="0" applyProtection="0">
      <alignment horizontal="right" vertical="center"/>
    </xf>
    <xf numFmtId="4" fontId="201" fillId="83" borderId="76" applyNumberFormat="0" applyProtection="0">
      <alignment horizontal="left" vertical="center" indent="1"/>
    </xf>
    <xf numFmtId="4" fontId="201" fillId="48" borderId="79" applyNumberFormat="0" applyProtection="0">
      <alignment horizontal="right" vertical="center"/>
    </xf>
    <xf numFmtId="4" fontId="201" fillId="82" borderId="76" applyNumberFormat="0" applyProtection="0">
      <alignment horizontal="left" vertical="center" indent="1"/>
    </xf>
    <xf numFmtId="3" fontId="152" fillId="69" borderId="96" applyNumberFormat="0">
      <protection locked="0"/>
    </xf>
    <xf numFmtId="4" fontId="198" fillId="79" borderId="76" applyNumberFormat="0" applyProtection="0">
      <alignment horizontal="left" vertical="center" indent="1"/>
    </xf>
    <xf numFmtId="3" fontId="152" fillId="69" borderId="96" applyNumberFormat="0">
      <protection locked="0"/>
    </xf>
    <xf numFmtId="4" fontId="199" fillId="73" borderId="79" applyNumberFormat="0" applyProtection="0">
      <alignment vertical="center"/>
    </xf>
    <xf numFmtId="4" fontId="198" fillId="73" borderId="79" applyNumberFormat="0" applyProtection="0">
      <alignment horizontal="left" vertical="center"/>
    </xf>
    <xf numFmtId="4" fontId="199" fillId="73" borderId="79" applyNumberFormat="0" applyProtection="0">
      <alignment vertical="center"/>
    </xf>
    <xf numFmtId="0" fontId="23" fillId="76" borderId="76" applyNumberFormat="0" applyProtection="0">
      <alignment horizontal="left" vertical="center" indent="1"/>
    </xf>
    <xf numFmtId="0" fontId="23" fillId="61" borderId="88" applyNumberFormat="0" applyFont="0" applyAlignment="0" applyProtection="0"/>
    <xf numFmtId="3" fontId="152" fillId="69" borderId="85" applyNumberFormat="0">
      <protection locked="0"/>
    </xf>
    <xf numFmtId="0" fontId="23" fillId="71" borderId="88" applyNumberFormat="0" applyFont="0" applyAlignment="0" applyProtection="0"/>
    <xf numFmtId="0" fontId="190" fillId="51" borderId="87" applyNumberFormat="0" applyAlignment="0" applyProtection="0"/>
    <xf numFmtId="4" fontId="201" fillId="40" borderId="90" applyNumberFormat="0" applyProtection="0">
      <alignment horizontal="right" vertical="center"/>
    </xf>
    <xf numFmtId="4" fontId="201" fillId="48" borderId="90" applyNumberFormat="0" applyProtection="0">
      <alignment horizontal="right" vertical="center"/>
    </xf>
    <xf numFmtId="4" fontId="201" fillId="48" borderId="90" applyNumberFormat="0" applyProtection="0">
      <alignment horizontal="right" vertical="center"/>
    </xf>
    <xf numFmtId="4" fontId="201" fillId="59" borderId="90" applyNumberFormat="0" applyProtection="0">
      <alignment horizontal="right" vertical="center"/>
    </xf>
    <xf numFmtId="4" fontId="201" fillId="59" borderId="90" applyNumberFormat="0" applyProtection="0">
      <alignment horizontal="right" vertical="center"/>
    </xf>
    <xf numFmtId="4" fontId="201" fillId="56" borderId="90" applyNumberFormat="0" applyProtection="0">
      <alignment horizontal="right" vertical="center"/>
    </xf>
    <xf numFmtId="4" fontId="201" fillId="77" borderId="90" applyNumberFormat="0" applyProtection="0">
      <alignment horizontal="right" vertical="center"/>
    </xf>
    <xf numFmtId="4" fontId="149" fillId="83" borderId="87" applyNumberFormat="0" applyProtection="0">
      <alignment horizontal="left" vertical="center" indent="1"/>
    </xf>
    <xf numFmtId="0" fontId="23" fillId="80" borderId="90" applyNumberFormat="0" applyProtection="0">
      <alignment horizontal="left" vertical="center"/>
    </xf>
    <xf numFmtId="0" fontId="23" fillId="80" borderId="90" applyNumberFormat="0" applyProtection="0">
      <alignment horizontal="left" vertical="top"/>
    </xf>
    <xf numFmtId="0" fontId="23" fillId="85" borderId="90" applyNumberFormat="0" applyProtection="0">
      <alignment horizontal="left" vertical="top"/>
    </xf>
    <xf numFmtId="4" fontId="198" fillId="70" borderId="79" applyNumberFormat="0" applyProtection="0">
      <alignment vertical="center"/>
    </xf>
    <xf numFmtId="4" fontId="198" fillId="70" borderId="79" applyNumberFormat="0" applyProtection="0">
      <alignment vertical="center"/>
    </xf>
    <xf numFmtId="4" fontId="198" fillId="70" borderId="79" applyNumberFormat="0" applyProtection="0">
      <alignment vertical="center"/>
    </xf>
    <xf numFmtId="0" fontId="198" fillId="73" borderId="79" applyNumberFormat="0" applyProtection="0">
      <alignment horizontal="left" vertical="top"/>
    </xf>
    <xf numFmtId="0" fontId="198" fillId="73" borderId="79" applyNumberFormat="0" applyProtection="0">
      <alignment horizontal="left" vertical="top"/>
    </xf>
    <xf numFmtId="0" fontId="198" fillId="73" borderId="79" applyNumberFormat="0" applyProtection="0">
      <alignment horizontal="left" vertical="top"/>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201" fillId="81" borderId="79" applyNumberFormat="0" applyProtection="0">
      <alignment horizontal="right" vertical="center"/>
    </xf>
    <xf numFmtId="4" fontId="201" fillId="81" borderId="79" applyNumberFormat="0" applyProtection="0">
      <alignment horizontal="right" vertical="center"/>
    </xf>
    <xf numFmtId="4" fontId="201" fillId="81" borderId="79" applyNumberFormat="0" applyProtection="0">
      <alignment horizontal="right" vertical="center"/>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0" fontId="23" fillId="80" borderId="79" applyNumberFormat="0" applyProtection="0">
      <alignment horizontal="left" vertical="center"/>
    </xf>
    <xf numFmtId="0" fontId="23" fillId="80" borderId="79" applyNumberFormat="0" applyProtection="0">
      <alignment horizontal="left" vertical="center"/>
    </xf>
    <xf numFmtId="0" fontId="23" fillId="80" borderId="79" applyNumberFormat="0" applyProtection="0">
      <alignment horizontal="left" vertical="center"/>
    </xf>
    <xf numFmtId="0" fontId="23" fillId="80" borderId="79" applyNumberFormat="0" applyProtection="0">
      <alignment horizontal="left" vertical="top"/>
    </xf>
    <xf numFmtId="0" fontId="23" fillId="80" borderId="79" applyNumberFormat="0" applyProtection="0">
      <alignment horizontal="left" vertical="top"/>
    </xf>
    <xf numFmtId="0" fontId="23" fillId="80" borderId="79" applyNumberFormat="0" applyProtection="0">
      <alignment horizontal="left" vertical="top"/>
    </xf>
    <xf numFmtId="0" fontId="23" fillId="65" borderId="79" applyNumberFormat="0" applyProtection="0">
      <alignment horizontal="left" vertical="center"/>
    </xf>
    <xf numFmtId="0" fontId="23" fillId="65" borderId="79" applyNumberFormat="0" applyProtection="0">
      <alignment horizontal="left" vertical="center"/>
    </xf>
    <xf numFmtId="0" fontId="23" fillId="65" borderId="79" applyNumberFormat="0" applyProtection="0">
      <alignment horizontal="left" vertical="center"/>
    </xf>
    <xf numFmtId="0" fontId="23" fillId="65" borderId="79" applyNumberFormat="0" applyProtection="0">
      <alignment horizontal="left" vertical="top"/>
    </xf>
    <xf numFmtId="0" fontId="23" fillId="65" borderId="79" applyNumberFormat="0" applyProtection="0">
      <alignment horizontal="left" vertical="top"/>
    </xf>
    <xf numFmtId="0" fontId="23" fillId="65" borderId="79" applyNumberFormat="0" applyProtection="0">
      <alignment horizontal="left" vertical="top"/>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top"/>
    </xf>
    <xf numFmtId="0" fontId="23" fillId="84" borderId="79" applyNumberFormat="0" applyProtection="0">
      <alignment horizontal="left" vertical="top"/>
    </xf>
    <xf numFmtId="0" fontId="23" fillId="84" borderId="79" applyNumberFormat="0" applyProtection="0">
      <alignment horizontal="left" vertical="top"/>
    </xf>
    <xf numFmtId="0" fontId="23" fillId="85" borderId="79" applyNumberFormat="0" applyProtection="0">
      <alignment horizontal="left" vertical="center"/>
    </xf>
    <xf numFmtId="0" fontId="23" fillId="85" borderId="79" applyNumberFormat="0" applyProtection="0">
      <alignment horizontal="left" vertical="center"/>
    </xf>
    <xf numFmtId="0" fontId="23" fillId="85" borderId="79" applyNumberFormat="0" applyProtection="0">
      <alignment horizontal="lef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01" fillId="65" borderId="79" applyNumberFormat="0" applyProtection="0">
      <alignment horizontal="left" vertical="top"/>
    </xf>
    <xf numFmtId="0" fontId="201" fillId="65" borderId="79" applyNumberFormat="0" applyProtection="0">
      <alignment horizontal="left" vertical="top"/>
    </xf>
    <xf numFmtId="0" fontId="201" fillId="65" borderId="79" applyNumberFormat="0" applyProtection="0">
      <alignment horizontal="left" vertical="top"/>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189" fontId="198" fillId="51" borderId="75"/>
    <xf numFmtId="189" fontId="198" fillId="51" borderId="75"/>
    <xf numFmtId="189" fontId="198" fillId="51" borderId="75"/>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152" fillId="69" borderId="96" applyNumberFormat="0">
      <protection locked="0"/>
    </xf>
    <xf numFmtId="3" fontId="152" fillId="69" borderId="96" applyNumberFormat="0">
      <protection locked="0"/>
    </xf>
    <xf numFmtId="0" fontId="23" fillId="76" borderId="98" applyNumberFormat="0" applyProtection="0">
      <alignment horizontal="left" vertical="center" indent="1"/>
    </xf>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27" fillId="44" borderId="100" applyNumberFormat="0" applyAlignment="0" applyProtection="0"/>
    <xf numFmtId="0" fontId="227" fillId="44" borderId="100" applyNumberFormat="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23" fillId="76" borderId="98" applyNumberFormat="0" applyProtection="0">
      <alignment horizontal="left" vertical="center" indent="1"/>
    </xf>
    <xf numFmtId="0" fontId="23" fillId="85" borderId="79" applyNumberFormat="0" applyProtection="0">
      <alignment horizontal="left" vertical="top"/>
    </xf>
    <xf numFmtId="4" fontId="201" fillId="72" borderId="79" applyNumberFormat="0" applyProtection="0">
      <alignment horizontal="lef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4" fontId="198" fillId="79" borderId="87" applyNumberFormat="0" applyProtection="0">
      <alignment horizontal="left" vertical="center" indent="1"/>
    </xf>
    <xf numFmtId="4" fontId="201" fillId="82" borderId="87" applyNumberFormat="0" applyProtection="0">
      <alignment horizontal="right" vertical="center"/>
    </xf>
    <xf numFmtId="4" fontId="198" fillId="73" borderId="90" applyNumberFormat="0" applyProtection="0">
      <alignment horizontal="left" vertical="center"/>
    </xf>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4" fontId="203" fillId="86" borderId="90" applyNumberFormat="0" applyProtection="0">
      <alignment horizontal="right" vertical="center"/>
    </xf>
    <xf numFmtId="4" fontId="204" fillId="75" borderId="90" applyNumberFormat="0" applyProtection="0">
      <alignment horizontal="left" vertical="center"/>
    </xf>
    <xf numFmtId="3" fontId="152" fillId="69" borderId="73" applyNumberFormat="0">
      <protection locked="0"/>
    </xf>
    <xf numFmtId="0" fontId="216" fillId="0" borderId="91" applyNumberFormat="0" applyFill="0" applyAlignment="0" applyProtection="0"/>
    <xf numFmtId="0" fontId="216" fillId="0" borderId="91" applyNumberFormat="0" applyFill="0" applyAlignment="0" applyProtection="0"/>
    <xf numFmtId="3" fontId="152" fillId="69" borderId="73" applyNumberFormat="0">
      <protection locked="0"/>
    </xf>
    <xf numFmtId="0" fontId="190" fillId="47" borderId="87" applyNumberFormat="0" applyAlignment="0" applyProtection="0"/>
    <xf numFmtId="3" fontId="152" fillId="69" borderId="73" applyNumberFormat="0">
      <protection locked="0"/>
    </xf>
    <xf numFmtId="0" fontId="227" fillId="44" borderId="100" applyNumberFormat="0" applyAlignment="0" applyProtection="0"/>
    <xf numFmtId="0" fontId="249" fillId="51" borderId="78" applyNumberFormat="0" applyAlignment="0" applyProtection="0"/>
    <xf numFmtId="0" fontId="249" fillId="51" borderId="78" applyNumberFormat="0" applyAlignment="0" applyProtection="0"/>
    <xf numFmtId="0" fontId="160" fillId="51" borderId="78"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227" fillId="44" borderId="78" applyNumberForma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4" fontId="201" fillId="82" borderId="87" applyNumberFormat="0" applyProtection="0">
      <alignment horizontal="right" vertical="center"/>
    </xf>
    <xf numFmtId="4" fontId="198" fillId="79" borderId="87" applyNumberFormat="0" applyProtection="0">
      <alignment horizontal="left" vertical="center" indent="1"/>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4" fontId="201" fillId="56" borderId="90" applyNumberFormat="0" applyProtection="0">
      <alignment horizontal="right" vertical="center"/>
    </xf>
    <xf numFmtId="0" fontId="190" fillId="47" borderId="76" applyNumberFormat="0" applyAlignment="0" applyProtection="0"/>
    <xf numFmtId="0" fontId="216" fillId="0" borderId="84" applyNumberFormat="0" applyFill="0" applyAlignment="0" applyProtection="0"/>
    <xf numFmtId="0" fontId="23" fillId="65" borderId="79" applyNumberFormat="0" applyProtection="0">
      <alignment horizontal="left" vertical="center"/>
    </xf>
    <xf numFmtId="0" fontId="23" fillId="61" borderId="77" applyNumberFormat="0" applyFont="0" applyAlignment="0" applyProtection="0"/>
    <xf numFmtId="0" fontId="23" fillId="61" borderId="77" applyNumberFormat="0" applyFont="0" applyAlignment="0" applyProtection="0"/>
    <xf numFmtId="0" fontId="23" fillId="61" borderId="77" applyNumberFormat="0" applyFont="0" applyAlignment="0" applyProtection="0"/>
    <xf numFmtId="0" fontId="258" fillId="51" borderId="76" applyNumberFormat="0" applyAlignment="0" applyProtection="0"/>
    <xf numFmtId="0" fontId="190" fillId="51" borderId="76" applyNumberForma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198" fillId="0" borderId="80" applyNumberFormat="0" applyFill="0" applyAlignment="0" applyProtection="0"/>
    <xf numFmtId="0" fontId="198" fillId="0" borderId="80" applyNumberFormat="0" applyFill="0" applyAlignment="0" applyProtection="0"/>
    <xf numFmtId="4" fontId="201" fillId="40" borderId="90" applyNumberFormat="0" applyProtection="0">
      <alignment horizontal="right" vertical="center"/>
    </xf>
    <xf numFmtId="4" fontId="201" fillId="50" borderId="90" applyNumberFormat="0" applyProtection="0">
      <alignment horizontal="right" vertical="center"/>
    </xf>
    <xf numFmtId="4" fontId="201" fillId="40" borderId="79" applyNumberFormat="0" applyProtection="0">
      <alignment horizontal="right" vertical="center"/>
    </xf>
    <xf numFmtId="4" fontId="203" fillId="72" borderId="79" applyNumberFormat="0" applyProtection="0">
      <alignment vertical="center"/>
    </xf>
    <xf numFmtId="0" fontId="23" fillId="65" borderId="79" applyNumberFormat="0" applyProtection="0">
      <alignment horizontal="left" vertical="center"/>
    </xf>
    <xf numFmtId="3" fontId="152" fillId="69" borderId="71" applyNumberFormat="0">
      <protection locked="0"/>
    </xf>
    <xf numFmtId="0" fontId="23" fillId="85" borderId="79" applyNumberFormat="0" applyProtection="0">
      <alignment horizontal="left" vertical="top"/>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58" fillId="51" borderId="76" applyNumberFormat="0" applyAlignment="0" applyProtection="0"/>
    <xf numFmtId="0" fontId="190" fillId="51" borderId="76" applyNumberFormat="0" applyAlignment="0" applyProtection="0"/>
    <xf numFmtId="3" fontId="152" fillId="69" borderId="73" applyNumberFormat="0">
      <protection locked="0"/>
    </xf>
    <xf numFmtId="3" fontId="152" fillId="69" borderId="73" applyNumberFormat="0">
      <protection locked="0"/>
    </xf>
    <xf numFmtId="3" fontId="152" fillId="69" borderId="73" applyNumberFormat="0">
      <protection locked="0"/>
    </xf>
    <xf numFmtId="4" fontId="201" fillId="59" borderId="79" applyNumberFormat="0" applyProtection="0">
      <alignment horizontal="right" vertical="center"/>
    </xf>
    <xf numFmtId="3" fontId="152" fillId="69" borderId="73" applyNumberFormat="0">
      <protection locked="0"/>
    </xf>
    <xf numFmtId="0" fontId="160" fillId="51" borderId="89" applyNumberFormat="0" applyAlignment="0" applyProtection="0"/>
    <xf numFmtId="3" fontId="152" fillId="69" borderId="73" applyNumberFormat="0">
      <protection locked="0"/>
    </xf>
    <xf numFmtId="3" fontId="152" fillId="69" borderId="73" applyNumberFormat="0">
      <protection locked="0"/>
    </xf>
    <xf numFmtId="3" fontId="152" fillId="69" borderId="73" applyNumberFormat="0">
      <protection locked="0"/>
    </xf>
    <xf numFmtId="4" fontId="198" fillId="70" borderId="101" applyNumberFormat="0" applyProtection="0">
      <alignment vertical="center"/>
    </xf>
    <xf numFmtId="0" fontId="198" fillId="73" borderId="101" applyNumberFormat="0" applyProtection="0">
      <alignment horizontal="left" vertical="top"/>
    </xf>
    <xf numFmtId="0" fontId="198" fillId="73" borderId="101" applyNumberFormat="0" applyProtection="0">
      <alignment horizontal="left" vertical="top"/>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152" fillId="69" borderId="73" applyNumberFormat="0">
      <protection locked="0"/>
    </xf>
    <xf numFmtId="4" fontId="203" fillId="86" borderId="79"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152" fillId="69" borderId="73" applyNumberFormat="0">
      <protection locked="0"/>
    </xf>
    <xf numFmtId="0" fontId="23" fillId="61" borderId="77" applyNumberFormat="0" applyFont="0" applyAlignment="0" applyProtection="0"/>
    <xf numFmtId="0" fontId="23" fillId="61" borderId="77" applyNumberFormat="0" applyFont="0" applyAlignment="0" applyProtection="0"/>
    <xf numFmtId="0" fontId="23" fillId="61" borderId="77" applyNumberFormat="0" applyFon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3" fontId="152" fillId="69" borderId="73" applyNumberFormat="0">
      <protection locked="0"/>
    </xf>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0" fontId="153" fillId="61" borderId="77" applyNumberFormat="0" applyFont="0" applyAlignment="0" applyProtection="0"/>
    <xf numFmtId="4" fontId="198" fillId="70" borderId="79" applyNumberFormat="0" applyProtection="0">
      <alignment vertical="center"/>
    </xf>
    <xf numFmtId="4" fontId="198" fillId="70" borderId="79" applyNumberFormat="0" applyProtection="0">
      <alignment vertical="center"/>
    </xf>
    <xf numFmtId="4" fontId="198" fillId="70" borderId="79" applyNumberFormat="0" applyProtection="0">
      <alignment vertical="center"/>
    </xf>
    <xf numFmtId="0" fontId="198" fillId="73" borderId="79" applyNumberFormat="0" applyProtection="0">
      <alignment horizontal="left" vertical="top"/>
    </xf>
    <xf numFmtId="0" fontId="198" fillId="73" borderId="79" applyNumberFormat="0" applyProtection="0">
      <alignment horizontal="left" vertical="top"/>
    </xf>
    <xf numFmtId="0" fontId="198" fillId="73" borderId="79" applyNumberFormat="0" applyProtection="0">
      <alignment horizontal="left" vertical="top"/>
    </xf>
    <xf numFmtId="4" fontId="201" fillId="81" borderId="79" applyNumberFormat="0" applyProtection="0">
      <alignment horizontal="right" vertical="center"/>
    </xf>
    <xf numFmtId="4" fontId="201" fillId="81" borderId="79" applyNumberFormat="0" applyProtection="0">
      <alignment horizontal="right" vertical="center"/>
    </xf>
    <xf numFmtId="4" fontId="201" fillId="81" borderId="79" applyNumberFormat="0" applyProtection="0">
      <alignment horizontal="right" vertical="center"/>
    </xf>
    <xf numFmtId="0" fontId="23" fillId="80" borderId="79" applyNumberFormat="0" applyProtection="0">
      <alignment horizontal="left" vertical="center"/>
    </xf>
    <xf numFmtId="0" fontId="23" fillId="80" borderId="79" applyNumberFormat="0" applyProtection="0">
      <alignment horizontal="left" vertical="center"/>
    </xf>
    <xf numFmtId="0" fontId="23" fillId="80" borderId="79" applyNumberFormat="0" applyProtection="0">
      <alignment horizontal="left" vertical="center"/>
    </xf>
    <xf numFmtId="0" fontId="23" fillId="80" borderId="79" applyNumberFormat="0" applyProtection="0">
      <alignment horizontal="left" vertical="top"/>
    </xf>
    <xf numFmtId="0" fontId="23" fillId="80" borderId="79" applyNumberFormat="0" applyProtection="0">
      <alignment horizontal="left" vertical="top"/>
    </xf>
    <xf numFmtId="0" fontId="23" fillId="80" borderId="79" applyNumberFormat="0" applyProtection="0">
      <alignment horizontal="left" vertical="top"/>
    </xf>
    <xf numFmtId="0" fontId="23" fillId="65" borderId="79" applyNumberFormat="0" applyProtection="0">
      <alignment horizontal="left" vertical="center"/>
    </xf>
    <xf numFmtId="0" fontId="23" fillId="65" borderId="79" applyNumberFormat="0" applyProtection="0">
      <alignment horizontal="left" vertical="center"/>
    </xf>
    <xf numFmtId="0" fontId="23" fillId="65" borderId="79" applyNumberFormat="0" applyProtection="0">
      <alignment horizontal="left" vertical="center"/>
    </xf>
    <xf numFmtId="0" fontId="23" fillId="65" borderId="79" applyNumberFormat="0" applyProtection="0">
      <alignment horizontal="left" vertical="top"/>
    </xf>
    <xf numFmtId="0" fontId="23" fillId="65" borderId="79" applyNumberFormat="0" applyProtection="0">
      <alignment horizontal="left" vertical="top"/>
    </xf>
    <xf numFmtId="0" fontId="23" fillId="65" borderId="79" applyNumberFormat="0" applyProtection="0">
      <alignment horizontal="left" vertical="top"/>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top"/>
    </xf>
    <xf numFmtId="0" fontId="23" fillId="84" borderId="79" applyNumberFormat="0" applyProtection="0">
      <alignment horizontal="left" vertical="top"/>
    </xf>
    <xf numFmtId="0" fontId="23" fillId="84" borderId="79" applyNumberFormat="0" applyProtection="0">
      <alignment horizontal="left" vertical="top"/>
    </xf>
    <xf numFmtId="0" fontId="23" fillId="85" borderId="79" applyNumberFormat="0" applyProtection="0">
      <alignment horizontal="left" vertical="center"/>
    </xf>
    <xf numFmtId="0" fontId="23" fillId="85" borderId="79" applyNumberFormat="0" applyProtection="0">
      <alignment horizontal="left" vertical="center"/>
    </xf>
    <xf numFmtId="0" fontId="23" fillId="85" borderId="79" applyNumberFormat="0" applyProtection="0">
      <alignment horizontal="left" vertical="center"/>
    </xf>
    <xf numFmtId="0" fontId="201" fillId="65" borderId="79" applyNumberFormat="0" applyProtection="0">
      <alignment horizontal="left" vertical="top"/>
    </xf>
    <xf numFmtId="0" fontId="201" fillId="65" borderId="79" applyNumberFormat="0" applyProtection="0">
      <alignment horizontal="left" vertical="top"/>
    </xf>
    <xf numFmtId="0" fontId="201" fillId="65" borderId="79" applyNumberFormat="0" applyProtection="0">
      <alignment horizontal="left" vertical="top"/>
    </xf>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16" fillId="0" borderId="80" applyNumberFormat="0" applyFill="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239" fillId="0" borderId="80" applyNumberFormat="0" applyFill="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163" fillId="61" borderId="77" applyNumberFormat="0" applyFont="0" applyAlignment="0" applyProtection="0"/>
    <xf numFmtId="0" fontId="249" fillId="51" borderId="78" applyNumberFormat="0" applyAlignment="0" applyProtection="0"/>
    <xf numFmtId="0" fontId="249" fillId="51" borderId="78" applyNumberFormat="0" applyAlignment="0" applyProtection="0"/>
    <xf numFmtId="0" fontId="160" fillId="51" borderId="78" applyNumberFormat="0" applyAlignment="0" applyProtection="0"/>
    <xf numFmtId="0" fontId="227" fillId="44" borderId="78" applyNumberFormat="0" applyAlignment="0" applyProtection="0"/>
    <xf numFmtId="0" fontId="23" fillId="61" borderId="77" applyNumberFormat="0" applyFont="0" applyAlignment="0" applyProtection="0"/>
    <xf numFmtId="0" fontId="23" fillId="61" borderId="77" applyNumberFormat="0" applyFont="0" applyAlignment="0" applyProtection="0"/>
    <xf numFmtId="0" fontId="23" fillId="61" borderId="77" applyNumberFormat="0" applyFont="0" applyAlignment="0" applyProtection="0"/>
    <xf numFmtId="0" fontId="198" fillId="0" borderId="80" applyNumberFormat="0" applyFill="0" applyAlignment="0" applyProtection="0"/>
    <xf numFmtId="0" fontId="198" fillId="0" borderId="80" applyNumberFormat="0" applyFill="0" applyAlignment="0" applyProtection="0"/>
    <xf numFmtId="3" fontId="152" fillId="69" borderId="73" applyNumberFormat="0">
      <protection locked="0"/>
    </xf>
    <xf numFmtId="0" fontId="23" fillId="80" borderId="79" applyNumberFormat="0" applyProtection="0">
      <alignment horizontal="left" vertical="center"/>
    </xf>
    <xf numFmtId="4" fontId="201" fillId="81" borderId="79" applyNumberFormat="0" applyProtection="0">
      <alignment horizontal="right" vertical="center"/>
    </xf>
    <xf numFmtId="0" fontId="23" fillId="65" borderId="79" applyNumberFormat="0" applyProtection="0">
      <alignment horizontal="left" vertical="top"/>
    </xf>
    <xf numFmtId="0" fontId="23" fillId="65" borderId="79" applyNumberFormat="0" applyProtection="0">
      <alignment horizontal="left" vertical="center"/>
    </xf>
    <xf numFmtId="0" fontId="23" fillId="80" borderId="79" applyNumberFormat="0" applyProtection="0">
      <alignment horizontal="left" vertical="top"/>
    </xf>
    <xf numFmtId="0" fontId="23" fillId="80" borderId="79" applyNumberFormat="0" applyProtection="0">
      <alignment horizontal="left" vertical="center"/>
    </xf>
    <xf numFmtId="4" fontId="201" fillId="81" borderId="79" applyNumberFormat="0" applyProtection="0">
      <alignment horizontal="right" vertical="center"/>
    </xf>
    <xf numFmtId="0" fontId="198" fillId="73" borderId="79" applyNumberFormat="0" applyProtection="0">
      <alignment horizontal="left" vertical="top"/>
    </xf>
    <xf numFmtId="4" fontId="198" fillId="70" borderId="79" applyNumberFormat="0" applyProtection="0">
      <alignment vertical="center"/>
    </xf>
    <xf numFmtId="4" fontId="201" fillId="72" borderId="79" applyNumberFormat="0" applyProtection="0">
      <alignment horizontal="left" vertical="center"/>
    </xf>
    <xf numFmtId="4" fontId="201" fillId="86" borderId="79" applyNumberFormat="0" applyProtection="0">
      <alignment horizontal="right" vertical="center"/>
    </xf>
    <xf numFmtId="189" fontId="198" fillId="51" borderId="81"/>
    <xf numFmtId="0" fontId="23" fillId="76" borderId="98" applyNumberFormat="0" applyProtection="0">
      <alignment horizontal="left" vertical="center" indent="1"/>
    </xf>
    <xf numFmtId="0" fontId="23" fillId="76" borderId="98" applyNumberFormat="0" applyProtection="0">
      <alignment horizontal="left" vertical="center" indent="1"/>
    </xf>
    <xf numFmtId="4" fontId="201" fillId="72" borderId="79" applyNumberFormat="0" applyProtection="0">
      <alignment horizontal="left" vertical="center"/>
    </xf>
    <xf numFmtId="0" fontId="23" fillId="76" borderId="98"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157" fillId="47" borderId="89" applyNumberFormat="0" applyAlignment="0" applyProtection="0"/>
    <xf numFmtId="0" fontId="160" fillId="51" borderId="89" applyNumberFormat="0" applyAlignment="0" applyProtection="0"/>
    <xf numFmtId="4" fontId="201" fillId="83" borderId="87" applyNumberFormat="0" applyProtection="0">
      <alignment horizontal="left" vertical="center" indent="1"/>
    </xf>
    <xf numFmtId="4" fontId="199" fillId="73" borderId="90" applyNumberFormat="0" applyProtection="0">
      <alignment vertical="center"/>
    </xf>
    <xf numFmtId="0" fontId="23" fillId="85" borderId="90" applyNumberFormat="0" applyProtection="0">
      <alignment horizontal="left" vertical="top"/>
    </xf>
    <xf numFmtId="4" fontId="201" fillId="72" borderId="90" applyNumberFormat="0" applyProtection="0">
      <alignment vertical="center"/>
    </xf>
    <xf numFmtId="4" fontId="201" fillId="72" borderId="90" applyNumberFormat="0" applyProtection="0">
      <alignment vertical="center"/>
    </xf>
    <xf numFmtId="4" fontId="203" fillId="72" borderId="90" applyNumberFormat="0" applyProtection="0">
      <alignment vertical="center"/>
    </xf>
    <xf numFmtId="3" fontId="152" fillId="69" borderId="73" applyNumberFormat="0">
      <protection locked="0"/>
    </xf>
    <xf numFmtId="4" fontId="201" fillId="72" borderId="90" applyNumberFormat="0" applyProtection="0">
      <alignment horizontal="left" vertical="center"/>
    </xf>
    <xf numFmtId="3" fontId="152" fillId="69" borderId="73" applyNumberFormat="0">
      <protection locked="0"/>
    </xf>
    <xf numFmtId="3" fontId="152" fillId="69" borderId="73" applyNumberFormat="0">
      <protection locked="0"/>
    </xf>
    <xf numFmtId="0" fontId="190" fillId="47" borderId="87" applyNumberFormat="0" applyAlignment="0" applyProtection="0"/>
    <xf numFmtId="3" fontId="152" fillId="69" borderId="73" applyNumberFormat="0">
      <protection locked="0"/>
    </xf>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67" fillId="43" borderId="78" applyNumberFormat="0" applyAlignment="0" applyProtection="0"/>
    <xf numFmtId="0" fontId="160" fillId="51" borderId="89" applyNumberFormat="0" applyAlignment="0" applyProtection="0"/>
    <xf numFmtId="0" fontId="160" fillId="51" borderId="89" applyNumberFormat="0" applyAlignment="0" applyProtection="0"/>
    <xf numFmtId="0" fontId="23" fillId="76" borderId="98" applyNumberFormat="0" applyProtection="0">
      <alignment horizontal="left" vertical="center" indent="1"/>
    </xf>
    <xf numFmtId="4" fontId="201" fillId="83" borderId="87" applyNumberFormat="0" applyProtection="0">
      <alignment horizontal="left" vertical="center" indent="1"/>
    </xf>
    <xf numFmtId="3" fontId="152" fillId="69" borderId="85" applyNumberFormat="0">
      <protection locked="0"/>
    </xf>
    <xf numFmtId="3" fontId="152" fillId="69" borderId="85" applyNumberFormat="0">
      <protection locked="0"/>
    </xf>
    <xf numFmtId="3" fontId="158" fillId="3" borderId="85"/>
    <xf numFmtId="0" fontId="23" fillId="86" borderId="82" applyNumberFormat="0" applyFont="0" applyAlignment="0" applyProtection="0"/>
    <xf numFmtId="0" fontId="272" fillId="86" borderId="78" applyNumberFormat="0" applyAlignment="0" applyProtection="0"/>
    <xf numFmtId="0" fontId="273" fillId="43" borderId="78" applyNumberFormat="0" applyAlignment="0" applyProtection="0"/>
    <xf numFmtId="0" fontId="216" fillId="0" borderId="84" applyNumberFormat="0" applyFill="0" applyAlignment="0" applyProtection="0"/>
    <xf numFmtId="4" fontId="201" fillId="49" borderId="79" applyNumberFormat="0" applyProtection="0">
      <alignment horizontal="right" vertical="center"/>
    </xf>
    <xf numFmtId="4" fontId="201" fillId="56" borderId="79" applyNumberFormat="0" applyProtection="0">
      <alignment horizontal="right" vertical="center"/>
    </xf>
    <xf numFmtId="0" fontId="201" fillId="65" borderId="79" applyNumberFormat="0" applyProtection="0">
      <alignment horizontal="left" vertical="top"/>
    </xf>
    <xf numFmtId="0" fontId="23" fillId="86" borderId="82" applyNumberFormat="0" applyFont="0" applyAlignment="0" applyProtection="0"/>
    <xf numFmtId="0" fontId="190" fillId="51" borderId="76" applyNumberFormat="0" applyAlignment="0" applyProtection="0"/>
    <xf numFmtId="0" fontId="23" fillId="71" borderId="77" applyNumberFormat="0" applyFont="0" applyAlignment="0" applyProtection="0"/>
    <xf numFmtId="0" fontId="190" fillId="43" borderId="76" applyNumberFormat="0" applyAlignment="0" applyProtection="0"/>
    <xf numFmtId="0" fontId="23" fillId="84" borderId="79" applyNumberFormat="0" applyProtection="0">
      <alignment horizontal="left" vertical="top"/>
    </xf>
    <xf numFmtId="0" fontId="23" fillId="84" borderId="79" applyNumberFormat="0" applyProtection="0">
      <alignment horizontal="left" vertical="center"/>
    </xf>
    <xf numFmtId="0" fontId="23" fillId="80" borderId="90" applyNumberFormat="0" applyProtection="0">
      <alignment horizontal="left" vertical="top"/>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82" fillId="0" borderId="83" applyNumberFormat="0" applyFill="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190" fillId="0" borderId="83" applyNumberFormat="0" applyFill="0" applyAlignment="0" applyProtection="0"/>
    <xf numFmtId="0" fontId="282" fillId="43" borderId="76" applyNumberFormat="0" applyAlignment="0" applyProtection="0"/>
    <xf numFmtId="4" fontId="201" fillId="58" borderId="90" applyNumberFormat="0" applyProtection="0">
      <alignment horizontal="right" vertical="center"/>
    </xf>
    <xf numFmtId="4" fontId="201" fillId="49" borderId="90" applyNumberFormat="0" applyProtection="0">
      <alignment horizontal="right" vertical="center"/>
    </xf>
    <xf numFmtId="4" fontId="201" fillId="58" borderId="90" applyNumberFormat="0" applyProtection="0">
      <alignment horizontal="right" vertical="center"/>
    </xf>
    <xf numFmtId="4" fontId="201" fillId="50" borderId="79" applyNumberFormat="0" applyProtection="0">
      <alignment horizontal="right" vertical="center"/>
    </xf>
    <xf numFmtId="4" fontId="201" fillId="48" borderId="79" applyNumberFormat="0" applyProtection="0">
      <alignment horizontal="right" vertical="center"/>
    </xf>
    <xf numFmtId="3" fontId="152" fillId="69" borderId="96" applyNumberFormat="0">
      <protection locked="0"/>
    </xf>
    <xf numFmtId="0" fontId="23" fillId="85" borderId="79" applyNumberFormat="0" applyProtection="0">
      <alignment horizontal="left" vertical="center"/>
    </xf>
    <xf numFmtId="4" fontId="201" fillId="86" borderId="79" applyNumberFormat="0" applyProtection="0">
      <alignment horizontal="right" vertical="center"/>
    </xf>
    <xf numFmtId="4" fontId="201" fillId="50" borderId="79" applyNumberFormat="0" applyProtection="0">
      <alignment horizontal="right" vertical="center"/>
    </xf>
    <xf numFmtId="4" fontId="201" fillId="48" borderId="79" applyNumberFormat="0" applyProtection="0">
      <alignment horizontal="right" vertical="center"/>
    </xf>
    <xf numFmtId="0" fontId="201" fillId="65" borderId="79" applyNumberFormat="0" applyProtection="0">
      <alignment horizontal="left" vertical="top"/>
    </xf>
    <xf numFmtId="0" fontId="267" fillId="43" borderId="78" applyNumberFormat="0" applyAlignment="0" applyProtection="0"/>
    <xf numFmtId="0" fontId="23" fillId="86" borderId="82" applyNumberFormat="0" applyFont="0" applyAlignment="0" applyProtection="0"/>
    <xf numFmtId="0" fontId="272" fillId="86" borderId="78" applyNumberFormat="0" applyAlignment="0" applyProtection="0"/>
    <xf numFmtId="0" fontId="273" fillId="43" borderId="78" applyNumberFormat="0" applyAlignment="0" applyProtection="0"/>
    <xf numFmtId="0" fontId="23" fillId="86" borderId="82" applyNumberFormat="0" applyFont="0" applyAlignment="0" applyProtection="0"/>
    <xf numFmtId="0" fontId="190" fillId="43" borderId="76" applyNumberFormat="0" applyAlignment="0" applyProtection="0"/>
    <xf numFmtId="0" fontId="282" fillId="0" borderId="83" applyNumberFormat="0" applyFill="0" applyAlignment="0" applyProtection="0"/>
    <xf numFmtId="0" fontId="190" fillId="0" borderId="83" applyNumberFormat="0" applyFill="0" applyAlignment="0" applyProtection="0"/>
    <xf numFmtId="0" fontId="282" fillId="43" borderId="76" applyNumberFormat="0" applyAlignment="0" applyProtection="0"/>
    <xf numFmtId="0" fontId="23" fillId="80" borderId="79" applyNumberFormat="0" applyProtection="0">
      <alignment horizontal="lef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8" fillId="70" borderId="101" applyNumberFormat="0" applyProtection="0">
      <alignment vertical="center"/>
    </xf>
    <xf numFmtId="0" fontId="198" fillId="73" borderId="101" applyNumberFormat="0" applyProtection="0">
      <alignment horizontal="left" vertical="top"/>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152" fillId="69" borderId="73" applyNumberFormat="0">
      <protection locked="0"/>
    </xf>
    <xf numFmtId="0" fontId="23" fillId="76" borderId="76" applyNumberFormat="0" applyProtection="0">
      <alignment horizontal="left" vertical="center" indent="1"/>
    </xf>
    <xf numFmtId="4" fontId="198" fillId="79" borderId="76" applyNumberFormat="0" applyProtection="0">
      <alignment horizontal="left" vertical="center" indent="1"/>
    </xf>
    <xf numFmtId="4" fontId="201" fillId="82" borderId="76" applyNumberFormat="0" applyProtection="0">
      <alignment horizontal="left" vertical="center" indent="1"/>
    </xf>
    <xf numFmtId="4" fontId="201" fillId="83" borderId="76" applyNumberFormat="0" applyProtection="0">
      <alignment horizontal="left" vertical="center" indent="1"/>
    </xf>
    <xf numFmtId="4" fontId="201" fillId="82" borderId="76" applyNumberFormat="0" applyProtection="0">
      <alignment horizontal="right" vertical="center"/>
    </xf>
    <xf numFmtId="0" fontId="23" fillId="76" borderId="76" applyNumberFormat="0" applyProtection="0">
      <alignment horizontal="left" vertical="center" indent="1"/>
    </xf>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160" fillId="51"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0" fontId="227" fillId="44" borderId="78" applyNumberFormat="0" applyAlignment="0" applyProtection="0"/>
    <xf numFmtId="4" fontId="198" fillId="70" borderId="79" applyNumberFormat="0" applyProtection="0">
      <alignment vertical="center"/>
    </xf>
    <xf numFmtId="4" fontId="198" fillId="70" borderId="79" applyNumberFormat="0" applyProtection="0">
      <alignment vertical="center"/>
    </xf>
    <xf numFmtId="0" fontId="198" fillId="73" borderId="79" applyNumberFormat="0" applyProtection="0">
      <alignment horizontal="left" vertical="top"/>
    </xf>
    <xf numFmtId="0" fontId="198" fillId="73" borderId="79" applyNumberFormat="0" applyProtection="0">
      <alignment horizontal="left" vertical="top"/>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198" fillId="79" borderId="76" applyNumberFormat="0" applyProtection="0">
      <alignment horizontal="left" vertical="center" indent="1"/>
    </xf>
    <xf numFmtId="4" fontId="201" fillId="81" borderId="79" applyNumberFormat="0" applyProtection="0">
      <alignment horizontal="right" vertical="center"/>
    </xf>
    <xf numFmtId="4" fontId="201" fillId="81" borderId="79" applyNumberFormat="0" applyProtection="0">
      <alignment horizontal="right" vertical="center"/>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2"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4" fontId="201" fillId="83" borderId="76" applyNumberFormat="0" applyProtection="0">
      <alignment horizontal="left" vertical="center" indent="1"/>
    </xf>
    <xf numFmtId="0" fontId="23" fillId="80" borderId="79" applyNumberFormat="0" applyProtection="0">
      <alignment horizontal="left" vertical="center"/>
    </xf>
    <xf numFmtId="0" fontId="23" fillId="80" borderId="79" applyNumberFormat="0" applyProtection="0">
      <alignment horizontal="left" vertical="center"/>
    </xf>
    <xf numFmtId="0" fontId="23" fillId="80" borderId="79" applyNumberFormat="0" applyProtection="0">
      <alignment horizontal="left" vertical="top"/>
    </xf>
    <xf numFmtId="0" fontId="23" fillId="80" borderId="79" applyNumberFormat="0" applyProtection="0">
      <alignment horizontal="left" vertical="top"/>
    </xf>
    <xf numFmtId="0" fontId="23" fillId="65" borderId="79" applyNumberFormat="0" applyProtection="0">
      <alignment horizontal="left" vertical="center"/>
    </xf>
    <xf numFmtId="0" fontId="23" fillId="65" borderId="79" applyNumberFormat="0" applyProtection="0">
      <alignment horizontal="left" vertical="center"/>
    </xf>
    <xf numFmtId="0" fontId="23" fillId="65" borderId="79" applyNumberFormat="0" applyProtection="0">
      <alignment horizontal="left" vertical="top"/>
    </xf>
    <xf numFmtId="0" fontId="23" fillId="65" borderId="79" applyNumberFormat="0" applyProtection="0">
      <alignment horizontal="left" vertical="top"/>
    </xf>
    <xf numFmtId="0" fontId="23" fillId="84" borderId="79" applyNumberFormat="0" applyProtection="0">
      <alignment horizontal="left" vertical="center"/>
    </xf>
    <xf numFmtId="0" fontId="23" fillId="84" borderId="79" applyNumberFormat="0" applyProtection="0">
      <alignment horizontal="left" vertical="center"/>
    </xf>
    <xf numFmtId="0" fontId="23" fillId="84" borderId="79" applyNumberFormat="0" applyProtection="0">
      <alignment horizontal="left" vertical="top"/>
    </xf>
    <xf numFmtId="0" fontId="23" fillId="84" borderId="79" applyNumberFormat="0" applyProtection="0">
      <alignment horizontal="left" vertical="top"/>
    </xf>
    <xf numFmtId="0" fontId="23" fillId="85" borderId="79" applyNumberFormat="0" applyProtection="0">
      <alignment horizontal="left" vertical="center"/>
    </xf>
    <xf numFmtId="0" fontId="23" fillId="85" borderId="79" applyNumberFormat="0" applyProtection="0">
      <alignment horizontal="lef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4" fontId="201" fillId="82" borderId="76" applyNumberFormat="0" applyProtection="0">
      <alignment horizontal="right" vertical="center"/>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3" fillId="76" borderId="76" applyNumberFormat="0" applyProtection="0">
      <alignment horizontal="left" vertical="center" indent="1"/>
    </xf>
    <xf numFmtId="0" fontId="201" fillId="65" borderId="79" applyNumberFormat="0" applyProtection="0">
      <alignment horizontal="left" vertical="top"/>
    </xf>
    <xf numFmtId="0" fontId="201" fillId="65" borderId="79" applyNumberFormat="0" applyProtection="0">
      <alignment horizontal="left" vertical="top"/>
    </xf>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3" fillId="44" borderId="78"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4" fillId="51" borderId="76"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35" fillId="51" borderId="78" applyNumberFormat="0" applyAlignment="0" applyProtection="0"/>
    <xf numFmtId="0" fontId="249" fillId="51" borderId="78" applyNumberFormat="0" applyAlignment="0" applyProtection="0"/>
    <xf numFmtId="0" fontId="249" fillId="51" borderId="78" applyNumberFormat="0" applyAlignment="0" applyProtection="0"/>
    <xf numFmtId="0" fontId="160" fillId="51" borderId="78" applyNumberFormat="0" applyAlignment="0" applyProtection="0"/>
    <xf numFmtId="0" fontId="227" fillId="44" borderId="78" applyNumberFormat="0" applyAlignment="0" applyProtection="0"/>
    <xf numFmtId="0" fontId="258" fillId="51" borderId="76" applyNumberFormat="0" applyAlignment="0" applyProtection="0"/>
    <xf numFmtId="0" fontId="190" fillId="51" borderId="76" applyNumberFormat="0" applyAlignment="0" applyProtection="0"/>
    <xf numFmtId="0" fontId="23" fillId="76" borderId="98" applyNumberFormat="0" applyProtection="0">
      <alignment horizontal="left" vertical="center" indent="1"/>
    </xf>
    <xf numFmtId="0" fontId="23" fillId="76" borderId="87" applyNumberFormat="0" applyProtection="0">
      <alignment horizontal="left" vertical="center" indent="1"/>
    </xf>
    <xf numFmtId="3" fontId="152" fillId="69" borderId="85" applyNumberFormat="0">
      <protection locked="0"/>
    </xf>
    <xf numFmtId="3" fontId="152" fillId="69" borderId="85" applyNumberFormat="0">
      <protection locked="0"/>
    </xf>
    <xf numFmtId="3" fontId="23" fillId="4" borderId="85" applyFont="0">
      <alignment horizontal="right" vertical="center"/>
      <protection locked="0"/>
    </xf>
    <xf numFmtId="0" fontId="160" fillId="51" borderId="89" applyNumberFormat="0" applyAlignment="0" applyProtection="0"/>
    <xf numFmtId="0" fontId="160" fillId="51" borderId="89" applyNumberFormat="0" applyAlignment="0" applyProtection="0"/>
    <xf numFmtId="4" fontId="201" fillId="50" borderId="90"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87" applyNumberFormat="0" applyProtection="0">
      <alignment horizontal="left" vertical="center" indent="1"/>
    </xf>
    <xf numFmtId="4" fontId="203" fillId="86" borderId="90" applyNumberFormat="0" applyProtection="0">
      <alignment horizontal="right" vertical="center"/>
    </xf>
    <xf numFmtId="0" fontId="23" fillId="76" borderId="87" applyNumberFormat="0" applyProtection="0">
      <alignment horizontal="left" vertical="center" indent="1"/>
    </xf>
    <xf numFmtId="3" fontId="152" fillId="69" borderId="73" applyNumberFormat="0">
      <protection locked="0"/>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189" fillId="61" borderId="88" applyNumberFormat="0" applyFont="0" applyAlignment="0" applyProtection="0"/>
    <xf numFmtId="0" fontId="23" fillId="76" borderId="87" applyNumberFormat="0" applyProtection="0">
      <alignment horizontal="left" vertical="center" indent="1"/>
    </xf>
    <xf numFmtId="4" fontId="198" fillId="73" borderId="90" applyNumberFormat="0" applyProtection="0">
      <alignment horizontal="left" vertical="center"/>
    </xf>
    <xf numFmtId="0" fontId="23" fillId="76" borderId="98"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189" fillId="61" borderId="88" applyNumberFormat="0" applyFont="0" applyAlignment="0" applyProtection="0"/>
    <xf numFmtId="4" fontId="204" fillId="75" borderId="90" applyNumberFormat="0" applyProtection="0">
      <alignment horizontal="left" vertical="center"/>
    </xf>
    <xf numFmtId="4" fontId="207" fillId="86" borderId="90" applyNumberFormat="0" applyProtection="0">
      <alignment horizontal="right" vertical="center"/>
    </xf>
    <xf numFmtId="3" fontId="152" fillId="69" borderId="73" applyNumberFormat="0">
      <protection locked="0"/>
    </xf>
    <xf numFmtId="0" fontId="35" fillId="3" borderId="97" applyFont="0" applyBorder="0">
      <alignment horizontal="center" wrapText="1"/>
    </xf>
    <xf numFmtId="0" fontId="160" fillId="51" borderId="100" applyNumberFormat="0" applyAlignment="0" applyProtection="0"/>
    <xf numFmtId="0" fontId="160" fillId="51" borderId="89" applyNumberFormat="0" applyAlignment="0" applyProtection="0"/>
    <xf numFmtId="0" fontId="160" fillId="51" borderId="89" applyNumberFormat="0" applyAlignment="0" applyProtection="0"/>
    <xf numFmtId="0" fontId="23" fillId="76" borderId="98" applyNumberFormat="0" applyProtection="0">
      <alignment horizontal="left" vertical="center" indent="1"/>
    </xf>
    <xf numFmtId="0" fontId="23" fillId="76" borderId="87" applyNumberFormat="0" applyProtection="0">
      <alignment horizontal="left" vertical="center" indent="1"/>
    </xf>
    <xf numFmtId="3" fontId="152" fillId="69" borderId="85" applyNumberFormat="0">
      <protection locked="0"/>
    </xf>
    <xf numFmtId="3" fontId="152" fillId="69" borderId="85" applyNumberFormat="0">
      <protection locked="0"/>
    </xf>
    <xf numFmtId="0" fontId="35" fillId="3" borderId="86" applyFont="0" applyBorder="0">
      <alignment horizontal="center" wrapTex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201" fillId="55" borderId="90" applyNumberFormat="0" applyProtection="0">
      <alignment horizontal="right" vertical="center"/>
    </xf>
    <xf numFmtId="0" fontId="23" fillId="84" borderId="79" applyNumberFormat="0" applyProtection="0">
      <alignment horizontal="left" vertical="top"/>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201" fillId="81" borderId="90" applyNumberFormat="0" applyProtection="0">
      <alignment horizontal="right" vertical="center"/>
    </xf>
    <xf numFmtId="4" fontId="201" fillId="81" borderId="90" applyNumberFormat="0" applyProtection="0">
      <alignment horizontal="right" vertical="center"/>
    </xf>
    <xf numFmtId="4" fontId="201" fillId="81" borderId="90" applyNumberFormat="0" applyProtection="0">
      <alignment horizontal="right" vertical="center"/>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0" fontId="23" fillId="80" borderId="90" applyNumberFormat="0" applyProtection="0">
      <alignment horizontal="left" vertical="center"/>
    </xf>
    <xf numFmtId="0" fontId="23" fillId="80" borderId="90" applyNumberFormat="0" applyProtection="0">
      <alignment horizontal="left" vertical="center"/>
    </xf>
    <xf numFmtId="0" fontId="23" fillId="80" borderId="90" applyNumberFormat="0" applyProtection="0">
      <alignment horizontal="left" vertical="center"/>
    </xf>
    <xf numFmtId="0" fontId="23" fillId="80" borderId="90" applyNumberFormat="0" applyProtection="0">
      <alignment horizontal="left" vertical="top"/>
    </xf>
    <xf numFmtId="0" fontId="23" fillId="80" borderId="90" applyNumberFormat="0" applyProtection="0">
      <alignment horizontal="left" vertical="top"/>
    </xf>
    <xf numFmtId="0" fontId="23" fillId="80" borderId="90" applyNumberFormat="0" applyProtection="0">
      <alignment horizontal="left" vertical="top"/>
    </xf>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top"/>
    </xf>
    <xf numFmtId="0" fontId="23" fillId="65" borderId="90" applyNumberFormat="0" applyProtection="0">
      <alignment horizontal="left" vertical="top"/>
    </xf>
    <xf numFmtId="0" fontId="23" fillId="65" borderId="90" applyNumberFormat="0" applyProtection="0">
      <alignment horizontal="left" vertical="top"/>
    </xf>
    <xf numFmtId="0" fontId="23" fillId="84" borderId="90" applyNumberFormat="0" applyProtection="0">
      <alignment horizontal="left" vertical="center"/>
    </xf>
    <xf numFmtId="0" fontId="23" fillId="84" borderId="90" applyNumberFormat="0" applyProtection="0">
      <alignment horizontal="left" vertical="center"/>
    </xf>
    <xf numFmtId="0" fontId="23" fillId="84" borderId="90" applyNumberFormat="0" applyProtection="0">
      <alignment horizontal="left" vertical="center"/>
    </xf>
    <xf numFmtId="0" fontId="23" fillId="84" borderId="90" applyNumberFormat="0" applyProtection="0">
      <alignment horizontal="left" vertical="top"/>
    </xf>
    <xf numFmtId="0" fontId="23" fillId="84" borderId="90" applyNumberFormat="0" applyProtection="0">
      <alignment horizontal="left" vertical="top"/>
    </xf>
    <xf numFmtId="0" fontId="23" fillId="84" borderId="90" applyNumberFormat="0" applyProtection="0">
      <alignment horizontal="left" vertical="top"/>
    </xf>
    <xf numFmtId="0" fontId="23" fillId="85" borderId="90" applyNumberFormat="0" applyProtection="0">
      <alignment horizontal="left" vertical="center"/>
    </xf>
    <xf numFmtId="0" fontId="23" fillId="85" borderId="90" applyNumberFormat="0" applyProtection="0">
      <alignment horizontal="left" vertical="center"/>
    </xf>
    <xf numFmtId="0" fontId="23" fillId="85" borderId="90" applyNumberFormat="0" applyProtection="0">
      <alignment horizontal="lef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01" fillId="65" borderId="90" applyNumberFormat="0" applyProtection="0">
      <alignment horizontal="left" vertical="top"/>
    </xf>
    <xf numFmtId="0" fontId="201" fillId="65" borderId="90" applyNumberFormat="0" applyProtection="0">
      <alignment horizontal="left" vertical="top"/>
    </xf>
    <xf numFmtId="0" fontId="201" fillId="65" borderId="90" applyNumberFormat="0" applyProtection="0">
      <alignment horizontal="left" vertical="top"/>
    </xf>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4" fontId="201" fillId="58" borderId="90" applyNumberFormat="0" applyProtection="0">
      <alignment horizontal="right" vertical="center"/>
    </xf>
    <xf numFmtId="4" fontId="201" fillId="59" borderId="90"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0" fontId="227" fillId="44" borderId="100" applyNumberFormat="0" applyAlignment="0" applyProtection="0"/>
    <xf numFmtId="0" fontId="249" fillId="51" borderId="89" applyNumberFormat="0" applyAlignment="0" applyProtection="0"/>
    <xf numFmtId="0" fontId="249" fillId="51" borderId="89" applyNumberFormat="0" applyAlignment="0" applyProtection="0"/>
    <xf numFmtId="0" fontId="160" fillId="51" borderId="89"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3" fillId="61" borderId="99" applyNumberFormat="0" applyFont="0" applyAlignment="0" applyProtection="0"/>
    <xf numFmtId="0" fontId="23" fillId="61" borderId="99" applyNumberFormat="0" applyFont="0" applyAlignment="0" applyProtection="0"/>
    <xf numFmtId="0" fontId="23" fillId="61" borderId="99" applyNumberFormat="0" applyFont="0" applyAlignment="0" applyProtection="0"/>
    <xf numFmtId="0" fontId="227" fillId="44" borderId="89" applyNumberFormat="0" applyAlignment="0" applyProtection="0"/>
    <xf numFmtId="3" fontId="152" fillId="69" borderId="96" applyNumberFormat="0">
      <protection locked="0"/>
    </xf>
    <xf numFmtId="0" fontId="23" fillId="84" borderId="90" applyNumberFormat="0" applyProtection="0">
      <alignment horizontal="left" vertical="center"/>
    </xf>
    <xf numFmtId="0" fontId="23" fillId="84" borderId="90" applyNumberFormat="0" applyProtection="0">
      <alignment horizontal="left" vertical="center"/>
    </xf>
    <xf numFmtId="0" fontId="23" fillId="65" borderId="90" applyNumberFormat="0" applyProtection="0">
      <alignment horizontal="left" vertical="center"/>
    </xf>
    <xf numFmtId="0" fontId="23" fillId="80" borderId="90" applyNumberFormat="0" applyProtection="0">
      <alignment horizontal="left" vertical="top"/>
    </xf>
    <xf numFmtId="0" fontId="23" fillId="80" borderId="90" applyNumberFormat="0" applyProtection="0">
      <alignment horizontal="left" vertical="center"/>
    </xf>
    <xf numFmtId="0" fontId="23" fillId="61" borderId="88" applyNumberFormat="0" applyFont="0" applyAlignment="0" applyProtection="0"/>
    <xf numFmtId="0" fontId="23" fillId="61" borderId="88" applyNumberFormat="0" applyFont="0" applyAlignment="0" applyProtection="0"/>
    <xf numFmtId="0" fontId="23" fillId="61" borderId="88" applyNumberFormat="0" applyFont="0" applyAlignment="0" applyProtection="0"/>
    <xf numFmtId="0" fontId="258" fillId="51" borderId="87" applyNumberFormat="0" applyAlignment="0" applyProtection="0"/>
    <xf numFmtId="0" fontId="190" fillId="51" borderId="87" applyNumberFormat="0" applyAlignment="0" applyProtection="0"/>
    <xf numFmtId="0" fontId="198" fillId="0" borderId="91" applyNumberFormat="0" applyFill="0" applyAlignment="0" applyProtection="0"/>
    <xf numFmtId="0" fontId="198" fillId="0" borderId="91" applyNumberFormat="0" applyFill="0" applyAlignment="0" applyProtection="0"/>
    <xf numFmtId="4" fontId="201" fillId="55" borderId="90" applyNumberFormat="0" applyProtection="0">
      <alignment horizontal="right" vertical="center"/>
    </xf>
    <xf numFmtId="4" fontId="201" fillId="55" borderId="90" applyNumberFormat="0" applyProtection="0">
      <alignment horizontal="right" vertical="center"/>
    </xf>
    <xf numFmtId="4" fontId="201" fillId="58" borderId="90" applyNumberFormat="0" applyProtection="0">
      <alignment horizontal="righ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58" fillId="51" borderId="87" applyNumberFormat="0" applyAlignment="0" applyProtection="0"/>
    <xf numFmtId="0" fontId="190" fillId="51" borderId="87" applyNumberFormat="0" applyAlignment="0" applyProtection="0"/>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4" fontId="201" fillId="49" borderId="90" applyNumberFormat="0" applyProtection="0">
      <alignment horizontal="right" vertical="center"/>
    </xf>
    <xf numFmtId="3" fontId="152" fillId="69" borderId="85" applyNumberFormat="0">
      <protection locked="0"/>
    </xf>
    <xf numFmtId="0" fontId="23" fillId="61" borderId="88" applyNumberFormat="0" applyFont="0" applyAlignment="0" applyProtection="0"/>
    <xf numFmtId="0" fontId="23" fillId="61" borderId="88" applyNumberFormat="0" applyFont="0" applyAlignment="0" applyProtection="0"/>
    <xf numFmtId="0" fontId="23" fillId="61" borderId="88" applyNumberFormat="0" applyFon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3" fontId="152" fillId="69" borderId="85" applyNumberFormat="0">
      <protection locked="0"/>
    </xf>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0" fontId="153" fillId="61" borderId="88" applyNumberFormat="0" applyFont="0" applyAlignment="0" applyProtection="0"/>
    <xf numFmtId="4" fontId="198" fillId="70" borderId="90" applyNumberFormat="0" applyProtection="0">
      <alignment vertical="center"/>
    </xf>
    <xf numFmtId="4" fontId="198" fillId="70" borderId="90" applyNumberFormat="0" applyProtection="0">
      <alignment vertical="center"/>
    </xf>
    <xf numFmtId="4" fontId="198" fillId="70" borderId="90" applyNumberFormat="0" applyProtection="0">
      <alignment vertical="center"/>
    </xf>
    <xf numFmtId="0" fontId="198" fillId="73" borderId="90" applyNumberFormat="0" applyProtection="0">
      <alignment horizontal="left" vertical="top"/>
    </xf>
    <xf numFmtId="0" fontId="198" fillId="73" borderId="90" applyNumberFormat="0" applyProtection="0">
      <alignment horizontal="left" vertical="top"/>
    </xf>
    <xf numFmtId="0" fontId="198" fillId="73" borderId="90" applyNumberFormat="0" applyProtection="0">
      <alignment horizontal="left" vertical="top"/>
    </xf>
    <xf numFmtId="4" fontId="201" fillId="81" borderId="90" applyNumberFormat="0" applyProtection="0">
      <alignment horizontal="right" vertical="center"/>
    </xf>
    <xf numFmtId="4" fontId="201" fillId="81" borderId="90" applyNumberFormat="0" applyProtection="0">
      <alignment horizontal="right" vertical="center"/>
    </xf>
    <xf numFmtId="4" fontId="201" fillId="81" borderId="90" applyNumberFormat="0" applyProtection="0">
      <alignment horizontal="right" vertical="center"/>
    </xf>
    <xf numFmtId="0" fontId="23" fillId="80" borderId="90" applyNumberFormat="0" applyProtection="0">
      <alignment horizontal="left" vertical="center"/>
    </xf>
    <xf numFmtId="0" fontId="23" fillId="80" borderId="90" applyNumberFormat="0" applyProtection="0">
      <alignment horizontal="left" vertical="center"/>
    </xf>
    <xf numFmtId="0" fontId="23" fillId="80" borderId="90" applyNumberFormat="0" applyProtection="0">
      <alignment horizontal="left" vertical="center"/>
    </xf>
    <xf numFmtId="0" fontId="23" fillId="80" borderId="90" applyNumberFormat="0" applyProtection="0">
      <alignment horizontal="left" vertical="top"/>
    </xf>
    <xf numFmtId="0" fontId="23" fillId="80" borderId="90" applyNumberFormat="0" applyProtection="0">
      <alignment horizontal="left" vertical="top"/>
    </xf>
    <xf numFmtId="0" fontId="23" fillId="80" borderId="90" applyNumberFormat="0" applyProtection="0">
      <alignment horizontal="left" vertical="top"/>
    </xf>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top"/>
    </xf>
    <xf numFmtId="0" fontId="23" fillId="65" borderId="90" applyNumberFormat="0" applyProtection="0">
      <alignment horizontal="left" vertical="top"/>
    </xf>
    <xf numFmtId="0" fontId="23" fillId="65" borderId="90" applyNumberFormat="0" applyProtection="0">
      <alignment horizontal="left" vertical="top"/>
    </xf>
    <xf numFmtId="0" fontId="23" fillId="84" borderId="90" applyNumberFormat="0" applyProtection="0">
      <alignment horizontal="left" vertical="center"/>
    </xf>
    <xf numFmtId="0" fontId="23" fillId="84" borderId="90" applyNumberFormat="0" applyProtection="0">
      <alignment horizontal="left" vertical="center"/>
    </xf>
    <xf numFmtId="0" fontId="23" fillId="84" borderId="90" applyNumberFormat="0" applyProtection="0">
      <alignment horizontal="left" vertical="center"/>
    </xf>
    <xf numFmtId="0" fontId="23" fillId="84" borderId="90" applyNumberFormat="0" applyProtection="0">
      <alignment horizontal="left" vertical="top"/>
    </xf>
    <xf numFmtId="0" fontId="23" fillId="84" borderId="90" applyNumberFormat="0" applyProtection="0">
      <alignment horizontal="left" vertical="top"/>
    </xf>
    <xf numFmtId="0" fontId="23" fillId="84" borderId="90" applyNumberFormat="0" applyProtection="0">
      <alignment horizontal="left" vertical="top"/>
    </xf>
    <xf numFmtId="0" fontId="23" fillId="85" borderId="90" applyNumberFormat="0" applyProtection="0">
      <alignment horizontal="left" vertical="center"/>
    </xf>
    <xf numFmtId="0" fontId="23" fillId="85" borderId="90" applyNumberFormat="0" applyProtection="0">
      <alignment horizontal="left" vertical="center"/>
    </xf>
    <xf numFmtId="0" fontId="23" fillId="85" borderId="90" applyNumberFormat="0" applyProtection="0">
      <alignment horizontal="left" vertical="center"/>
    </xf>
    <xf numFmtId="0" fontId="201" fillId="65" borderId="90" applyNumberFormat="0" applyProtection="0">
      <alignment horizontal="left" vertical="top"/>
    </xf>
    <xf numFmtId="0" fontId="201" fillId="65" borderId="90" applyNumberFormat="0" applyProtection="0">
      <alignment horizontal="left" vertical="top"/>
    </xf>
    <xf numFmtId="0" fontId="201" fillId="65" borderId="90" applyNumberFormat="0" applyProtection="0">
      <alignment horizontal="left" vertical="top"/>
    </xf>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16" fillId="0" borderId="91" applyNumberFormat="0" applyFill="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239" fillId="0" borderId="91" applyNumberFormat="0" applyFill="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163" fillId="61" borderId="88" applyNumberFormat="0" applyFont="0" applyAlignment="0" applyProtection="0"/>
    <xf numFmtId="0" fontId="249" fillId="51" borderId="89" applyNumberFormat="0" applyAlignment="0" applyProtection="0"/>
    <xf numFmtId="0" fontId="249" fillId="51" borderId="89" applyNumberFormat="0" applyAlignment="0" applyProtection="0"/>
    <xf numFmtId="0" fontId="160" fillId="51" borderId="89" applyNumberFormat="0" applyAlignment="0" applyProtection="0"/>
    <xf numFmtId="0" fontId="227" fillId="44" borderId="89" applyNumberFormat="0" applyAlignment="0" applyProtection="0"/>
    <xf numFmtId="0" fontId="23" fillId="61" borderId="88" applyNumberFormat="0" applyFont="0" applyAlignment="0" applyProtection="0"/>
    <xf numFmtId="0" fontId="23" fillId="61" borderId="88" applyNumberFormat="0" applyFont="0" applyAlignment="0" applyProtection="0"/>
    <xf numFmtId="0" fontId="23" fillId="61" borderId="88" applyNumberFormat="0" applyFont="0" applyAlignment="0" applyProtection="0"/>
    <xf numFmtId="0" fontId="198" fillId="0" borderId="91" applyNumberFormat="0" applyFill="0" applyAlignment="0" applyProtection="0"/>
    <xf numFmtId="0" fontId="198" fillId="0" borderId="91" applyNumberFormat="0" applyFill="0" applyAlignment="0" applyProtection="0"/>
    <xf numFmtId="3" fontId="152" fillId="69" borderId="85" applyNumberFormat="0">
      <protection locked="0"/>
    </xf>
    <xf numFmtId="0" fontId="179" fillId="68" borderId="89" applyNumberFormat="0" applyAlignment="0" applyProtection="0"/>
    <xf numFmtId="0" fontId="23" fillId="65" borderId="90" applyNumberFormat="0" applyProtection="0">
      <alignment horizontal="left" vertical="top"/>
    </xf>
    <xf numFmtId="0" fontId="23" fillId="65" borderId="90" applyNumberFormat="0" applyProtection="0">
      <alignment horizontal="left" vertical="center"/>
    </xf>
    <xf numFmtId="0" fontId="23" fillId="80" borderId="90" applyNumberFormat="0" applyProtection="0">
      <alignment horizontal="left" vertical="top"/>
    </xf>
    <xf numFmtId="0" fontId="23" fillId="80" borderId="90" applyNumberFormat="0" applyProtection="0">
      <alignment horizontal="left" vertical="center"/>
    </xf>
    <xf numFmtId="4" fontId="201" fillId="81" borderId="90" applyNumberFormat="0" applyProtection="0">
      <alignment horizontal="right" vertical="center"/>
    </xf>
    <xf numFmtId="0" fontId="198" fillId="73" borderId="90" applyNumberFormat="0" applyProtection="0">
      <alignment horizontal="left" vertical="top"/>
    </xf>
    <xf numFmtId="4" fontId="198" fillId="70" borderId="90" applyNumberFormat="0" applyProtection="0">
      <alignment vertical="center"/>
    </xf>
    <xf numFmtId="0" fontId="179" fillId="68" borderId="89" applyNumberFormat="0" applyAlignment="0" applyProtection="0"/>
    <xf numFmtId="4" fontId="201" fillId="72" borderId="90" applyNumberFormat="0" applyProtection="0">
      <alignment horizontal="left" vertical="center"/>
    </xf>
    <xf numFmtId="4" fontId="201" fillId="86" borderId="90" applyNumberFormat="0" applyProtection="0">
      <alignment horizontal="right" vertical="center"/>
    </xf>
    <xf numFmtId="189" fontId="198" fillId="51" borderId="92"/>
    <xf numFmtId="3" fontId="152" fillId="69" borderId="96" applyNumberFormat="0">
      <protection locked="0"/>
    </xf>
    <xf numFmtId="4" fontId="201" fillId="72" borderId="90" applyNumberFormat="0" applyProtection="0">
      <alignment horizontal="lef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8" fillId="70" borderId="101" applyNumberFormat="0" applyProtection="0">
      <alignment vertical="center"/>
    </xf>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267" fillId="43" borderId="89" applyNumberFormat="0" applyAlignment="0" applyProtection="0"/>
    <xf numFmtId="0" fontId="227" fillId="44" borderId="100" applyNumberFormat="0" applyAlignment="0" applyProtection="0"/>
    <xf numFmtId="0" fontId="23" fillId="86" borderId="93" applyNumberFormat="0" applyFont="0" applyAlignment="0" applyProtection="0"/>
    <xf numFmtId="3" fontId="35" fillId="85" borderId="96" applyAlignment="0">
      <alignment horizontal="center"/>
    </xf>
    <xf numFmtId="3" fontId="152" fillId="69" borderId="96" applyNumberFormat="0">
      <protection locked="0"/>
    </xf>
    <xf numFmtId="0" fontId="272" fillId="86" borderId="89" applyNumberFormat="0" applyAlignment="0" applyProtection="0"/>
    <xf numFmtId="0" fontId="273" fillId="43" borderId="89" applyNumberFormat="0" applyAlignment="0" applyProtection="0"/>
    <xf numFmtId="0" fontId="23" fillId="65" borderId="90" applyNumberFormat="0" applyProtection="0">
      <alignment horizontal="left" vertical="top"/>
    </xf>
    <xf numFmtId="0" fontId="23" fillId="80" borderId="90" applyNumberFormat="0" applyProtection="0">
      <alignment horizontal="left" vertical="center"/>
    </xf>
    <xf numFmtId="0" fontId="201" fillId="65" borderId="90" applyNumberFormat="0" applyProtection="0">
      <alignment horizontal="left" vertical="top"/>
    </xf>
    <xf numFmtId="0" fontId="23" fillId="86" borderId="93" applyNumberFormat="0" applyFont="0" applyAlignment="0" applyProtection="0"/>
    <xf numFmtId="0" fontId="190" fillId="43" borderId="87" applyNumberFormat="0" applyAlignment="0" applyProtection="0"/>
    <xf numFmtId="0" fontId="23" fillId="84" borderId="90" applyNumberFormat="0" applyProtection="0">
      <alignment horizontal="left" vertical="top"/>
    </xf>
    <xf numFmtId="0" fontId="23" fillId="84" borderId="90" applyNumberFormat="0" applyProtection="0">
      <alignment horizontal="left" vertical="center"/>
    </xf>
    <xf numFmtId="3" fontId="152" fillId="69" borderId="96" applyNumberFormat="0">
      <protection locked="0"/>
    </xf>
    <xf numFmtId="0" fontId="282" fillId="0" borderId="94" applyNumberFormat="0" applyFill="0" applyAlignment="0" applyProtection="0"/>
    <xf numFmtId="0" fontId="190" fillId="0" borderId="94" applyNumberFormat="0" applyFill="0" applyAlignment="0" applyProtection="0"/>
    <xf numFmtId="0" fontId="282" fillId="43" borderId="87" applyNumberFormat="0" applyAlignment="0" applyProtection="0"/>
    <xf numFmtId="0" fontId="23" fillId="85" borderId="90" applyNumberFormat="0" applyProtection="0">
      <alignment horizontal="left" vertical="center"/>
    </xf>
    <xf numFmtId="4" fontId="201" fillId="86" borderId="90" applyNumberFormat="0" applyProtection="0">
      <alignment horizontal="right" vertical="center"/>
    </xf>
    <xf numFmtId="0" fontId="267" fillId="43" borderId="89" applyNumberFormat="0" applyAlignment="0" applyProtection="0"/>
    <xf numFmtId="0" fontId="23" fillId="86" borderId="93" applyNumberFormat="0" applyFont="0" applyAlignment="0" applyProtection="0"/>
    <xf numFmtId="0" fontId="272" fillId="86" borderId="89" applyNumberFormat="0" applyAlignment="0" applyProtection="0"/>
    <xf numFmtId="0" fontId="273" fillId="43" borderId="89" applyNumberFormat="0" applyAlignment="0" applyProtection="0"/>
    <xf numFmtId="0" fontId="23" fillId="86" borderId="93" applyNumberFormat="0" applyFont="0" applyAlignment="0" applyProtection="0"/>
    <xf numFmtId="0" fontId="190" fillId="43" borderId="87" applyNumberFormat="0" applyAlignment="0" applyProtection="0"/>
    <xf numFmtId="0" fontId="282" fillId="0" borderId="94" applyNumberFormat="0" applyFill="0" applyAlignment="0" applyProtection="0"/>
    <xf numFmtId="0" fontId="190" fillId="0" borderId="94" applyNumberFormat="0" applyFill="0" applyAlignment="0" applyProtection="0"/>
    <xf numFmtId="0" fontId="282" fillId="43" borderId="87" applyNumberFormat="0" applyAlignment="0" applyProtection="0"/>
    <xf numFmtId="3" fontId="152" fillId="69" borderId="85" applyNumberFormat="0">
      <protection locked="0"/>
    </xf>
    <xf numFmtId="0" fontId="23" fillId="76" borderId="87" applyNumberFormat="0" applyProtection="0">
      <alignment horizontal="left" vertical="center" indent="1"/>
    </xf>
    <xf numFmtId="4" fontId="198" fillId="79" borderId="87" applyNumberFormat="0" applyProtection="0">
      <alignment horizontal="left" vertical="center" indent="1"/>
    </xf>
    <xf numFmtId="4" fontId="201" fillId="82" borderId="87" applyNumberFormat="0" applyProtection="0">
      <alignment horizontal="left" vertical="center" indent="1"/>
    </xf>
    <xf numFmtId="4" fontId="201" fillId="83" borderId="87" applyNumberFormat="0" applyProtection="0">
      <alignment horizontal="left" vertical="center" indent="1"/>
    </xf>
    <xf numFmtId="4" fontId="201" fillId="82" borderId="87" applyNumberFormat="0" applyProtection="0">
      <alignment horizontal="right" vertical="center"/>
    </xf>
    <xf numFmtId="0" fontId="23" fillId="76" borderId="87" applyNumberFormat="0" applyProtection="0">
      <alignment horizontal="left" vertical="center" indent="1"/>
    </xf>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160" fillId="51"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0" fontId="227" fillId="44" borderId="89" applyNumberFormat="0" applyAlignment="0" applyProtection="0"/>
    <xf numFmtId="4" fontId="198" fillId="70" borderId="90" applyNumberFormat="0" applyProtection="0">
      <alignment vertical="center"/>
    </xf>
    <xf numFmtId="4" fontId="198" fillId="70" borderId="90" applyNumberFormat="0" applyProtection="0">
      <alignment vertical="center"/>
    </xf>
    <xf numFmtId="0" fontId="198" fillId="73" borderId="90" applyNumberFormat="0" applyProtection="0">
      <alignment horizontal="left" vertical="top"/>
    </xf>
    <xf numFmtId="0" fontId="198" fillId="73" borderId="90" applyNumberFormat="0" applyProtection="0">
      <alignment horizontal="left" vertical="top"/>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198" fillId="79" borderId="87" applyNumberFormat="0" applyProtection="0">
      <alignment horizontal="left" vertical="center" indent="1"/>
    </xf>
    <xf numFmtId="4" fontId="201" fillId="81" borderId="90" applyNumberFormat="0" applyProtection="0">
      <alignment horizontal="right" vertical="center"/>
    </xf>
    <xf numFmtId="4" fontId="201" fillId="81" borderId="90" applyNumberFormat="0" applyProtection="0">
      <alignment horizontal="right" vertical="center"/>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2"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4" fontId="201" fillId="83" borderId="87" applyNumberFormat="0" applyProtection="0">
      <alignment horizontal="left" vertical="center" indent="1"/>
    </xf>
    <xf numFmtId="0" fontId="23" fillId="80" borderId="90" applyNumberFormat="0" applyProtection="0">
      <alignment horizontal="left" vertical="center"/>
    </xf>
    <xf numFmtId="0" fontId="23" fillId="80" borderId="90" applyNumberFormat="0" applyProtection="0">
      <alignment horizontal="left" vertical="center"/>
    </xf>
    <xf numFmtId="0" fontId="23" fillId="80" borderId="90" applyNumberFormat="0" applyProtection="0">
      <alignment horizontal="left" vertical="top"/>
    </xf>
    <xf numFmtId="0" fontId="23" fillId="80" borderId="90" applyNumberFormat="0" applyProtection="0">
      <alignment horizontal="left" vertical="top"/>
    </xf>
    <xf numFmtId="0" fontId="23" fillId="65" borderId="90" applyNumberFormat="0" applyProtection="0">
      <alignment horizontal="left" vertical="center"/>
    </xf>
    <xf numFmtId="0" fontId="23" fillId="65" borderId="90" applyNumberFormat="0" applyProtection="0">
      <alignment horizontal="left" vertical="center"/>
    </xf>
    <xf numFmtId="0" fontId="23" fillId="65" borderId="90" applyNumberFormat="0" applyProtection="0">
      <alignment horizontal="left" vertical="top"/>
    </xf>
    <xf numFmtId="0" fontId="23" fillId="65" borderId="90" applyNumberFormat="0" applyProtection="0">
      <alignment horizontal="left" vertical="top"/>
    </xf>
    <xf numFmtId="0" fontId="23" fillId="84" borderId="90" applyNumberFormat="0" applyProtection="0">
      <alignment horizontal="left" vertical="center"/>
    </xf>
    <xf numFmtId="0" fontId="23" fillId="84" borderId="90" applyNumberFormat="0" applyProtection="0">
      <alignment horizontal="left" vertical="center"/>
    </xf>
    <xf numFmtId="0" fontId="23" fillId="84" borderId="90" applyNumberFormat="0" applyProtection="0">
      <alignment horizontal="left" vertical="top"/>
    </xf>
    <xf numFmtId="0" fontId="23" fillId="84" borderId="90" applyNumberFormat="0" applyProtection="0">
      <alignment horizontal="left" vertical="top"/>
    </xf>
    <xf numFmtId="0" fontId="23" fillId="85" borderId="90" applyNumberFormat="0" applyProtection="0">
      <alignment horizontal="left" vertical="center"/>
    </xf>
    <xf numFmtId="0" fontId="23" fillId="85" borderId="90" applyNumberFormat="0" applyProtection="0">
      <alignment horizontal="lef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4" fontId="201" fillId="82" borderId="87" applyNumberFormat="0" applyProtection="0">
      <alignment horizontal="right" vertical="center"/>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3" fillId="76" borderId="87" applyNumberFormat="0" applyProtection="0">
      <alignment horizontal="left" vertical="center" indent="1"/>
    </xf>
    <xf numFmtId="0" fontId="201" fillId="65" borderId="90" applyNumberFormat="0" applyProtection="0">
      <alignment horizontal="left" vertical="top"/>
    </xf>
    <xf numFmtId="0" fontId="201" fillId="65" borderId="90" applyNumberFormat="0" applyProtection="0">
      <alignment horizontal="left" vertical="top"/>
    </xf>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3" fillId="44" borderId="89"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4" fillId="51" borderId="87"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35" fillId="51" borderId="89" applyNumberFormat="0" applyAlignment="0" applyProtection="0"/>
    <xf numFmtId="0" fontId="249" fillId="51" borderId="89" applyNumberFormat="0" applyAlignment="0" applyProtection="0"/>
    <xf numFmtId="0" fontId="249" fillId="51" borderId="89" applyNumberFormat="0" applyAlignment="0" applyProtection="0"/>
    <xf numFmtId="0" fontId="160" fillId="51" borderId="89" applyNumberFormat="0" applyAlignment="0" applyProtection="0"/>
    <xf numFmtId="0" fontId="227" fillId="44" borderId="89" applyNumberFormat="0" applyAlignment="0" applyProtection="0"/>
    <xf numFmtId="0" fontId="258" fillId="51" borderId="87" applyNumberFormat="0" applyAlignment="0" applyProtection="0"/>
    <xf numFmtId="0" fontId="190" fillId="51" borderId="87" applyNumberFormat="0" applyAlignment="0" applyProtection="0"/>
    <xf numFmtId="0" fontId="23" fillId="76" borderId="98" applyNumberFormat="0" applyProtection="0">
      <alignment horizontal="left" vertical="center" indent="1"/>
    </xf>
    <xf numFmtId="3" fontId="152" fillId="69" borderId="85" applyNumberFormat="0">
      <protection locked="0"/>
    </xf>
    <xf numFmtId="0" fontId="227" fillId="44" borderId="100" applyNumberFormat="0" applyAlignment="0" applyProtection="0"/>
    <xf numFmtId="0" fontId="227" fillId="44" borderId="100" applyNumberForma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3" fontId="152" fillId="69" borderId="85" applyNumberFormat="0">
      <protection locked="0"/>
    </xf>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201" fillId="81" borderId="101" applyNumberFormat="0" applyProtection="0">
      <alignment horizontal="right" vertical="center"/>
    </xf>
    <xf numFmtId="4" fontId="201" fillId="81" borderId="101" applyNumberFormat="0" applyProtection="0">
      <alignment horizontal="right" vertical="center"/>
    </xf>
    <xf numFmtId="4" fontId="201" fillId="81" borderId="101" applyNumberFormat="0" applyProtection="0">
      <alignment horizontal="right" vertical="center"/>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0" fontId="23" fillId="80" borderId="101" applyNumberFormat="0" applyProtection="0">
      <alignment horizontal="left" vertical="center"/>
    </xf>
    <xf numFmtId="0" fontId="23" fillId="80" borderId="101" applyNumberFormat="0" applyProtection="0">
      <alignment horizontal="left" vertical="center"/>
    </xf>
    <xf numFmtId="0" fontId="23" fillId="80" borderId="101" applyNumberFormat="0" applyProtection="0">
      <alignment horizontal="left" vertical="center"/>
    </xf>
    <xf numFmtId="0" fontId="23" fillId="80" borderId="101" applyNumberFormat="0" applyProtection="0">
      <alignment horizontal="left" vertical="top"/>
    </xf>
    <xf numFmtId="0" fontId="23" fillId="80" borderId="101" applyNumberFormat="0" applyProtection="0">
      <alignment horizontal="left" vertical="top"/>
    </xf>
    <xf numFmtId="0" fontId="23" fillId="80" borderId="101" applyNumberFormat="0" applyProtection="0">
      <alignment horizontal="left" vertical="top"/>
    </xf>
    <xf numFmtId="0" fontId="23" fillId="65" borderId="101" applyNumberFormat="0" applyProtection="0">
      <alignment horizontal="left" vertical="center"/>
    </xf>
    <xf numFmtId="0" fontId="23" fillId="65" borderId="101" applyNumberFormat="0" applyProtection="0">
      <alignment horizontal="left" vertical="center"/>
    </xf>
    <xf numFmtId="0" fontId="23" fillId="65" borderId="101" applyNumberFormat="0" applyProtection="0">
      <alignment horizontal="left" vertical="center"/>
    </xf>
    <xf numFmtId="0" fontId="23" fillId="65" borderId="101" applyNumberFormat="0" applyProtection="0">
      <alignment horizontal="left" vertical="top"/>
    </xf>
    <xf numFmtId="0" fontId="23" fillId="65" borderId="101" applyNumberFormat="0" applyProtection="0">
      <alignment horizontal="left" vertical="top"/>
    </xf>
    <xf numFmtId="0" fontId="23" fillId="65" borderId="101" applyNumberFormat="0" applyProtection="0">
      <alignment horizontal="left" vertical="top"/>
    </xf>
    <xf numFmtId="0" fontId="23" fillId="84" borderId="101" applyNumberFormat="0" applyProtection="0">
      <alignment horizontal="left" vertical="center"/>
    </xf>
    <xf numFmtId="0" fontId="23" fillId="84" borderId="101" applyNumberFormat="0" applyProtection="0">
      <alignment horizontal="left" vertical="center"/>
    </xf>
    <xf numFmtId="0" fontId="23" fillId="84" borderId="101" applyNumberFormat="0" applyProtection="0">
      <alignment horizontal="left" vertical="center"/>
    </xf>
    <xf numFmtId="0" fontId="23" fillId="84" borderId="101" applyNumberFormat="0" applyProtection="0">
      <alignment horizontal="left" vertical="top"/>
    </xf>
    <xf numFmtId="0" fontId="23" fillId="84" borderId="101" applyNumberFormat="0" applyProtection="0">
      <alignment horizontal="left" vertical="top"/>
    </xf>
    <xf numFmtId="0" fontId="23" fillId="84" borderId="101" applyNumberFormat="0" applyProtection="0">
      <alignment horizontal="left" vertical="top"/>
    </xf>
    <xf numFmtId="0" fontId="23" fillId="85" borderId="101" applyNumberFormat="0" applyProtection="0">
      <alignment horizontal="left" vertical="center"/>
    </xf>
    <xf numFmtId="0" fontId="23" fillId="85" borderId="101" applyNumberFormat="0" applyProtection="0">
      <alignment horizontal="left" vertical="center"/>
    </xf>
    <xf numFmtId="0" fontId="23" fillId="85" borderId="101" applyNumberFormat="0" applyProtection="0">
      <alignment horizontal="lef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01" fillId="65" borderId="101" applyNumberFormat="0" applyProtection="0">
      <alignment horizontal="left" vertical="top"/>
    </xf>
    <xf numFmtId="0" fontId="201" fillId="65" borderId="101" applyNumberFormat="0" applyProtection="0">
      <alignment horizontal="left" vertical="top"/>
    </xf>
    <xf numFmtId="0" fontId="201" fillId="65" borderId="101" applyNumberFormat="0" applyProtection="0">
      <alignment horizontal="left" vertical="top"/>
    </xf>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0" fontId="249" fillId="51" borderId="100" applyNumberFormat="0" applyAlignment="0" applyProtection="0"/>
    <xf numFmtId="0" fontId="249"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3" fillId="61" borderId="99" applyNumberFormat="0" applyFont="0" applyAlignment="0" applyProtection="0"/>
    <xf numFmtId="0" fontId="23" fillId="61" borderId="99" applyNumberFormat="0" applyFont="0" applyAlignment="0" applyProtection="0"/>
    <xf numFmtId="0" fontId="23" fillId="61" borderId="99" applyNumberFormat="0" applyFont="0" applyAlignment="0" applyProtection="0"/>
    <xf numFmtId="0" fontId="258" fillId="51" borderId="98" applyNumberFormat="0" applyAlignment="0" applyProtection="0"/>
    <xf numFmtId="0" fontId="190" fillId="51" borderId="98" applyNumberFormat="0" applyAlignment="0" applyProtection="0"/>
    <xf numFmtId="0" fontId="198" fillId="0" borderId="102" applyNumberFormat="0" applyFill="0" applyAlignment="0" applyProtection="0"/>
    <xf numFmtId="0" fontId="198" fillId="0" borderId="102" applyNumberFormat="0" applyFill="0" applyAlignment="0" applyProtection="0"/>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58" fillId="51" borderId="98" applyNumberFormat="0" applyAlignment="0" applyProtection="0"/>
    <xf numFmtId="0" fontId="190" fillId="51" borderId="98" applyNumberFormat="0" applyAlignment="0" applyProtection="0"/>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0" fontId="23" fillId="61" borderId="99" applyNumberFormat="0" applyFont="0" applyAlignment="0" applyProtection="0"/>
    <xf numFmtId="0" fontId="23" fillId="61" borderId="99" applyNumberFormat="0" applyFont="0" applyAlignment="0" applyProtection="0"/>
    <xf numFmtId="0" fontId="23" fillId="61" borderId="99" applyNumberFormat="0" applyFon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3" fontId="152" fillId="69" borderId="96" applyNumberFormat="0">
      <protection locked="0"/>
    </xf>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0" fontId="153" fillId="61" borderId="99" applyNumberFormat="0" applyFont="0" applyAlignment="0" applyProtection="0"/>
    <xf numFmtId="4" fontId="198" fillId="70" borderId="101" applyNumberFormat="0" applyProtection="0">
      <alignment vertical="center"/>
    </xf>
    <xf numFmtId="4" fontId="198" fillId="70" borderId="101" applyNumberFormat="0" applyProtection="0">
      <alignment vertical="center"/>
    </xf>
    <xf numFmtId="4" fontId="198" fillId="70" borderId="101" applyNumberFormat="0" applyProtection="0">
      <alignment vertical="center"/>
    </xf>
    <xf numFmtId="0" fontId="198" fillId="73" borderId="101" applyNumberFormat="0" applyProtection="0">
      <alignment horizontal="left" vertical="top"/>
    </xf>
    <xf numFmtId="0" fontId="198" fillId="73" borderId="101" applyNumberFormat="0" applyProtection="0">
      <alignment horizontal="left" vertical="top"/>
    </xf>
    <xf numFmtId="0" fontId="198" fillId="73" borderId="101" applyNumberFormat="0" applyProtection="0">
      <alignment horizontal="left" vertical="top"/>
    </xf>
    <xf numFmtId="4" fontId="201" fillId="81" borderId="101" applyNumberFormat="0" applyProtection="0">
      <alignment horizontal="right" vertical="center"/>
    </xf>
    <xf numFmtId="4" fontId="201" fillId="81" borderId="101" applyNumberFormat="0" applyProtection="0">
      <alignment horizontal="right" vertical="center"/>
    </xf>
    <xf numFmtId="4" fontId="201" fillId="81" borderId="101" applyNumberFormat="0" applyProtection="0">
      <alignment horizontal="right" vertical="center"/>
    </xf>
    <xf numFmtId="0" fontId="23" fillId="80" borderId="101" applyNumberFormat="0" applyProtection="0">
      <alignment horizontal="left" vertical="center"/>
    </xf>
    <xf numFmtId="0" fontId="23" fillId="80" borderId="101" applyNumberFormat="0" applyProtection="0">
      <alignment horizontal="left" vertical="center"/>
    </xf>
    <xf numFmtId="0" fontId="23" fillId="80" borderId="101" applyNumberFormat="0" applyProtection="0">
      <alignment horizontal="left" vertical="center"/>
    </xf>
    <xf numFmtId="0" fontId="23" fillId="80" borderId="101" applyNumberFormat="0" applyProtection="0">
      <alignment horizontal="left" vertical="top"/>
    </xf>
    <xf numFmtId="0" fontId="23" fillId="80" borderId="101" applyNumberFormat="0" applyProtection="0">
      <alignment horizontal="left" vertical="top"/>
    </xf>
    <xf numFmtId="0" fontId="23" fillId="80" borderId="101" applyNumberFormat="0" applyProtection="0">
      <alignment horizontal="left" vertical="top"/>
    </xf>
    <xf numFmtId="0" fontId="23" fillId="65" borderId="101" applyNumberFormat="0" applyProtection="0">
      <alignment horizontal="left" vertical="center"/>
    </xf>
    <xf numFmtId="0" fontId="23" fillId="65" borderId="101" applyNumberFormat="0" applyProtection="0">
      <alignment horizontal="left" vertical="center"/>
    </xf>
    <xf numFmtId="0" fontId="23" fillId="65" borderId="101" applyNumberFormat="0" applyProtection="0">
      <alignment horizontal="left" vertical="center"/>
    </xf>
    <xf numFmtId="0" fontId="23" fillId="65" borderId="101" applyNumberFormat="0" applyProtection="0">
      <alignment horizontal="left" vertical="top"/>
    </xf>
    <xf numFmtId="0" fontId="23" fillId="65" borderId="101" applyNumberFormat="0" applyProtection="0">
      <alignment horizontal="left" vertical="top"/>
    </xf>
    <xf numFmtId="0" fontId="23" fillId="65" borderId="101" applyNumberFormat="0" applyProtection="0">
      <alignment horizontal="left" vertical="top"/>
    </xf>
    <xf numFmtId="0" fontId="23" fillId="84" borderId="101" applyNumberFormat="0" applyProtection="0">
      <alignment horizontal="left" vertical="center"/>
    </xf>
    <xf numFmtId="0" fontId="23" fillId="84" borderId="101" applyNumberFormat="0" applyProtection="0">
      <alignment horizontal="left" vertical="center"/>
    </xf>
    <xf numFmtId="0" fontId="23" fillId="84" borderId="101" applyNumberFormat="0" applyProtection="0">
      <alignment horizontal="left" vertical="center"/>
    </xf>
    <xf numFmtId="0" fontId="23" fillId="84" borderId="101" applyNumberFormat="0" applyProtection="0">
      <alignment horizontal="left" vertical="top"/>
    </xf>
    <xf numFmtId="0" fontId="23" fillId="84" borderId="101" applyNumberFormat="0" applyProtection="0">
      <alignment horizontal="left" vertical="top"/>
    </xf>
    <xf numFmtId="0" fontId="23" fillId="84" borderId="101" applyNumberFormat="0" applyProtection="0">
      <alignment horizontal="left" vertical="top"/>
    </xf>
    <xf numFmtId="0" fontId="23" fillId="85" borderId="101" applyNumberFormat="0" applyProtection="0">
      <alignment horizontal="left" vertical="center"/>
    </xf>
    <xf numFmtId="0" fontId="23" fillId="85" borderId="101" applyNumberFormat="0" applyProtection="0">
      <alignment horizontal="left" vertical="center"/>
    </xf>
    <xf numFmtId="0" fontId="23" fillId="85" borderId="101" applyNumberFormat="0" applyProtection="0">
      <alignment horizontal="left" vertical="center"/>
    </xf>
    <xf numFmtId="0" fontId="201" fillId="65" borderId="101" applyNumberFormat="0" applyProtection="0">
      <alignment horizontal="left" vertical="top"/>
    </xf>
    <xf numFmtId="0" fontId="201" fillId="65" borderId="101" applyNumberFormat="0" applyProtection="0">
      <alignment horizontal="left" vertical="top"/>
    </xf>
    <xf numFmtId="0" fontId="201" fillId="65" borderId="101" applyNumberFormat="0" applyProtection="0">
      <alignment horizontal="left" vertical="top"/>
    </xf>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16" fillId="0" borderId="102" applyNumberFormat="0" applyFill="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239" fillId="0" borderId="102" applyNumberFormat="0" applyFill="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163" fillId="61" borderId="99" applyNumberFormat="0" applyFont="0" applyAlignment="0" applyProtection="0"/>
    <xf numFmtId="0" fontId="249" fillId="51" borderId="100" applyNumberFormat="0" applyAlignment="0" applyProtection="0"/>
    <xf numFmtId="0" fontId="249"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3" fillId="61" borderId="99" applyNumberFormat="0" applyFont="0" applyAlignment="0" applyProtection="0"/>
    <xf numFmtId="0" fontId="23" fillId="61" borderId="99" applyNumberFormat="0" applyFont="0" applyAlignment="0" applyProtection="0"/>
    <xf numFmtId="0" fontId="23" fillId="61" borderId="99" applyNumberFormat="0" applyFont="0" applyAlignment="0" applyProtection="0"/>
    <xf numFmtId="0" fontId="198" fillId="0" borderId="102" applyNumberFormat="0" applyFill="0" applyAlignment="0" applyProtection="0"/>
    <xf numFmtId="0" fontId="198" fillId="0" borderId="102" applyNumberFormat="0" applyFill="0" applyAlignment="0" applyProtection="0"/>
    <xf numFmtId="3" fontId="152" fillId="69" borderId="96" applyNumberFormat="0">
      <protection locked="0"/>
    </xf>
    <xf numFmtId="0" fontId="23" fillId="65" borderId="101" applyNumberFormat="0" applyProtection="0">
      <alignment horizontal="left" vertical="top"/>
    </xf>
    <xf numFmtId="0" fontId="23" fillId="65" borderId="101" applyNumberFormat="0" applyProtection="0">
      <alignment horizontal="left" vertical="center"/>
    </xf>
    <xf numFmtId="0" fontId="23" fillId="80" borderId="101" applyNumberFormat="0" applyProtection="0">
      <alignment horizontal="left" vertical="top"/>
    </xf>
    <xf numFmtId="0" fontId="23" fillId="80" borderId="101" applyNumberFormat="0" applyProtection="0">
      <alignment horizontal="left" vertical="center"/>
    </xf>
    <xf numFmtId="4" fontId="201" fillId="81" borderId="101" applyNumberFormat="0" applyProtection="0">
      <alignment horizontal="right" vertical="center"/>
    </xf>
    <xf numFmtId="0" fontId="198" fillId="73" borderId="101" applyNumberFormat="0" applyProtection="0">
      <alignment horizontal="left" vertical="top"/>
    </xf>
    <xf numFmtId="4" fontId="198" fillId="70" borderId="101" applyNumberFormat="0" applyProtection="0">
      <alignment vertical="center"/>
    </xf>
    <xf numFmtId="4" fontId="201" fillId="72" borderId="101" applyNumberFormat="0" applyProtection="0">
      <alignment horizontal="left" vertical="center"/>
    </xf>
    <xf numFmtId="4" fontId="201" fillId="86" borderId="101" applyNumberFormat="0" applyProtection="0">
      <alignment horizontal="right" vertical="center"/>
    </xf>
    <xf numFmtId="189" fontId="198" fillId="51" borderId="103"/>
    <xf numFmtId="4" fontId="201" fillId="72" borderId="101" applyNumberFormat="0" applyProtection="0">
      <alignment horizontal="left" vertical="center"/>
    </xf>
    <xf numFmtId="0" fontId="267" fillId="43" borderId="100" applyNumberFormat="0" applyAlignment="0" applyProtection="0"/>
    <xf numFmtId="0" fontId="23" fillId="86" borderId="104" applyNumberFormat="0" applyFont="0" applyAlignment="0" applyProtection="0"/>
    <xf numFmtId="0" fontId="272" fillId="86" borderId="100" applyNumberFormat="0" applyAlignment="0" applyProtection="0"/>
    <xf numFmtId="0" fontId="273" fillId="43" borderId="100" applyNumberFormat="0" applyAlignment="0" applyProtection="0"/>
    <xf numFmtId="0" fontId="201" fillId="65" borderId="101" applyNumberFormat="0" applyProtection="0">
      <alignment horizontal="left" vertical="top"/>
    </xf>
    <xf numFmtId="0" fontId="23" fillId="86" borderId="104" applyNumberFormat="0" applyFont="0" applyAlignment="0" applyProtection="0"/>
    <xf numFmtId="0" fontId="190" fillId="43" borderId="98" applyNumberFormat="0" applyAlignment="0" applyProtection="0"/>
    <xf numFmtId="0" fontId="23" fillId="84" borderId="101" applyNumberFormat="0" applyProtection="0">
      <alignment horizontal="left" vertical="top"/>
    </xf>
    <xf numFmtId="0" fontId="23" fillId="84" borderId="101" applyNumberFormat="0" applyProtection="0">
      <alignment horizontal="left" vertical="center"/>
    </xf>
    <xf numFmtId="0" fontId="282" fillId="0" borderId="105" applyNumberFormat="0" applyFill="0" applyAlignment="0" applyProtection="0"/>
    <xf numFmtId="0" fontId="190" fillId="0" borderId="105" applyNumberFormat="0" applyFill="0" applyAlignment="0" applyProtection="0"/>
    <xf numFmtId="0" fontId="282" fillId="43" borderId="98" applyNumberFormat="0" applyAlignment="0" applyProtection="0"/>
    <xf numFmtId="0" fontId="23" fillId="85" borderId="101" applyNumberFormat="0" applyProtection="0">
      <alignment horizontal="left" vertical="center"/>
    </xf>
    <xf numFmtId="4" fontId="201" fillId="86" borderId="101" applyNumberFormat="0" applyProtection="0">
      <alignment horizontal="right" vertical="center"/>
    </xf>
    <xf numFmtId="0" fontId="267" fillId="43" borderId="100" applyNumberFormat="0" applyAlignment="0" applyProtection="0"/>
    <xf numFmtId="0" fontId="23" fillId="86" borderId="104" applyNumberFormat="0" applyFont="0" applyAlignment="0" applyProtection="0"/>
    <xf numFmtId="0" fontId="272" fillId="86" borderId="100" applyNumberFormat="0" applyAlignment="0" applyProtection="0"/>
    <xf numFmtId="0" fontId="273" fillId="43" borderId="100" applyNumberFormat="0" applyAlignment="0" applyProtection="0"/>
    <xf numFmtId="0" fontId="23" fillId="86" borderId="104" applyNumberFormat="0" applyFont="0" applyAlignment="0" applyProtection="0"/>
    <xf numFmtId="0" fontId="190" fillId="43" borderId="98" applyNumberFormat="0" applyAlignment="0" applyProtection="0"/>
    <xf numFmtId="0" fontId="282" fillId="0" borderId="105" applyNumberFormat="0" applyFill="0" applyAlignment="0" applyProtection="0"/>
    <xf numFmtId="0" fontId="190" fillId="0" borderId="105" applyNumberFormat="0" applyFill="0" applyAlignment="0" applyProtection="0"/>
    <xf numFmtId="0" fontId="282" fillId="43" borderId="98" applyNumberFormat="0" applyAlignment="0" applyProtection="0"/>
    <xf numFmtId="3" fontId="152" fillId="69" borderId="96" applyNumberFormat="0">
      <protection locked="0"/>
    </xf>
    <xf numFmtId="0" fontId="23" fillId="76" borderId="98" applyNumberFormat="0" applyProtection="0">
      <alignment horizontal="left" vertical="center" indent="1"/>
    </xf>
    <xf numFmtId="4" fontId="198" fillId="79" borderId="98" applyNumberFormat="0" applyProtection="0">
      <alignment horizontal="left" vertical="center" indent="1"/>
    </xf>
    <xf numFmtId="4" fontId="201" fillId="82" borderId="98" applyNumberFormat="0" applyProtection="0">
      <alignment horizontal="left" vertical="center" indent="1"/>
    </xf>
    <xf numFmtId="4" fontId="201" fillId="83" borderId="98" applyNumberFormat="0" applyProtection="0">
      <alignment horizontal="left" vertical="center" indent="1"/>
    </xf>
    <xf numFmtId="4" fontId="201" fillId="82" borderId="98" applyNumberFormat="0" applyProtection="0">
      <alignment horizontal="right" vertical="center"/>
    </xf>
    <xf numFmtId="0" fontId="23" fillId="76" borderId="98" applyNumberFormat="0" applyProtection="0">
      <alignment horizontal="left" vertical="center" indent="1"/>
    </xf>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0" fontId="227" fillId="44" borderId="100" applyNumberFormat="0" applyAlignment="0" applyProtection="0"/>
    <xf numFmtId="4" fontId="198" fillId="70" borderId="101" applyNumberFormat="0" applyProtection="0">
      <alignment vertical="center"/>
    </xf>
    <xf numFmtId="4" fontId="198" fillId="70" borderId="101" applyNumberFormat="0" applyProtection="0">
      <alignment vertical="center"/>
    </xf>
    <xf numFmtId="0" fontId="198" fillId="73" borderId="101" applyNumberFormat="0" applyProtection="0">
      <alignment horizontal="left" vertical="top"/>
    </xf>
    <xf numFmtId="0" fontId="198" fillId="73" borderId="101" applyNumberFormat="0" applyProtection="0">
      <alignment horizontal="left" vertical="top"/>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198" fillId="79" borderId="98" applyNumberFormat="0" applyProtection="0">
      <alignment horizontal="left" vertical="center" indent="1"/>
    </xf>
    <xf numFmtId="4" fontId="201" fillId="81" borderId="101" applyNumberFormat="0" applyProtection="0">
      <alignment horizontal="right" vertical="center"/>
    </xf>
    <xf numFmtId="4" fontId="201" fillId="81" borderId="101" applyNumberFormat="0" applyProtection="0">
      <alignment horizontal="right" vertical="center"/>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2"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4" fontId="201" fillId="83" borderId="98" applyNumberFormat="0" applyProtection="0">
      <alignment horizontal="left" vertical="center" indent="1"/>
    </xf>
    <xf numFmtId="0" fontId="23" fillId="80" borderId="101" applyNumberFormat="0" applyProtection="0">
      <alignment horizontal="left" vertical="center"/>
    </xf>
    <xf numFmtId="0" fontId="23" fillId="80" borderId="101" applyNumberFormat="0" applyProtection="0">
      <alignment horizontal="left" vertical="center"/>
    </xf>
    <xf numFmtId="0" fontId="23" fillId="80" borderId="101" applyNumberFormat="0" applyProtection="0">
      <alignment horizontal="left" vertical="top"/>
    </xf>
    <xf numFmtId="0" fontId="23" fillId="80" borderId="101" applyNumberFormat="0" applyProtection="0">
      <alignment horizontal="left" vertical="top"/>
    </xf>
    <xf numFmtId="0" fontId="23" fillId="65" borderId="101" applyNumberFormat="0" applyProtection="0">
      <alignment horizontal="left" vertical="center"/>
    </xf>
    <xf numFmtId="0" fontId="23" fillId="65" borderId="101" applyNumberFormat="0" applyProtection="0">
      <alignment horizontal="left" vertical="center"/>
    </xf>
    <xf numFmtId="0" fontId="23" fillId="65" borderId="101" applyNumberFormat="0" applyProtection="0">
      <alignment horizontal="left" vertical="top"/>
    </xf>
    <xf numFmtId="0" fontId="23" fillId="65" borderId="101" applyNumberFormat="0" applyProtection="0">
      <alignment horizontal="left" vertical="top"/>
    </xf>
    <xf numFmtId="0" fontId="23" fillId="84" borderId="101" applyNumberFormat="0" applyProtection="0">
      <alignment horizontal="left" vertical="center"/>
    </xf>
    <xf numFmtId="0" fontId="23" fillId="84" borderId="101" applyNumberFormat="0" applyProtection="0">
      <alignment horizontal="left" vertical="center"/>
    </xf>
    <xf numFmtId="0" fontId="23" fillId="84" borderId="101" applyNumberFormat="0" applyProtection="0">
      <alignment horizontal="left" vertical="top"/>
    </xf>
    <xf numFmtId="0" fontId="23" fillId="84" borderId="101" applyNumberFormat="0" applyProtection="0">
      <alignment horizontal="left" vertical="top"/>
    </xf>
    <xf numFmtId="0" fontId="23" fillId="85" borderId="101" applyNumberFormat="0" applyProtection="0">
      <alignment horizontal="left" vertical="center"/>
    </xf>
    <xf numFmtId="0" fontId="23" fillId="85" borderId="101" applyNumberFormat="0" applyProtection="0">
      <alignment horizontal="lef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4" fontId="201" fillId="82" borderId="98" applyNumberFormat="0" applyProtection="0">
      <alignment horizontal="right" vertical="center"/>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3" fillId="76" borderId="98" applyNumberFormat="0" applyProtection="0">
      <alignment horizontal="left" vertical="center" indent="1"/>
    </xf>
    <xf numFmtId="0" fontId="201" fillId="65" borderId="101" applyNumberFormat="0" applyProtection="0">
      <alignment horizontal="left" vertical="top"/>
    </xf>
    <xf numFmtId="0" fontId="201" fillId="65" borderId="101" applyNumberFormat="0" applyProtection="0">
      <alignment horizontal="left" vertical="top"/>
    </xf>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3" fillId="44" borderId="100"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4" fillId="51" borderId="98"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35" fillId="51" borderId="100" applyNumberFormat="0" applyAlignment="0" applyProtection="0"/>
    <xf numFmtId="0" fontId="249" fillId="51" borderId="100" applyNumberFormat="0" applyAlignment="0" applyProtection="0"/>
    <xf numFmtId="0" fontId="249" fillId="51" borderId="100" applyNumberFormat="0" applyAlignment="0" applyProtection="0"/>
    <xf numFmtId="0" fontId="160" fillId="51" borderId="100" applyNumberFormat="0" applyAlignment="0" applyProtection="0"/>
    <xf numFmtId="0" fontId="227" fillId="44" borderId="100" applyNumberFormat="0" applyAlignment="0" applyProtection="0"/>
    <xf numFmtId="0" fontId="258" fillId="51" borderId="98" applyNumberFormat="0" applyAlignment="0" applyProtection="0"/>
    <xf numFmtId="0" fontId="190" fillId="51" borderId="98" applyNumberFormat="0" applyAlignment="0" applyProtection="0"/>
    <xf numFmtId="3" fontId="152" fillId="69" borderId="96" applyNumberFormat="0">
      <protection locked="0"/>
    </xf>
    <xf numFmtId="3" fontId="152" fillId="69" borderId="96" applyNumberFormat="0">
      <protection locked="0"/>
    </xf>
    <xf numFmtId="189" fontId="198" fillId="51" borderId="103"/>
    <xf numFmtId="189" fontId="198" fillId="51" borderId="103"/>
    <xf numFmtId="164" fontId="23" fillId="0" borderId="0" applyFont="0" applyFill="0" applyBorder="0" applyAlignment="0" applyProtection="0"/>
    <xf numFmtId="164" fontId="23" fillId="0" borderId="0" applyFont="0" applyFill="0" applyBorder="0" applyAlignment="0" applyProtection="0"/>
  </cellStyleXfs>
  <cellXfs count="1564">
    <xf numFmtId="0" fontId="0" fillId="0" borderId="0" xfId="0"/>
    <xf numFmtId="0" fontId="3" fillId="0" borderId="0" xfId="1"/>
    <xf numFmtId="0" fontId="5" fillId="0" borderId="0" xfId="1" applyFont="1"/>
    <xf numFmtId="168" fontId="8" fillId="0" borderId="0" xfId="1" applyNumberFormat="1" applyFont="1" applyAlignment="1">
      <alignment horizontal="center" vertical="center"/>
    </xf>
    <xf numFmtId="0" fontId="7" fillId="0" borderId="0" xfId="1" applyFont="1" applyAlignment="1">
      <alignment horizontal="center" vertical="center" wrapText="1"/>
    </xf>
    <xf numFmtId="0" fontId="18" fillId="0" borderId="0" xfId="1" applyFont="1" applyAlignment="1">
      <alignment horizontal="center"/>
    </xf>
    <xf numFmtId="0" fontId="18" fillId="0" borderId="0" xfId="1" applyFont="1"/>
    <xf numFmtId="0" fontId="12" fillId="0" borderId="0" xfId="1" applyFont="1"/>
    <xf numFmtId="0" fontId="20" fillId="0" borderId="0" xfId="1" applyFont="1"/>
    <xf numFmtId="0" fontId="3" fillId="2" borderId="0" xfId="11" applyFill="1"/>
    <xf numFmtId="0" fontId="23" fillId="2" borderId="0" xfId="16" applyFill="1"/>
    <xf numFmtId="0" fontId="43" fillId="2" borderId="0" xfId="15" applyFont="1" applyFill="1" applyAlignment="1"/>
    <xf numFmtId="0" fontId="44" fillId="2" borderId="0" xfId="16" applyFont="1" applyFill="1"/>
    <xf numFmtId="0" fontId="45" fillId="2" borderId="0" xfId="12" applyFont="1" applyFill="1" applyAlignment="1"/>
    <xf numFmtId="0" fontId="3" fillId="0" borderId="0" xfId="27"/>
    <xf numFmtId="0" fontId="15" fillId="0" borderId="0" xfId="27" applyFont="1" applyAlignment="1">
      <alignment vertical="center"/>
    </xf>
    <xf numFmtId="0" fontId="46" fillId="0" borderId="0" xfId="27" applyFont="1"/>
    <xf numFmtId="0" fontId="44" fillId="0" borderId="0" xfId="27" applyFont="1"/>
    <xf numFmtId="0" fontId="18" fillId="0" borderId="0" xfId="27" applyFont="1"/>
    <xf numFmtId="0" fontId="6" fillId="0" borderId="0" xfId="33" applyFont="1"/>
    <xf numFmtId="0" fontId="43" fillId="2" borderId="0" xfId="5" applyFont="1" applyFill="1" applyAlignment="1"/>
    <xf numFmtId="0" fontId="43" fillId="2" borderId="0" xfId="5" applyFont="1" applyFill="1" applyAlignment="1" applyProtection="1">
      <protection locked="0"/>
    </xf>
    <xf numFmtId="172" fontId="43" fillId="2" borderId="0" xfId="5" applyNumberFormat="1" applyFont="1" applyFill="1" applyAlignment="1" applyProtection="1">
      <protection locked="0"/>
    </xf>
    <xf numFmtId="0" fontId="13" fillId="2" borderId="0" xfId="5" applyFont="1" applyFill="1" applyAlignment="1"/>
    <xf numFmtId="0" fontId="29" fillId="2" borderId="0" xfId="5" applyFont="1" applyFill="1" applyAlignment="1"/>
    <xf numFmtId="0" fontId="6" fillId="2" borderId="4" xfId="5" applyFont="1" applyFill="1" applyBorder="1" applyAlignment="1"/>
    <xf numFmtId="0" fontId="3" fillId="0" borderId="0" xfId="42"/>
    <xf numFmtId="0" fontId="5" fillId="0" borderId="0" xfId="42" applyFont="1"/>
    <xf numFmtId="0" fontId="3" fillId="0" borderId="0" xfId="42" applyAlignment="1">
      <alignment horizontal="center"/>
    </xf>
    <xf numFmtId="0" fontId="51" fillId="2" borderId="0" xfId="61" applyFont="1" applyFill="1"/>
    <xf numFmtId="0" fontId="30" fillId="0" borderId="0" xfId="42" applyFont="1"/>
    <xf numFmtId="0" fontId="6" fillId="0" borderId="0" xfId="67" applyFont="1"/>
    <xf numFmtId="0" fontId="21" fillId="0" borderId="0" xfId="0" applyFont="1"/>
    <xf numFmtId="0" fontId="21" fillId="2" borderId="0" xfId="0" applyFont="1" applyFill="1"/>
    <xf numFmtId="0" fontId="24" fillId="2" borderId="0" xfId="0" applyFont="1" applyFill="1" applyAlignment="1">
      <alignment vertical="center"/>
    </xf>
    <xf numFmtId="0" fontId="24" fillId="2" borderId="0" xfId="0" applyFont="1" applyFill="1"/>
    <xf numFmtId="0" fontId="15" fillId="2" borderId="0" xfId="0" applyFont="1" applyFill="1" applyAlignment="1">
      <alignment vertical="center"/>
    </xf>
    <xf numFmtId="0" fontId="54" fillId="2" borderId="0" xfId="0" applyFont="1" applyFill="1" applyAlignment="1">
      <alignment vertical="center"/>
    </xf>
    <xf numFmtId="0" fontId="54" fillId="2" borderId="0" xfId="0" applyFont="1" applyFill="1" applyAlignment="1" applyProtection="1">
      <alignment vertical="center"/>
      <protection locked="0"/>
    </xf>
    <xf numFmtId="0" fontId="21" fillId="2" borderId="0" xfId="0" applyFont="1" applyFill="1" applyAlignment="1">
      <alignment vertical="center"/>
    </xf>
    <xf numFmtId="0" fontId="9" fillId="2" borderId="0" xfId="5" applyFont="1" applyFill="1">
      <alignment vertical="top"/>
    </xf>
    <xf numFmtId="0" fontId="21" fillId="2" borderId="0" xfId="0" applyFont="1" applyFill="1" applyAlignment="1">
      <alignment horizontal="right"/>
    </xf>
    <xf numFmtId="0" fontId="6" fillId="2" borderId="4" xfId="5" applyFont="1" applyFill="1" applyBorder="1" applyAlignment="1">
      <alignment horizontal="left" vertical="center"/>
    </xf>
    <xf numFmtId="0" fontId="6" fillId="2" borderId="0" xfId="5" applyFont="1" applyFill="1" applyAlignment="1">
      <alignment horizontal="left" vertical="center"/>
    </xf>
    <xf numFmtId="168" fontId="21" fillId="0" borderId="0" xfId="0" applyNumberFormat="1" applyFont="1"/>
    <xf numFmtId="168" fontId="21" fillId="2" borderId="0" xfId="0" applyNumberFormat="1" applyFont="1" applyFill="1"/>
    <xf numFmtId="0" fontId="24" fillId="2" borderId="0" xfId="0" applyFont="1" applyFill="1" applyAlignment="1">
      <alignment horizontal="left"/>
    </xf>
    <xf numFmtId="168" fontId="0" fillId="0" borderId="0" xfId="0" applyNumberFormat="1"/>
    <xf numFmtId="0" fontId="21" fillId="2" borderId="0" xfId="0" applyFont="1" applyFill="1" applyAlignment="1">
      <alignment readingOrder="1"/>
    </xf>
    <xf numFmtId="3" fontId="0" fillId="0" borderId="0" xfId="0" applyNumberFormat="1"/>
    <xf numFmtId="0" fontId="4" fillId="0" borderId="0" xfId="0" applyFont="1"/>
    <xf numFmtId="0" fontId="50" fillId="0" borderId="0" xfId="27" applyFont="1" applyAlignment="1">
      <alignment vertical="center"/>
    </xf>
    <xf numFmtId="0" fontId="21" fillId="0" borderId="0" xfId="27" applyFont="1" applyAlignment="1">
      <alignment vertical="center"/>
    </xf>
    <xf numFmtId="0" fontId="18" fillId="0" borderId="0" xfId="27" applyFont="1" applyAlignment="1">
      <alignment vertical="center"/>
    </xf>
    <xf numFmtId="3" fontId="21" fillId="0" borderId="0" xfId="27" applyNumberFormat="1" applyFont="1"/>
    <xf numFmtId="0" fontId="21" fillId="0" borderId="0" xfId="27" applyFont="1"/>
    <xf numFmtId="0" fontId="67" fillId="0" borderId="0" xfId="27" applyFont="1" applyAlignment="1">
      <alignment horizontal="right"/>
    </xf>
    <xf numFmtId="0" fontId="40" fillId="0" borderId="0" xfId="27" applyFont="1" applyAlignment="1">
      <alignment horizontal="left" vertical="center" readingOrder="1"/>
    </xf>
    <xf numFmtId="0" fontId="52" fillId="0" borderId="0" xfId="27" applyFont="1" applyAlignment="1">
      <alignment vertical="center"/>
    </xf>
    <xf numFmtId="0" fontId="3" fillId="0" borderId="0" xfId="43"/>
    <xf numFmtId="0" fontId="48" fillId="0" borderId="0" xfId="43" applyFont="1"/>
    <xf numFmtId="0" fontId="36" fillId="0" borderId="0" xfId="67" applyFont="1"/>
    <xf numFmtId="0" fontId="18" fillId="2" borderId="0" xfId="67" applyFont="1" applyFill="1" applyAlignment="1">
      <alignment horizontal="left"/>
    </xf>
    <xf numFmtId="3" fontId="18" fillId="2" borderId="0" xfId="67" applyNumberFormat="1" applyFont="1" applyFill="1" applyAlignment="1">
      <alignment horizontal="right" vertical="center" indent="1"/>
    </xf>
    <xf numFmtId="1" fontId="18" fillId="2" borderId="0" xfId="67" applyNumberFormat="1" applyFont="1" applyFill="1" applyAlignment="1">
      <alignment horizontal="right" vertical="center" indent="1"/>
    </xf>
    <xf numFmtId="1" fontId="9" fillId="2" borderId="0" xfId="67" applyNumberFormat="1" applyFont="1" applyFill="1" applyAlignment="1">
      <alignment horizontal="right" vertical="center" indent="1"/>
    </xf>
    <xf numFmtId="0" fontId="18" fillId="2" borderId="0" xfId="67" applyFont="1" applyFill="1" applyAlignment="1">
      <alignment horizontal="right" vertical="center" indent="1"/>
    </xf>
    <xf numFmtId="0" fontId="9" fillId="2" borderId="0" xfId="67" applyFont="1" applyFill="1" applyAlignment="1">
      <alignment horizontal="right" vertical="center" indent="1"/>
    </xf>
    <xf numFmtId="0" fontId="6" fillId="2" borderId="0" xfId="67" applyFont="1" applyFill="1"/>
    <xf numFmtId="1" fontId="6" fillId="2" borderId="0" xfId="67" applyNumberFormat="1" applyFont="1" applyFill="1" applyAlignment="1">
      <alignment horizontal="right" vertical="center" indent="1"/>
    </xf>
    <xf numFmtId="169" fontId="46" fillId="0" borderId="0" xfId="27" applyNumberFormat="1" applyFont="1" applyAlignment="1">
      <alignment horizontal="center" vertical="center"/>
    </xf>
    <xf numFmtId="0" fontId="12" fillId="0" borderId="0" xfId="72"/>
    <xf numFmtId="0" fontId="3" fillId="0" borderId="0" xfId="42" applyAlignment="1">
      <alignment horizontal="right"/>
    </xf>
    <xf numFmtId="0" fontId="63" fillId="0" borderId="0" xfId="42" applyFont="1" applyAlignment="1">
      <alignment horizontal="left" vertical="center" readingOrder="1"/>
    </xf>
    <xf numFmtId="9" fontId="50" fillId="0" borderId="0" xfId="3" applyFont="1"/>
    <xf numFmtId="3" fontId="50" fillId="0" borderId="0" xfId="42" applyNumberFormat="1" applyFont="1"/>
    <xf numFmtId="0" fontId="50" fillId="0" borderId="0" xfId="42" applyFont="1"/>
    <xf numFmtId="0" fontId="50" fillId="0" borderId="0" xfId="42" applyFont="1" applyAlignment="1">
      <alignment vertical="center"/>
    </xf>
    <xf numFmtId="0" fontId="15" fillId="0" borderId="0" xfId="42" applyFont="1" applyAlignment="1">
      <alignment vertical="center"/>
    </xf>
    <xf numFmtId="0" fontId="18" fillId="2" borderId="0" xfId="61" applyFont="1" applyFill="1"/>
    <xf numFmtId="169" fontId="6" fillId="2" borderId="0" xfId="61" applyNumberFormat="1" applyFont="1" applyFill="1" applyAlignment="1">
      <alignment horizontal="center"/>
    </xf>
    <xf numFmtId="0" fontId="40" fillId="2" borderId="0" xfId="61" applyFont="1" applyFill="1" applyAlignment="1">
      <alignment horizontal="right" indent="1"/>
    </xf>
    <xf numFmtId="0" fontId="40" fillId="2" borderId="0" xfId="61" quotePrefix="1" applyFont="1" applyFill="1" applyAlignment="1">
      <alignment horizontal="right" indent="1"/>
    </xf>
    <xf numFmtId="169" fontId="6" fillId="2" borderId="0" xfId="61" quotePrefix="1" applyNumberFormat="1" applyFont="1" applyFill="1" applyAlignment="1">
      <alignment horizontal="center"/>
    </xf>
    <xf numFmtId="0" fontId="18" fillId="0" borderId="0" xfId="42" applyFont="1" applyAlignment="1">
      <alignment horizontal="left" vertical="center" readingOrder="1"/>
    </xf>
    <xf numFmtId="168" fontId="24" fillId="2" borderId="0" xfId="0" applyNumberFormat="1" applyFont="1" applyFill="1" applyAlignment="1">
      <alignment vertical="top"/>
    </xf>
    <xf numFmtId="0" fontId="24" fillId="2" borderId="0" xfId="0" applyFont="1" applyFill="1" applyAlignment="1">
      <alignment vertical="top"/>
    </xf>
    <xf numFmtId="0" fontId="19" fillId="2" borderId="0" xfId="1" applyFont="1" applyFill="1"/>
    <xf numFmtId="0" fontId="2" fillId="0" borderId="0" xfId="1" applyFont="1"/>
    <xf numFmtId="1" fontId="36" fillId="0" borderId="0" xfId="1" applyNumberFormat="1" applyFont="1" applyAlignment="1">
      <alignment horizontal="right" vertical="center" indent="1"/>
    </xf>
    <xf numFmtId="0" fontId="15" fillId="0" borderId="0" xfId="1" applyFont="1"/>
    <xf numFmtId="1" fontId="18" fillId="0" borderId="0" xfId="1" applyNumberFormat="1" applyFont="1" applyAlignment="1">
      <alignment horizontal="right" vertical="center" indent="1"/>
    </xf>
    <xf numFmtId="0" fontId="18" fillId="0" borderId="0" xfId="1" applyFont="1" applyAlignment="1">
      <alignment horizontal="center" vertical="center"/>
    </xf>
    <xf numFmtId="0" fontId="18" fillId="0" borderId="0" xfId="1" applyFont="1" applyAlignment="1">
      <alignment horizontal="right" vertical="center" indent="1"/>
    </xf>
    <xf numFmtId="0" fontId="47" fillId="0" borderId="0" xfId="1" applyFont="1" applyAlignment="1">
      <alignment horizontal="left" vertical="center" indent="1"/>
    </xf>
    <xf numFmtId="0" fontId="18" fillId="0" borderId="0" xfId="1" applyFont="1" applyAlignment="1">
      <alignment horizontal="left" indent="1"/>
    </xf>
    <xf numFmtId="0" fontId="36" fillId="0" borderId="0" xfId="1" applyFont="1" applyAlignment="1">
      <alignment horizontal="right" vertical="center" indent="1"/>
    </xf>
    <xf numFmtId="0" fontId="7" fillId="0" borderId="0" xfId="1" applyFont="1" applyAlignment="1">
      <alignment horizontal="left" vertical="center" indent="1"/>
    </xf>
    <xf numFmtId="0" fontId="8" fillId="0" borderId="0" xfId="1" applyFont="1" applyAlignment="1">
      <alignment horizontal="left" vertical="center" indent="1"/>
    </xf>
    <xf numFmtId="1" fontId="38" fillId="0" borderId="0" xfId="1" applyNumberFormat="1" applyFont="1" applyAlignment="1">
      <alignment horizontal="right" vertical="center" indent="1"/>
    </xf>
    <xf numFmtId="0" fontId="38" fillId="0" borderId="0" xfId="1" applyFont="1" applyAlignment="1">
      <alignment horizontal="right" vertical="center" indent="1"/>
    </xf>
    <xf numFmtId="0" fontId="18" fillId="0" borderId="0" xfId="1" applyFont="1" applyAlignment="1">
      <alignment horizontal="left" vertical="center" indent="1"/>
    </xf>
    <xf numFmtId="0" fontId="11" fillId="0" borderId="0" xfId="1" applyFont="1"/>
    <xf numFmtId="0" fontId="4" fillId="0" borderId="0" xfId="1" applyFont="1"/>
    <xf numFmtId="0" fontId="6" fillId="2" borderId="0" xfId="5" applyFont="1" applyFill="1" applyAlignment="1">
      <alignment vertical="center" wrapText="1"/>
    </xf>
    <xf numFmtId="0" fontId="1" fillId="0" borderId="0" xfId="61" applyFont="1"/>
    <xf numFmtId="0" fontId="1" fillId="2" borderId="0" xfId="61" applyFont="1" applyFill="1"/>
    <xf numFmtId="0" fontId="1" fillId="2" borderId="0" xfId="0" applyFont="1" applyFill="1"/>
    <xf numFmtId="0" fontId="21" fillId="0" borderId="0" xfId="0" applyFont="1" applyAlignment="1">
      <alignment vertical="center"/>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1" fillId="0" borderId="0" xfId="67" applyFont="1"/>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2" borderId="4" xfId="12" applyFont="1" applyFill="1" applyBorder="1" applyAlignment="1">
      <alignment horizontal="right" vertical="center"/>
    </xf>
    <xf numFmtId="3" fontId="1" fillId="2" borderId="0" xfId="12" applyNumberFormat="1" applyFont="1" applyFill="1" applyAlignment="1">
      <alignment horizontal="right" vertical="center"/>
    </xf>
    <xf numFmtId="3" fontId="1" fillId="2" borderId="0" xfId="0" applyNumberFormat="1" applyFont="1" applyFill="1" applyAlignment="1">
      <alignment horizontal="right" vertical="center"/>
    </xf>
    <xf numFmtId="0" fontId="1" fillId="2" borderId="0" xfId="0" applyFont="1" applyFill="1" applyAlignment="1">
      <alignment vertical="center"/>
    </xf>
    <xf numFmtId="3" fontId="6" fillId="0" borderId="0" xfId="87" applyNumberFormat="1" applyFont="1" applyAlignment="1">
      <alignment horizontal="left" vertical="top" indent="2"/>
    </xf>
    <xf numFmtId="0" fontId="77" fillId="0" borderId="0" xfId="0" applyFont="1"/>
    <xf numFmtId="0" fontId="1" fillId="2" borderId="0" xfId="0" applyFont="1" applyFill="1" applyAlignment="1">
      <alignment vertical="center" readingOrder="1"/>
    </xf>
    <xf numFmtId="3" fontId="1" fillId="2" borderId="0" xfId="0" applyNumberFormat="1" applyFont="1" applyFill="1" applyAlignment="1">
      <alignment horizontal="right"/>
    </xf>
    <xf numFmtId="0" fontId="1" fillId="0" borderId="0" xfId="27" applyFont="1" applyAlignment="1">
      <alignment horizontal="left" vertical="center" indent="1"/>
    </xf>
    <xf numFmtId="0" fontId="1" fillId="0" borderId="0" xfId="27" applyFont="1" applyAlignment="1">
      <alignment horizontal="left" vertical="center" wrapText="1" indent="1"/>
    </xf>
    <xf numFmtId="169" fontId="1" fillId="0" borderId="0" xfId="52" applyNumberFormat="1" applyFont="1" applyAlignment="1">
      <alignment horizontal="center" vertical="center"/>
    </xf>
    <xf numFmtId="0" fontId="1" fillId="0" borderId="0" xfId="27" applyFont="1"/>
    <xf numFmtId="169" fontId="1" fillId="0" borderId="0" xfId="27" applyNumberFormat="1" applyFont="1" applyAlignment="1">
      <alignment horizontal="center" vertical="center"/>
    </xf>
    <xf numFmtId="3" fontId="1" fillId="0" borderId="0" xfId="27" applyNumberFormat="1" applyFont="1" applyAlignment="1">
      <alignment horizontal="left" vertical="center" indent="1"/>
    </xf>
    <xf numFmtId="168" fontId="1" fillId="0" borderId="0" xfId="27" applyNumberFormat="1" applyFont="1" applyAlignment="1">
      <alignment horizontal="center" vertical="center"/>
    </xf>
    <xf numFmtId="0" fontId="1" fillId="0" borderId="0" xfId="27" applyFont="1" applyAlignment="1">
      <alignment vertical="center"/>
    </xf>
    <xf numFmtId="174" fontId="1" fillId="0" borderId="0" xfId="52" applyNumberFormat="1" applyFont="1" applyAlignment="1">
      <alignment horizontal="right" vertical="center" indent="1"/>
    </xf>
    <xf numFmtId="0" fontId="1" fillId="0" borderId="0" xfId="27" applyFont="1" applyAlignment="1">
      <alignment horizontal="center"/>
    </xf>
    <xf numFmtId="0" fontId="1" fillId="0" borderId="0" xfId="43" applyFont="1"/>
    <xf numFmtId="0" fontId="1" fillId="0" borderId="0" xfId="4" applyFont="1"/>
    <xf numFmtId="0" fontId="1" fillId="0" borderId="0" xfId="4" applyFont="1" applyAlignment="1">
      <alignment wrapText="1"/>
    </xf>
    <xf numFmtId="3" fontId="80" fillId="0" borderId="0" xfId="0" applyNumberFormat="1" applyFont="1"/>
    <xf numFmtId="0" fontId="1" fillId="0" borderId="0" xfId="1" applyFont="1" applyAlignment="1">
      <alignment horizontal="left" vertical="center" wrapText="1" indent="1"/>
    </xf>
    <xf numFmtId="0" fontId="1" fillId="0" borderId="0" xfId="42" applyFont="1"/>
    <xf numFmtId="0" fontId="0" fillId="0" borderId="0" xfId="0" applyAlignment="1">
      <alignment vertical="center" wrapText="1"/>
    </xf>
    <xf numFmtId="0" fontId="48" fillId="2" borderId="0" xfId="61" applyFont="1" applyFill="1"/>
    <xf numFmtId="0" fontId="46" fillId="0" borderId="0" xfId="0" applyFont="1"/>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36" fillId="0" borderId="0" xfId="95" applyFont="1"/>
    <xf numFmtId="0" fontId="9" fillId="0" borderId="0" xfId="95" applyFont="1"/>
    <xf numFmtId="3" fontId="6" fillId="0" borderId="0" xfId="95" applyNumberFormat="1" applyFont="1" applyAlignment="1">
      <alignment horizontal="left"/>
    </xf>
    <xf numFmtId="0" fontId="1" fillId="0" borderId="0" xfId="88"/>
    <xf numFmtId="3" fontId="6" fillId="2" borderId="0" xfId="12" applyNumberFormat="1" applyFont="1" applyFill="1" applyAlignment="1">
      <alignment horizontal="right" vertical="center"/>
    </xf>
    <xf numFmtId="0" fontId="18" fillId="0" borderId="0" xfId="42" applyFont="1"/>
    <xf numFmtId="0" fontId="73" fillId="0" borderId="0" xfId="67" applyFont="1"/>
    <xf numFmtId="3" fontId="76" fillId="0" borderId="0" xfId="0" applyNumberFormat="1" applyFont="1"/>
    <xf numFmtId="3" fontId="87" fillId="0" borderId="0" xfId="0" applyNumberFormat="1" applyFont="1" applyAlignment="1">
      <alignment horizontal="right"/>
    </xf>
    <xf numFmtId="0" fontId="76" fillId="0" borderId="0" xfId="0" applyFont="1"/>
    <xf numFmtId="0" fontId="85" fillId="0" borderId="0" xfId="95" applyFont="1"/>
    <xf numFmtId="0" fontId="1" fillId="0" borderId="0" xfId="1" applyFont="1" applyAlignment="1">
      <alignment horizontal="center" vertical="center"/>
    </xf>
    <xf numFmtId="0" fontId="43" fillId="2" borderId="0" xfId="0" applyFont="1" applyFill="1"/>
    <xf numFmtId="0" fontId="21" fillId="0" borderId="0" xfId="61" applyFont="1"/>
    <xf numFmtId="49" fontId="1" fillId="0" borderId="0" xfId="42" applyNumberFormat="1" applyFont="1"/>
    <xf numFmtId="0" fontId="6" fillId="0" borderId="0" xfId="90" applyFont="1" applyAlignment="1" applyProtection="1">
      <alignment vertical="center"/>
      <protection hidden="1"/>
    </xf>
    <xf numFmtId="0" fontId="9" fillId="0" borderId="0" xfId="90" applyFont="1" applyAlignment="1" applyProtection="1">
      <alignment vertical="center"/>
      <protection hidden="1"/>
    </xf>
    <xf numFmtId="3" fontId="6" fillId="0" borderId="0" xfId="34" applyNumberFormat="1" applyFont="1"/>
    <xf numFmtId="167"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5" fillId="0" borderId="0" xfId="36" applyNumberFormat="1" applyFont="1" applyAlignment="1">
      <alignment horizontal="left"/>
    </xf>
    <xf numFmtId="169" fontId="18" fillId="0" borderId="0" xfId="42" applyNumberFormat="1" applyFont="1" applyAlignment="1">
      <alignment horizontal="right" vertical="center" indent="1"/>
    </xf>
    <xf numFmtId="169" fontId="18" fillId="0" borderId="0" xfId="42" applyNumberFormat="1" applyFont="1" applyAlignment="1">
      <alignment horizontal="right" vertical="center"/>
    </xf>
    <xf numFmtId="0" fontId="1" fillId="0" borderId="0" xfId="42" applyFont="1" applyAlignment="1">
      <alignment horizontal="left" vertical="center" wrapText="1" indent="1"/>
    </xf>
    <xf numFmtId="169" fontId="1" fillId="0" borderId="0" xfId="42" applyNumberFormat="1" applyFont="1" applyAlignment="1">
      <alignment horizontal="center" vertical="center"/>
    </xf>
    <xf numFmtId="0" fontId="1" fillId="0" borderId="0" xfId="42" applyFont="1" applyAlignment="1">
      <alignment horizontal="left" vertical="center" indent="1"/>
    </xf>
    <xf numFmtId="0" fontId="19" fillId="0" borderId="0" xfId="42" applyFont="1" applyAlignment="1">
      <alignment horizontal="left" vertical="center" wrapText="1" indent="1" readingOrder="1"/>
    </xf>
    <xf numFmtId="0" fontId="51" fillId="0" borderId="0" xfId="42" applyFont="1" applyAlignment="1">
      <alignment vertical="center"/>
    </xf>
    <xf numFmtId="0" fontId="19" fillId="0" borderId="0" xfId="42" applyFont="1" applyAlignment="1">
      <alignment horizontal="center" vertical="center" wrapText="1" readingOrder="1"/>
    </xf>
    <xf numFmtId="0" fontId="19"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19" fillId="0" borderId="0" xfId="42" applyFont="1" applyAlignment="1">
      <alignment horizontal="left" vertical="center" wrapText="1" readingOrder="1"/>
    </xf>
    <xf numFmtId="0" fontId="19" fillId="0" borderId="0" xfId="42" applyFont="1" applyAlignment="1">
      <alignment horizontal="center" vertical="center" readingOrder="1"/>
    </xf>
    <xf numFmtId="0" fontId="19"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19" fillId="0" borderId="0" xfId="42" applyFont="1" applyAlignment="1">
      <alignment vertical="center" wrapText="1" readingOrder="1"/>
    </xf>
    <xf numFmtId="0" fontId="6" fillId="0" borderId="0" xfId="42" applyFont="1" applyAlignment="1">
      <alignment horizontal="left" vertical="center" wrapText="1" indent="1" readingOrder="1"/>
    </xf>
    <xf numFmtId="0" fontId="22" fillId="0" borderId="0" xfId="42" applyFont="1" applyAlignment="1">
      <alignment horizontal="left" vertical="center" readingOrder="1"/>
    </xf>
    <xf numFmtId="0" fontId="24" fillId="0" borderId="0" xfId="67" applyFont="1"/>
    <xf numFmtId="0" fontId="25" fillId="2" borderId="0" xfId="67" applyFont="1" applyFill="1" applyAlignment="1">
      <alignment vertical="top"/>
    </xf>
    <xf numFmtId="9" fontId="72" fillId="2" borderId="0" xfId="9" applyFont="1" applyFill="1" applyAlignment="1">
      <alignment horizontal="right" vertical="center"/>
    </xf>
    <xf numFmtId="169" fontId="28" fillId="2" borderId="0" xfId="67" applyNumberFormat="1" applyFont="1" applyFill="1" applyAlignment="1">
      <alignment vertical="center"/>
    </xf>
    <xf numFmtId="168" fontId="28" fillId="2" borderId="0" xfId="67" applyNumberFormat="1" applyFont="1" applyFill="1" applyAlignment="1">
      <alignment vertical="center"/>
    </xf>
    <xf numFmtId="1" fontId="1" fillId="0" borderId="0" xfId="67" applyNumberFormat="1" applyFont="1" applyAlignment="1">
      <alignment horizontal="right" vertical="center" indent="1"/>
    </xf>
    <xf numFmtId="9" fontId="73" fillId="2" borderId="0" xfId="9" applyFont="1" applyFill="1" applyAlignment="1">
      <alignment horizontal="right" vertical="center"/>
    </xf>
    <xf numFmtId="168" fontId="24" fillId="2" borderId="0" xfId="67" applyNumberFormat="1" applyFont="1" applyFill="1" applyAlignment="1">
      <alignment vertical="center"/>
    </xf>
    <xf numFmtId="9" fontId="73" fillId="2" borderId="0" xfId="9" applyFont="1" applyFill="1" applyAlignment="1">
      <alignment vertical="center"/>
    </xf>
    <xf numFmtId="9" fontId="72" fillId="2" borderId="0" xfId="9" applyFont="1" applyFill="1" applyAlignment="1">
      <alignment vertical="center"/>
    </xf>
    <xf numFmtId="3" fontId="24" fillId="2" borderId="0" xfId="8" applyNumberFormat="1" applyFont="1" applyFill="1" applyAlignment="1">
      <alignment vertical="center"/>
    </xf>
    <xf numFmtId="168" fontId="73" fillId="2" borderId="0" xfId="9" applyNumberFormat="1" applyFont="1" applyFill="1" applyAlignment="1">
      <alignment vertical="center"/>
    </xf>
    <xf numFmtId="1" fontId="24" fillId="2" borderId="0" xfId="67" applyNumberFormat="1" applyFont="1" applyFill="1" applyAlignment="1">
      <alignment vertical="center"/>
    </xf>
    <xf numFmtId="1" fontId="24" fillId="5" borderId="0" xfId="7" applyNumberFormat="1" applyFont="1" applyFill="1" applyAlignment="1">
      <alignment vertical="center"/>
    </xf>
    <xf numFmtId="3" fontId="28" fillId="2" borderId="0" xfId="67" applyNumberFormat="1" applyFont="1" applyFill="1" applyAlignment="1">
      <alignment vertical="center"/>
    </xf>
    <xf numFmtId="3" fontId="24" fillId="2" borderId="0" xfId="67" applyNumberFormat="1" applyFont="1" applyFill="1" applyAlignment="1">
      <alignment vertical="center"/>
    </xf>
    <xf numFmtId="0" fontId="24" fillId="2" borderId="0" xfId="67" applyFont="1" applyFill="1" applyAlignment="1">
      <alignment vertical="center"/>
    </xf>
    <xf numFmtId="0" fontId="18" fillId="0" borderId="0" xfId="67" applyFont="1" applyAlignment="1">
      <alignment horizontal="right" vertical="center" indent="1"/>
    </xf>
    <xf numFmtId="0" fontId="1" fillId="0" borderId="0" xfId="67" applyFont="1" applyAlignment="1">
      <alignment horizontal="right" vertical="center" indent="1"/>
    </xf>
    <xf numFmtId="0" fontId="28" fillId="2" borderId="0" xfId="67" applyFont="1" applyFill="1" applyAlignment="1">
      <alignment horizontal="right"/>
    </xf>
    <xf numFmtId="0" fontId="24" fillId="2" borderId="0" xfId="67" applyFont="1" applyFill="1"/>
    <xf numFmtId="169" fontId="73" fillId="2" borderId="0" xfId="9" applyNumberFormat="1" applyFont="1" applyFill="1" applyAlignment="1">
      <alignment vertical="center"/>
    </xf>
    <xf numFmtId="9" fontId="72" fillId="3" borderId="0" xfId="9" applyFont="1" applyFill="1" applyAlignment="1">
      <alignment vertical="center"/>
    </xf>
    <xf numFmtId="0" fontId="18" fillId="0" borderId="0" xfId="67" applyFont="1" applyAlignment="1">
      <alignment horizontal="center" vertical="center"/>
    </xf>
    <xf numFmtId="9" fontId="73" fillId="3" borderId="0" xfId="9" applyFont="1" applyFill="1" applyAlignment="1">
      <alignment vertical="center"/>
    </xf>
    <xf numFmtId="0" fontId="1" fillId="0" borderId="0" xfId="67" applyFont="1" applyAlignment="1">
      <alignment horizontal="right" indent="1"/>
    </xf>
    <xf numFmtId="0" fontId="37" fillId="0" borderId="0" xfId="67" applyFont="1"/>
    <xf numFmtId="0" fontId="37" fillId="0" borderId="0" xfId="67" applyFont="1" applyAlignment="1">
      <alignment horizontal="right" vertical="center" indent="1"/>
    </xf>
    <xf numFmtId="0" fontId="36" fillId="0" borderId="0" xfId="67" applyFont="1" applyAlignment="1">
      <alignment horizontal="right" vertical="center" indent="1"/>
    </xf>
    <xf numFmtId="9" fontId="73" fillId="3" borderId="0" xfId="67" applyNumberFormat="1" applyFont="1" applyFill="1" applyAlignment="1">
      <alignment horizontal="right" vertical="center"/>
    </xf>
    <xf numFmtId="0" fontId="24" fillId="3" borderId="0" xfId="67" applyFont="1" applyFill="1" applyAlignment="1">
      <alignment horizontal="right" vertical="center"/>
    </xf>
    <xf numFmtId="10" fontId="36" fillId="0" borderId="0" xfId="67" applyNumberFormat="1" applyFont="1"/>
    <xf numFmtId="0" fontId="73" fillId="0" borderId="0" xfId="67" applyFont="1" applyAlignment="1">
      <alignment horizontal="center" vertical="top"/>
    </xf>
    <xf numFmtId="0" fontId="28" fillId="3" borderId="0" xfId="67" applyFont="1" applyFill="1" applyAlignment="1">
      <alignment horizontal="right" vertical="center"/>
    </xf>
    <xf numFmtId="0" fontId="1" fillId="2" borderId="0" xfId="67" applyFont="1" applyFill="1"/>
    <xf numFmtId="0" fontId="26" fillId="2" borderId="0" xfId="67" applyFont="1" applyFill="1" applyAlignment="1">
      <alignment horizontal="center" vertical="top"/>
    </xf>
    <xf numFmtId="0" fontId="26" fillId="2" borderId="0" xfId="67" applyFont="1" applyFill="1" applyAlignment="1">
      <alignment horizontal="left" vertical="top"/>
    </xf>
    <xf numFmtId="0" fontId="26" fillId="3" borderId="0" xfId="67" applyFont="1" applyFill="1" applyAlignment="1">
      <alignment horizontal="center" vertical="center"/>
    </xf>
    <xf numFmtId="0" fontId="38" fillId="0" borderId="0" xfId="67" applyFont="1" applyAlignment="1">
      <alignment horizontal="center" vertical="center"/>
    </xf>
    <xf numFmtId="169" fontId="21" fillId="0" borderId="0" xfId="27" applyNumberFormat="1" applyFont="1" applyAlignment="1">
      <alignment vertical="center"/>
    </xf>
    <xf numFmtId="175" fontId="21" fillId="0" borderId="0" xfId="27" applyNumberFormat="1" applyFont="1" applyAlignment="1">
      <alignment vertical="center"/>
    </xf>
    <xf numFmtId="0" fontId="6" fillId="0" borderId="0" xfId="27" applyFont="1" applyAlignment="1">
      <alignment horizontal="left" vertical="center" wrapText="1" indent="1" readingOrder="1"/>
    </xf>
    <xf numFmtId="169" fontId="18" fillId="0" borderId="0" xfId="27" applyNumberFormat="1" applyFont="1" applyAlignment="1">
      <alignment horizontal="right" vertical="center" indent="1"/>
    </xf>
    <xf numFmtId="0" fontId="30" fillId="0" borderId="0" xfId="27" applyFont="1" applyAlignment="1">
      <alignment wrapText="1" readingOrder="1"/>
    </xf>
    <xf numFmtId="169" fontId="1" fillId="0" borderId="0" xfId="27" applyNumberFormat="1" applyFont="1" applyAlignment="1">
      <alignment horizontal="right" vertical="center" indent="1"/>
    </xf>
    <xf numFmtId="3" fontId="1" fillId="0" borderId="0" xfId="0" applyNumberFormat="1" applyFont="1" applyAlignment="1">
      <alignment vertical="top" wrapText="1"/>
    </xf>
    <xf numFmtId="3" fontId="18" fillId="0" borderId="0" xfId="0" applyNumberFormat="1" applyFont="1" applyAlignment="1">
      <alignment vertical="top" wrapText="1"/>
    </xf>
    <xf numFmtId="3" fontId="1" fillId="0" borderId="0" xfId="0" applyNumberFormat="1" applyFont="1" applyAlignment="1">
      <alignment vertical="top"/>
    </xf>
    <xf numFmtId="0" fontId="19" fillId="0" borderId="0" xfId="27" applyFont="1" applyAlignment="1">
      <alignment horizontal="center" vertical="center" wrapText="1" readingOrder="1"/>
    </xf>
    <xf numFmtId="3" fontId="6" fillId="2" borderId="0" xfId="5" applyNumberFormat="1" applyFont="1" applyFill="1" applyAlignment="1" applyProtection="1">
      <alignment horizontal="right" vertical="center"/>
      <protection locked="0"/>
    </xf>
    <xf numFmtId="9" fontId="11" fillId="2" borderId="0" xfId="0" applyNumberFormat="1" applyFont="1" applyFill="1" applyAlignment="1">
      <alignment horizontal="right" vertical="center" wrapText="1" indent="1" readingOrder="1"/>
    </xf>
    <xf numFmtId="169" fontId="6" fillId="2" borderId="0" xfId="5" applyNumberFormat="1" applyFont="1" applyFill="1" applyAlignment="1">
      <alignment horizontal="right" vertical="center"/>
    </xf>
    <xf numFmtId="169" fontId="6" fillId="2" borderId="0" xfId="5" applyNumberFormat="1" applyFont="1" applyFill="1" applyAlignment="1" applyProtection="1">
      <alignment horizontal="right" vertical="center"/>
      <protection locked="0"/>
    </xf>
    <xf numFmtId="0" fontId="11" fillId="2" borderId="0" xfId="5" applyFont="1" applyFill="1">
      <alignment vertical="top"/>
    </xf>
    <xf numFmtId="0" fontId="51" fillId="2" borderId="0" xfId="5" applyFont="1" applyFill="1">
      <alignment vertical="top"/>
    </xf>
    <xf numFmtId="3" fontId="6" fillId="2" borderId="0" xfId="0" applyNumberFormat="1" applyFont="1" applyFill="1" applyAlignment="1">
      <alignment horizontal="right" vertical="center"/>
    </xf>
    <xf numFmtId="3" fontId="9" fillId="2" borderId="0" xfId="5" applyNumberFormat="1" applyFont="1" applyFill="1" applyAlignment="1" applyProtection="1">
      <alignment horizontal="right" vertical="center"/>
      <protection locked="0"/>
    </xf>
    <xf numFmtId="3" fontId="6" fillId="2" borderId="0" xfId="5" applyNumberFormat="1" applyFont="1" applyFill="1" applyAlignment="1" applyProtection="1">
      <alignment horizontal="right"/>
      <protection locked="0"/>
    </xf>
    <xf numFmtId="3" fontId="10" fillId="2" borderId="0" xfId="5" applyNumberFormat="1" applyFont="1" applyFill="1" applyAlignment="1">
      <alignment horizontal="right"/>
    </xf>
    <xf numFmtId="0" fontId="29" fillId="2" borderId="0" xfId="5" applyFont="1" applyFill="1" applyAlignment="1">
      <alignment horizontal="left" vertical="top" wrapText="1"/>
    </xf>
    <xf numFmtId="0" fontId="29" fillId="2" borderId="0" xfId="5" applyFont="1" applyFill="1" applyAlignment="1">
      <alignment horizontal="left" vertical="top"/>
    </xf>
    <xf numFmtId="0" fontId="29" fillId="6" borderId="0" xfId="5" applyFont="1" applyFill="1" applyAlignment="1" applyProtection="1">
      <alignment vertical="center"/>
      <protection locked="0"/>
    </xf>
    <xf numFmtId="168" fontId="6" fillId="2" borderId="0" xfId="5" applyNumberFormat="1" applyFont="1" applyFill="1" applyAlignment="1" applyProtection="1">
      <alignment horizontal="right"/>
      <protection locked="0"/>
    </xf>
    <xf numFmtId="0" fontId="6" fillId="2" borderId="0" xfId="5" quotePrefix="1" applyFont="1" applyFill="1" applyAlignment="1">
      <alignment horizontal="left" indent="1"/>
    </xf>
    <xf numFmtId="0" fontId="53" fillId="2" borderId="0" xfId="5" applyFont="1" applyFill="1" applyAlignment="1"/>
    <xf numFmtId="0" fontId="6" fillId="2" borderId="0" xfId="5" applyFont="1" applyFill="1" applyAlignment="1"/>
    <xf numFmtId="3" fontId="18" fillId="2" borderId="0" xfId="0" applyNumberFormat="1" applyFont="1" applyFill="1" applyAlignment="1">
      <alignment horizontal="right" vertical="center"/>
    </xf>
    <xf numFmtId="0" fontId="9" fillId="2" borderId="0" xfId="0" applyFont="1" applyFill="1" applyAlignment="1">
      <alignment horizontal="left" vertical="center" readingOrder="1"/>
    </xf>
    <xf numFmtId="3" fontId="1" fillId="0" borderId="0" xfId="0" applyNumberFormat="1" applyFont="1" applyAlignment="1">
      <alignment horizontal="right" vertical="center"/>
    </xf>
    <xf numFmtId="0" fontId="6" fillId="2" borderId="0" xfId="0" applyFont="1" applyFill="1" applyAlignment="1">
      <alignment horizontal="left" vertical="center" readingOrder="1"/>
    </xf>
    <xf numFmtId="0" fontId="9" fillId="2" borderId="0" xfId="0" applyFont="1" applyFill="1" applyAlignment="1" applyProtection="1">
      <alignment horizontal="left" vertical="center" readingOrder="1"/>
      <protection locked="0"/>
    </xf>
    <xf numFmtId="0" fontId="6" fillId="2" borderId="0" xfId="0" applyFont="1" applyFill="1" applyAlignment="1" applyProtection="1">
      <alignment horizontal="left" vertical="center" indent="1" readingOrder="1"/>
      <protection locked="0"/>
    </xf>
    <xf numFmtId="0" fontId="55" fillId="0" borderId="0" xfId="0" applyFont="1"/>
    <xf numFmtId="3" fontId="9" fillId="0" borderId="0" xfId="95" applyNumberFormat="1" applyFont="1"/>
    <xf numFmtId="3" fontId="6" fillId="0" borderId="0" xfId="33" applyNumberFormat="1" applyFont="1" applyAlignment="1">
      <alignment horizontal="right"/>
    </xf>
    <xf numFmtId="3" fontId="6" fillId="0" borderId="0" xfId="5" applyNumberFormat="1" applyFont="1" applyAlignment="1" applyProtection="1">
      <alignment horizontal="right"/>
      <protection locked="0"/>
    </xf>
    <xf numFmtId="171"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86"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8"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6" fillId="0" borderId="0" xfId="33" applyNumberFormat="1" applyFont="1"/>
    <xf numFmtId="169" fontId="6" fillId="0" borderId="0" xfId="95" applyNumberFormat="1" applyFont="1" applyAlignment="1">
      <alignment horizontal="right" vertical="center"/>
    </xf>
    <xf numFmtId="0" fontId="1" fillId="0" borderId="0" xfId="95" applyFont="1" applyAlignment="1">
      <alignment vertical="center"/>
    </xf>
    <xf numFmtId="1" fontId="6" fillId="0" borderId="0" xfId="95" applyNumberFormat="1" applyFont="1"/>
    <xf numFmtId="0" fontId="11" fillId="0" borderId="0" xfId="61" applyFont="1"/>
    <xf numFmtId="0" fontId="17" fillId="0" borderId="0" xfId="61" applyFont="1" applyAlignment="1">
      <alignment horizontal="right"/>
    </xf>
    <xf numFmtId="0" fontId="18" fillId="0" borderId="0" xfId="61" applyFont="1"/>
    <xf numFmtId="0" fontId="52" fillId="0" borderId="0" xfId="61" applyFont="1"/>
    <xf numFmtId="0" fontId="79" fillId="0" borderId="0" xfId="0" applyFont="1"/>
    <xf numFmtId="0" fontId="79" fillId="2" borderId="0" xfId="0" applyFont="1" applyFill="1"/>
    <xf numFmtId="0" fontId="24" fillId="0" borderId="0" xfId="61" applyFont="1"/>
    <xf numFmtId="0" fontId="6" fillId="0" borderId="0" xfId="61" applyFont="1"/>
    <xf numFmtId="2" fontId="49" fillId="0" borderId="0" xfId="61" applyNumberFormat="1" applyFont="1" applyAlignment="1">
      <alignment horizontal="right" wrapText="1" indent="1" readingOrder="1"/>
    </xf>
    <xf numFmtId="2" fontId="49" fillId="0" borderId="0" xfId="61" applyNumberFormat="1" applyFont="1" applyAlignment="1">
      <alignment horizontal="center" wrapText="1" readingOrder="1"/>
    </xf>
    <xf numFmtId="2" fontId="30" fillId="0" borderId="0" xfId="61" applyNumberFormat="1" applyFont="1" applyAlignment="1">
      <alignment horizontal="center" wrapText="1" readingOrder="1"/>
    </xf>
    <xf numFmtId="0" fontId="30" fillId="0" borderId="0" xfId="61" applyFont="1" applyAlignment="1">
      <alignment horizontal="left" vertical="center" wrapText="1" indent="1" readingOrder="1"/>
    </xf>
    <xf numFmtId="2" fontId="49" fillId="0" borderId="0" xfId="61" applyNumberFormat="1" applyFont="1" applyAlignment="1">
      <alignment horizontal="center" wrapText="1"/>
    </xf>
    <xf numFmtId="0" fontId="48" fillId="0" borderId="0" xfId="61" applyFont="1"/>
    <xf numFmtId="0" fontId="17" fillId="0" borderId="0" xfId="61" applyFont="1"/>
    <xf numFmtId="169" fontId="6" fillId="0" borderId="0" xfId="61" applyNumberFormat="1" applyFont="1" applyAlignment="1">
      <alignment horizontal="center"/>
    </xf>
    <xf numFmtId="0" fontId="40" fillId="2" borderId="0" xfId="61" applyFont="1" applyFill="1"/>
    <xf numFmtId="3" fontId="1" fillId="2" borderId="0" xfId="67" applyNumberFormat="1" applyFont="1" applyFill="1"/>
    <xf numFmtId="0" fontId="18" fillId="2" borderId="0" xfId="67" applyFont="1" applyFill="1" applyAlignment="1">
      <alignment horizontal="left" indent="1"/>
    </xf>
    <xf numFmtId="1" fontId="6" fillId="0" borderId="0" xfId="67" applyNumberFormat="1" applyFont="1" applyAlignment="1">
      <alignment horizontal="right" vertical="center" indent="1"/>
    </xf>
    <xf numFmtId="0" fontId="6" fillId="2" borderId="0" xfId="12" applyFont="1" applyFill="1" applyAlignment="1">
      <alignment horizontal="right" vertical="center"/>
    </xf>
    <xf numFmtId="0" fontId="6" fillId="2" borderId="0" xfId="13" applyFont="1" applyFill="1" applyAlignment="1"/>
    <xf numFmtId="0" fontId="0" fillId="2" borderId="0" xfId="11" applyFont="1" applyFill="1"/>
    <xf numFmtId="0" fontId="6" fillId="0" borderId="0" xfId="4" applyFont="1" applyAlignment="1">
      <alignment horizontal="right"/>
    </xf>
    <xf numFmtId="0" fontId="11" fillId="0" borderId="0" xfId="4" applyFont="1"/>
    <xf numFmtId="0" fontId="17" fillId="0" borderId="0" xfId="4" applyFont="1" applyAlignment="1">
      <alignment vertical="top"/>
    </xf>
    <xf numFmtId="0" fontId="18" fillId="0" borderId="0" xfId="4" applyFont="1" applyAlignment="1">
      <alignment horizontal="left" vertical="center" indent="1"/>
    </xf>
    <xf numFmtId="0" fontId="83" fillId="0" borderId="0" xfId="5" applyFont="1" applyAlignment="1"/>
    <xf numFmtId="0" fontId="84"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0" fontId="31" fillId="0" borderId="0" xfId="4" applyFont="1" applyAlignment="1">
      <alignment vertical="center"/>
    </xf>
    <xf numFmtId="169" fontId="29" fillId="0" borderId="0" xfId="4" applyNumberFormat="1" applyFont="1" applyAlignment="1">
      <alignment horizontal="right" vertical="center"/>
    </xf>
    <xf numFmtId="0" fontId="60" fillId="0" borderId="0" xfId="4" applyFont="1" applyAlignment="1">
      <alignment vertical="center"/>
    </xf>
    <xf numFmtId="0" fontId="6" fillId="0" borderId="0" xfId="4" applyFont="1" applyAlignment="1">
      <alignment horizontal="right" vertical="center"/>
    </xf>
    <xf numFmtId="0" fontId="31" fillId="0" borderId="0" xfId="4" applyFont="1" applyAlignment="1">
      <alignment horizontal="left" vertical="center"/>
    </xf>
    <xf numFmtId="0" fontId="6" fillId="0" borderId="0" xfId="4" applyFont="1" applyAlignment="1">
      <alignment horizontal="left"/>
    </xf>
    <xf numFmtId="0" fontId="6" fillId="0" borderId="0" xfId="4" applyFont="1" applyAlignment="1">
      <alignment vertical="center"/>
    </xf>
    <xf numFmtId="0" fontId="9" fillId="0" borderId="0" xfId="4" applyFont="1" applyAlignment="1">
      <alignment vertical="center"/>
    </xf>
    <xf numFmtId="0" fontId="51" fillId="0" borderId="0" xfId="67" applyFont="1" applyAlignment="1">
      <alignment horizontal="right" vertical="center" indent="1"/>
    </xf>
    <xf numFmtId="0" fontId="51"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1" fillId="0" borderId="0" xfId="67" applyNumberFormat="1" applyFont="1" applyAlignment="1">
      <alignment horizontal="right" vertical="center" indent="1"/>
    </xf>
    <xf numFmtId="0" fontId="51" fillId="0" borderId="0" xfId="67" applyFont="1" applyAlignment="1">
      <alignment horizontal="left"/>
    </xf>
    <xf numFmtId="0" fontId="51" fillId="0" borderId="0" xfId="67" applyFont="1" applyAlignment="1">
      <alignment horizontal="center"/>
    </xf>
    <xf numFmtId="0" fontId="51" fillId="0" borderId="0" xfId="67" applyFont="1"/>
    <xf numFmtId="3" fontId="11" fillId="0" borderId="0" xfId="67" applyNumberFormat="1" applyFont="1"/>
    <xf numFmtId="0" fontId="11" fillId="0" borderId="0" xfId="67" applyFont="1"/>
    <xf numFmtId="0" fontId="6" fillId="2" borderId="4" xfId="12" applyFont="1" applyFill="1" applyBorder="1" applyAlignment="1">
      <alignment horizontal="right" vertical="center"/>
    </xf>
    <xf numFmtId="0" fontId="1" fillId="2" borderId="0" xfId="12" applyFont="1" applyFill="1" applyAlignment="1">
      <alignment horizontal="right" vertical="center"/>
    </xf>
    <xf numFmtId="0" fontId="1" fillId="2" borderId="0" xfId="12" applyFont="1" applyFill="1" applyAlignment="1">
      <alignment horizontal="left" vertical="center"/>
    </xf>
    <xf numFmtId="3" fontId="9" fillId="0" borderId="0" xfId="90" applyNumberFormat="1" applyFont="1" applyAlignment="1" applyProtection="1">
      <alignment horizontal="lef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0" xfId="90" applyNumberFormat="1" applyFont="1" applyAlignment="1" applyProtection="1">
      <alignment horizontal="right" vertical="center"/>
      <protection hidden="1"/>
    </xf>
    <xf numFmtId="3" fontId="6" fillId="0" borderId="0" xfId="90" applyNumberFormat="1" applyFont="1" applyAlignment="1" applyProtection="1">
      <alignment vertical="center"/>
      <protection hidden="1"/>
    </xf>
    <xf numFmtId="168" fontId="6" fillId="0" borderId="0" xfId="90" applyNumberFormat="1" applyFont="1" applyAlignment="1" applyProtection="1">
      <alignment horizontal="right" vertical="center"/>
      <protection hidden="1"/>
    </xf>
    <xf numFmtId="0" fontId="9" fillId="0" borderId="0" xfId="90" applyFont="1" applyAlignment="1" applyProtection="1">
      <alignment horizontal="right" vertical="center" wrapText="1"/>
      <protection hidden="1"/>
    </xf>
    <xf numFmtId="169"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2" fontId="9" fillId="0" borderId="0" xfId="90" applyNumberFormat="1" applyFont="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0" fontId="6" fillId="0" borderId="0" xfId="72" applyFont="1" applyAlignment="1">
      <alignment horizontal="left" vertical="center" wrapText="1" readingOrder="1"/>
    </xf>
    <xf numFmtId="0" fontId="9" fillId="0" borderId="0" xfId="72" applyFont="1" applyAlignment="1">
      <alignment vertical="center" wrapText="1" readingOrder="1"/>
    </xf>
    <xf numFmtId="0" fontId="91" fillId="0" borderId="0" xfId="1" applyFont="1"/>
    <xf numFmtId="170" fontId="6" fillId="0" borderId="0" xfId="95" applyNumberFormat="1" applyFont="1"/>
    <xf numFmtId="3" fontId="6" fillId="0" borderId="0" xfId="5" applyNumberFormat="1" applyFont="1" applyAlignment="1" applyProtection="1">
      <alignment horizontal="left"/>
      <protection locked="0"/>
    </xf>
    <xf numFmtId="3" fontId="9" fillId="0" borderId="0" xfId="95" applyNumberFormat="1" applyFont="1" applyAlignment="1">
      <alignment horizontal="right"/>
    </xf>
    <xf numFmtId="0" fontId="1" fillId="0" borderId="0" xfId="1" applyFont="1" applyAlignment="1">
      <alignment vertical="center"/>
    </xf>
    <xf numFmtId="0" fontId="0" fillId="0" borderId="0" xfId="1" applyFont="1"/>
    <xf numFmtId="0" fontId="29" fillId="0" borderId="0" xfId="5" applyFont="1" applyAlignment="1">
      <alignment horizontal="left" vertical="center"/>
    </xf>
    <xf numFmtId="0" fontId="18" fillId="0" borderId="0" xfId="43" applyFont="1" applyAlignment="1">
      <alignment horizontal="center"/>
    </xf>
    <xf numFmtId="0" fontId="18" fillId="0" borderId="0" xfId="43" applyFont="1" applyAlignment="1">
      <alignment horizontal="left"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1" fillId="0" borderId="0" xfId="43" applyFont="1" applyAlignment="1">
      <alignment horizontal="left" vertical="center" indent="1"/>
    </xf>
    <xf numFmtId="1" fontId="36" fillId="0" borderId="0" xfId="43" applyNumberFormat="1" applyFont="1" applyAlignment="1">
      <alignment horizontal="right" vertical="center" indent="1"/>
    </xf>
    <xf numFmtId="0" fontId="36" fillId="0" borderId="0" xfId="43" applyFont="1" applyAlignment="1">
      <alignment horizontal="right" vertical="center" indent="1"/>
    </xf>
    <xf numFmtId="3" fontId="1" fillId="2" borderId="0" xfId="0" applyNumberFormat="1" applyFont="1" applyFill="1" applyAlignment="1">
      <alignment horizontal="right" vertical="center" readingOrder="1"/>
    </xf>
    <xf numFmtId="3" fontId="6" fillId="2" borderId="0" xfId="0" applyNumberFormat="1" applyFont="1" applyFill="1" applyAlignment="1" applyProtection="1">
      <alignment horizontal="right" vertical="center" wrapText="1" readingOrder="1"/>
      <protection locked="0"/>
    </xf>
    <xf numFmtId="3" fontId="6" fillId="2" borderId="0" xfId="0" applyNumberFormat="1" applyFont="1" applyFill="1" applyAlignment="1">
      <alignment horizontal="right" vertical="center" wrapText="1" readingOrder="1"/>
    </xf>
    <xf numFmtId="1" fontId="6" fillId="2" borderId="0" xfId="0" applyNumberFormat="1" applyFont="1" applyFill="1" applyAlignment="1" applyProtection="1">
      <alignment horizontal="right" vertical="center" wrapText="1" readingOrder="1"/>
      <protection locked="0"/>
    </xf>
    <xf numFmtId="167" fontId="6" fillId="2" borderId="0" xfId="68" applyNumberFormat="1" applyFont="1" applyFill="1" applyAlignment="1" applyProtection="1">
      <alignment horizontal="right" vertical="center" wrapText="1" readingOrder="1"/>
      <protection locked="0"/>
    </xf>
    <xf numFmtId="1" fontId="11" fillId="2" borderId="0" xfId="0" applyNumberFormat="1" applyFont="1" applyFill="1" applyAlignment="1" applyProtection="1">
      <alignment horizontal="right" vertical="center" wrapText="1" readingOrder="1"/>
      <protection locked="0"/>
    </xf>
    <xf numFmtId="3" fontId="1" fillId="2" borderId="0" xfId="68" applyNumberFormat="1" applyFont="1" applyFill="1" applyAlignment="1" applyProtection="1">
      <alignment horizontal="right" vertical="center" readingOrder="1"/>
      <protection locked="0"/>
    </xf>
    <xf numFmtId="3" fontId="1" fillId="2" borderId="0" xfId="0" applyNumberFormat="1" applyFont="1" applyFill="1" applyAlignment="1" applyProtection="1">
      <alignment horizontal="right" vertical="center" readingOrder="1"/>
      <protection locked="0"/>
    </xf>
    <xf numFmtId="9" fontId="6" fillId="2" borderId="0" xfId="0" applyNumberFormat="1" applyFont="1" applyFill="1" applyAlignment="1">
      <alignment horizontal="right" vertical="center" wrapText="1" readingOrder="1"/>
    </xf>
    <xf numFmtId="9" fontId="6" fillId="2" borderId="0" xfId="0" applyNumberFormat="1" applyFont="1" applyFill="1" applyAlignment="1" applyProtection="1">
      <alignment horizontal="right" vertical="center" wrapText="1" readingOrder="1"/>
      <protection locked="0"/>
    </xf>
    <xf numFmtId="173" fontId="6" fillId="2" borderId="0" xfId="49" applyNumberFormat="1" applyFont="1" applyFill="1" applyAlignment="1">
      <alignment vertical="center"/>
    </xf>
    <xf numFmtId="178" fontId="6" fillId="2" borderId="4" xfId="98" applyNumberFormat="1" applyFont="1" applyFill="1" applyBorder="1" applyAlignment="1">
      <alignment horizontal="right" vertical="center"/>
    </xf>
    <xf numFmtId="169" fontId="43" fillId="2" borderId="0" xfId="5" applyNumberFormat="1" applyFont="1" applyFill="1" applyAlignment="1" applyProtection="1">
      <protection locked="0"/>
    </xf>
    <xf numFmtId="173" fontId="6" fillId="0" borderId="4" xfId="0" applyNumberFormat="1" applyFont="1" applyBorder="1" applyAlignment="1">
      <alignment vertical="center"/>
    </xf>
    <xf numFmtId="173" fontId="6" fillId="0" borderId="4" xfId="0" applyNumberFormat="1" applyFont="1" applyBorder="1" applyAlignment="1" applyProtection="1">
      <alignment vertical="center"/>
      <protection locked="0"/>
    </xf>
    <xf numFmtId="173" fontId="6" fillId="0" borderId="0" xfId="0" applyNumberFormat="1" applyFont="1" applyAlignment="1">
      <alignment vertical="center"/>
    </xf>
    <xf numFmtId="173" fontId="6" fillId="0" borderId="0" xfId="0" applyNumberFormat="1" applyFont="1" applyAlignment="1" applyProtection="1">
      <alignment vertical="center"/>
      <protection locked="0"/>
    </xf>
    <xf numFmtId="173" fontId="6" fillId="2" borderId="0" xfId="0" applyNumberFormat="1" applyFont="1" applyFill="1" applyAlignment="1">
      <alignment vertical="center"/>
    </xf>
    <xf numFmtId="173" fontId="6" fillId="2" borderId="0" xfId="0" applyNumberFormat="1" applyFont="1" applyFill="1" applyAlignment="1" applyProtection="1">
      <alignment vertical="center"/>
      <protection locked="0"/>
    </xf>
    <xf numFmtId="169" fontId="1" fillId="0" borderId="0" xfId="52" applyNumberFormat="1" applyFont="1" applyFill="1" applyAlignment="1">
      <alignment horizontal="center" vertical="center"/>
    </xf>
    <xf numFmtId="174" fontId="1" fillId="0" borderId="0" xfId="52" applyNumberFormat="1" applyFont="1" applyFill="1" applyBorder="1" applyAlignment="1">
      <alignment horizontal="right" vertical="center" indent="1"/>
    </xf>
    <xf numFmtId="169" fontId="1" fillId="0" borderId="0" xfId="52" applyNumberFormat="1" applyFont="1" applyFill="1" applyBorder="1" applyAlignment="1">
      <alignment horizontal="center" vertical="center"/>
    </xf>
    <xf numFmtId="174" fontId="24" fillId="0" borderId="0" xfId="52" applyNumberFormat="1" applyFont="1" applyFill="1" applyBorder="1" applyAlignment="1">
      <alignment horizontal="right" vertical="center" indent="1"/>
    </xf>
    <xf numFmtId="168" fontId="1" fillId="0" borderId="0" xfId="0" applyNumberFormat="1" applyFont="1"/>
    <xf numFmtId="3" fontId="1" fillId="2" borderId="0" xfId="0" applyNumberFormat="1" applyFont="1" applyFill="1" applyAlignment="1" applyProtection="1">
      <alignment horizontal="right" vertical="center" wrapText="1" readingOrder="1"/>
      <protection locked="0"/>
    </xf>
    <xf numFmtId="173" fontId="6" fillId="0" borderId="0" xfId="49" applyNumberFormat="1" applyFont="1" applyFill="1" applyBorder="1" applyAlignment="1">
      <alignment horizontal="right" vertical="center"/>
    </xf>
    <xf numFmtId="173" fontId="9" fillId="0" borderId="0" xfId="49" applyNumberFormat="1" applyFont="1" applyFill="1" applyBorder="1" applyAlignment="1">
      <alignment vertical="center"/>
    </xf>
    <xf numFmtId="173" fontId="6" fillId="0" borderId="0" xfId="49" applyNumberFormat="1" applyFont="1" applyFill="1" applyBorder="1" applyAlignment="1">
      <alignment vertical="center"/>
    </xf>
    <xf numFmtId="173" fontId="6" fillId="2" borderId="0" xfId="49" applyNumberFormat="1" applyFont="1" applyFill="1" applyBorder="1" applyAlignment="1">
      <alignment horizontal="right" vertical="center"/>
    </xf>
    <xf numFmtId="173" fontId="6" fillId="2" borderId="0" xfId="49" applyNumberFormat="1" applyFont="1" applyFill="1" applyBorder="1" applyAlignment="1">
      <alignment vertical="center"/>
    </xf>
    <xf numFmtId="173" fontId="9" fillId="2" borderId="0" xfId="49" applyNumberFormat="1" applyFont="1" applyFill="1" applyBorder="1" applyAlignment="1">
      <alignment vertical="center"/>
    </xf>
    <xf numFmtId="178" fontId="6" fillId="2" borderId="0" xfId="98" applyNumberFormat="1" applyFont="1" applyFill="1" applyBorder="1" applyAlignment="1">
      <alignment horizontal="right" vertical="center"/>
    </xf>
    <xf numFmtId="173" fontId="6" fillId="2" borderId="0" xfId="49" applyNumberFormat="1" applyFont="1" applyFill="1" applyBorder="1" applyAlignment="1" applyProtection="1">
      <alignment vertical="center"/>
      <protection locked="0"/>
    </xf>
    <xf numFmtId="173" fontId="9" fillId="2" borderId="0" xfId="49" applyNumberFormat="1" applyFont="1" applyFill="1" applyBorder="1" applyAlignment="1" applyProtection="1">
      <alignment vertical="center"/>
      <protection locked="0"/>
    </xf>
    <xf numFmtId="173" fontId="6" fillId="2" borderId="4" xfId="49" applyNumberFormat="1" applyFont="1" applyFill="1" applyBorder="1" applyAlignment="1">
      <alignment vertical="center"/>
    </xf>
    <xf numFmtId="0" fontId="6" fillId="2" borderId="4" xfId="5" quotePrefix="1" applyFont="1" applyFill="1" applyBorder="1" applyAlignment="1">
      <alignment horizontal="left" vertical="center"/>
    </xf>
    <xf numFmtId="0" fontId="6" fillId="2" borderId="0" xfId="5" quotePrefix="1" applyFont="1" applyFill="1" applyAlignment="1">
      <alignment horizontal="left" vertical="center"/>
    </xf>
    <xf numFmtId="0" fontId="0" fillId="2" borderId="0" xfId="0" applyFill="1"/>
    <xf numFmtId="0" fontId="12" fillId="2" borderId="0" xfId="72" applyFill="1"/>
    <xf numFmtId="49" fontId="1" fillId="0" borderId="0" xfId="62" applyNumberFormat="1" applyFont="1" applyAlignment="1" applyProtection="1"/>
    <xf numFmtId="0" fontId="96" fillId="0" borderId="0" xfId="1" applyFont="1"/>
    <xf numFmtId="3" fontId="44" fillId="0" borderId="0" xfId="0" applyNumberFormat="1" applyFont="1"/>
    <xf numFmtId="3" fontId="1" fillId="0" borderId="0" xfId="95" applyNumberFormat="1" applyFont="1" applyAlignment="1">
      <alignment horizontal="left"/>
    </xf>
    <xf numFmtId="0" fontId="11" fillId="0" borderId="0" xfId="95" applyFont="1" applyAlignment="1">
      <alignment horizontal="right"/>
    </xf>
    <xf numFmtId="3" fontId="51" fillId="0" borderId="0" xfId="95" applyNumberFormat="1" applyFont="1"/>
    <xf numFmtId="3" fontId="11" fillId="0" borderId="0" xfId="95" applyNumberFormat="1" applyFont="1" applyAlignment="1">
      <alignment horizontal="right" indent="1"/>
    </xf>
    <xf numFmtId="3" fontId="11" fillId="0" borderId="0" xfId="95" applyNumberFormat="1" applyFont="1" applyAlignment="1">
      <alignment horizontal="right" vertical="center"/>
    </xf>
    <xf numFmtId="0" fontId="51" fillId="0" borderId="0" xfId="95" applyFont="1" applyAlignment="1">
      <alignment horizontal="right" vertical="center"/>
    </xf>
    <xf numFmtId="0" fontId="51" fillId="0" borderId="0" xfId="95" applyFont="1" applyAlignment="1">
      <alignment vertical="center"/>
    </xf>
    <xf numFmtId="0" fontId="0" fillId="0" borderId="0" xfId="0" quotePrefix="1"/>
    <xf numFmtId="3" fontId="9" fillId="0" borderId="0" xfId="34" applyNumberFormat="1" applyFont="1"/>
    <xf numFmtId="0" fontId="99" fillId="0" borderId="0" xfId="0" applyFont="1"/>
    <xf numFmtId="0" fontId="99" fillId="0" borderId="0" xfId="0" applyFont="1" applyAlignment="1">
      <alignment horizontal="left"/>
    </xf>
    <xf numFmtId="0" fontId="100" fillId="0" borderId="0" xfId="0" applyFont="1"/>
    <xf numFmtId="169" fontId="6" fillId="0" borderId="0" xfId="92" applyNumberFormat="1" applyFont="1" applyAlignment="1">
      <alignment vertical="center"/>
    </xf>
    <xf numFmtId="169" fontId="6" fillId="0" borderId="0" xfId="90" applyNumberFormat="1" applyFont="1" applyAlignment="1" applyProtection="1">
      <alignment horizontal="right" vertical="center"/>
      <protection hidden="1"/>
    </xf>
    <xf numFmtId="169" fontId="6" fillId="0" borderId="0" xfId="92" applyNumberFormat="1" applyFont="1" applyAlignment="1">
      <alignment horizontal="right" vertical="center"/>
    </xf>
    <xf numFmtId="9" fontId="14" fillId="0" borderId="0" xfId="3" applyFont="1" applyFill="1" applyBorder="1" applyAlignment="1">
      <alignment vertical="center"/>
    </xf>
    <xf numFmtId="172" fontId="18" fillId="0" borderId="0" xfId="50" applyNumberFormat="1" applyFont="1" applyFill="1" applyBorder="1" applyAlignment="1">
      <alignment horizontal="right" vertical="center"/>
    </xf>
    <xf numFmtId="172" fontId="1" fillId="0" borderId="0" xfId="50" applyNumberFormat="1" applyFont="1" applyFill="1" applyBorder="1" applyAlignment="1">
      <alignment horizontal="center" vertical="center"/>
    </xf>
    <xf numFmtId="174" fontId="1" fillId="0" borderId="0" xfId="50" applyNumberFormat="1" applyFont="1" applyFill="1" applyBorder="1" applyAlignment="1">
      <alignment horizontal="right" vertical="center" indent="1"/>
    </xf>
    <xf numFmtId="169" fontId="1" fillId="0" borderId="0" xfId="50" applyNumberFormat="1" applyFont="1" applyFill="1" applyBorder="1" applyAlignment="1">
      <alignment horizontal="center" vertical="center"/>
    </xf>
    <xf numFmtId="9" fontId="50" fillId="0" borderId="0" xfId="3" applyFont="1" applyFill="1" applyBorder="1"/>
    <xf numFmtId="9" fontId="19" fillId="0" borderId="0" xfId="3" applyFont="1" applyFill="1" applyBorder="1" applyAlignment="1">
      <alignment horizontal="center" vertical="center" wrapText="1" readingOrder="1"/>
    </xf>
    <xf numFmtId="9" fontId="19" fillId="0" borderId="0" xfId="3" applyFont="1" applyFill="1" applyBorder="1" applyAlignment="1">
      <alignment vertical="center" readingOrder="1"/>
    </xf>
    <xf numFmtId="0" fontId="46" fillId="0" borderId="0" xfId="27" applyFont="1" applyAlignment="1">
      <alignment vertical="center"/>
    </xf>
    <xf numFmtId="0" fontId="6" fillId="0" borderId="0" xfId="4" applyFont="1" applyAlignment="1">
      <alignment vertical="top"/>
    </xf>
    <xf numFmtId="0" fontId="6" fillId="0" borderId="0" xfId="5" applyFont="1">
      <alignment vertical="top"/>
    </xf>
    <xf numFmtId="0" fontId="6" fillId="0" borderId="0" xfId="5" applyFont="1" applyAlignment="1"/>
    <xf numFmtId="2" fontId="34" fillId="0" borderId="0" xfId="5" applyNumberFormat="1" applyFont="1" applyAlignment="1"/>
    <xf numFmtId="0" fontId="6" fillId="0" borderId="0" xfId="5" applyFont="1" applyAlignment="1">
      <alignment horizontal="left" vertical="top" wrapText="1"/>
    </xf>
    <xf numFmtId="0" fontId="34" fillId="0" borderId="0" xfId="5" applyFont="1" applyAlignment="1"/>
    <xf numFmtId="0" fontId="29" fillId="0" borderId="0" xfId="4" applyFont="1" applyAlignment="1">
      <alignment vertical="center"/>
    </xf>
    <xf numFmtId="0" fontId="29" fillId="0" borderId="0" xfId="4" applyFont="1" applyAlignment="1">
      <alignment horizontal="left"/>
    </xf>
    <xf numFmtId="0" fontId="29" fillId="0" borderId="0" xfId="4" applyFont="1" applyAlignment="1">
      <alignment horizontal="left" vertical="center" indent="1"/>
    </xf>
    <xf numFmtId="0" fontId="29" fillId="0" borderId="0" xfId="4" applyFont="1" applyAlignment="1">
      <alignment horizontal="right" vertical="center"/>
    </xf>
    <xf numFmtId="0" fontId="29" fillId="0" borderId="0" xfId="4" applyFont="1" applyAlignment="1">
      <alignment horizontal="left" vertical="center"/>
    </xf>
    <xf numFmtId="169" fontId="6" fillId="0" borderId="0" xfId="90" applyNumberFormat="1" applyFont="1" applyAlignment="1" applyProtection="1">
      <alignment horizontal="right" vertical="center"/>
      <protection locked="0"/>
    </xf>
    <xf numFmtId="3" fontId="6" fillId="0" borderId="0" xfId="72" applyNumberFormat="1" applyFont="1" applyAlignment="1">
      <alignment horizontal="right" vertical="center" wrapText="1" readingOrder="1"/>
    </xf>
    <xf numFmtId="3" fontId="101" fillId="0" borderId="0" xfId="0" applyNumberFormat="1" applyFont="1"/>
    <xf numFmtId="1" fontId="102" fillId="0" borderId="0" xfId="0" applyNumberFormat="1" applyFont="1" applyAlignment="1">
      <alignment horizontal="center"/>
    </xf>
    <xf numFmtId="3" fontId="93" fillId="0" borderId="0" xfId="95" applyNumberFormat="1" applyFont="1" applyAlignment="1">
      <alignment horizontal="center"/>
    </xf>
    <xf numFmtId="0" fontId="93" fillId="0" borderId="0" xfId="95" applyFont="1" applyAlignment="1">
      <alignment horizontal="center"/>
    </xf>
    <xf numFmtId="0" fontId="7" fillId="0" borderId="0" xfId="95" applyFont="1" applyAlignment="1">
      <alignment horizontal="center" vertical="center"/>
    </xf>
    <xf numFmtId="3" fontId="4" fillId="0" borderId="0" xfId="0" applyNumberFormat="1" applyFont="1"/>
    <xf numFmtId="0" fontId="104" fillId="0" borderId="0" xfId="0" applyFont="1"/>
    <xf numFmtId="0" fontId="105"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8" fillId="0" borderId="0" xfId="95" applyNumberFormat="1" applyFont="1" applyAlignment="1">
      <alignment horizontal="right"/>
    </xf>
    <xf numFmtId="3" fontId="11" fillId="0" borderId="0" xfId="95" applyNumberFormat="1" applyFont="1" applyAlignment="1">
      <alignment horizontal="right"/>
    </xf>
    <xf numFmtId="168" fontId="1" fillId="0" borderId="0" xfId="95" applyNumberFormat="1" applyFont="1" applyAlignment="1">
      <alignment horizontal="right"/>
    </xf>
    <xf numFmtId="0" fontId="3" fillId="0" borderId="0" xfId="1" applyAlignment="1">
      <alignment horizontal="center"/>
    </xf>
    <xf numFmtId="3" fontId="18" fillId="0" borderId="0" xfId="95" applyNumberFormat="1" applyFont="1"/>
    <xf numFmtId="3" fontId="85" fillId="0" borderId="0" xfId="95" applyNumberFormat="1" applyFont="1"/>
    <xf numFmtId="9" fontId="0" fillId="0" borderId="0" xfId="0" applyNumberFormat="1"/>
    <xf numFmtId="168" fontId="11" fillId="0" borderId="0" xfId="95" applyNumberFormat="1" applyFont="1"/>
    <xf numFmtId="3" fontId="95" fillId="0" borderId="0" xfId="0" applyNumberFormat="1" applyFont="1"/>
    <xf numFmtId="4" fontId="1" fillId="0" borderId="0" xfId="95" applyNumberFormat="1" applyFont="1"/>
    <xf numFmtId="0" fontId="80" fillId="0" borderId="0" xfId="0" applyFont="1"/>
    <xf numFmtId="3" fontId="107" fillId="0" borderId="0" xfId="0" applyNumberFormat="1" applyFont="1"/>
    <xf numFmtId="3" fontId="106" fillId="0" borderId="0" xfId="95" applyNumberFormat="1" applyFont="1"/>
    <xf numFmtId="0" fontId="44" fillId="0" borderId="0" xfId="95" applyFont="1"/>
    <xf numFmtId="3" fontId="18" fillId="0" borderId="0" xfId="95" applyNumberFormat="1" applyFont="1" applyAlignment="1">
      <alignment horizontal="right"/>
    </xf>
    <xf numFmtId="3" fontId="108" fillId="0" borderId="0" xfId="95" applyNumberFormat="1" applyFont="1" applyAlignment="1">
      <alignment horizontal="right"/>
    </xf>
    <xf numFmtId="3" fontId="85" fillId="0" borderId="0" xfId="95" applyNumberFormat="1" applyFont="1" applyAlignment="1">
      <alignment horizontal="right"/>
    </xf>
    <xf numFmtId="0" fontId="18" fillId="0" borderId="0" xfId="95" applyFont="1" applyAlignment="1">
      <alignment horizontal="center"/>
    </xf>
    <xf numFmtId="3" fontId="18" fillId="0" borderId="0" xfId="95" applyNumberFormat="1" applyFont="1" applyAlignment="1">
      <alignment horizontal="left"/>
    </xf>
    <xf numFmtId="3" fontId="107" fillId="0" borderId="0" xfId="0" applyNumberFormat="1" applyFont="1" applyAlignment="1">
      <alignment horizontal="center"/>
    </xf>
    <xf numFmtId="0" fontId="1" fillId="0" borderId="0" xfId="34" applyFont="1"/>
    <xf numFmtId="3" fontId="1" fillId="0" borderId="0" xfId="34" applyNumberFormat="1" applyFont="1"/>
    <xf numFmtId="0" fontId="18" fillId="0" borderId="0" xfId="34" applyFont="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8" fillId="0" borderId="0" xfId="95" applyFont="1"/>
    <xf numFmtId="3" fontId="109" fillId="0" borderId="0" xfId="36" applyNumberFormat="1" applyFont="1" applyAlignment="1">
      <alignment horizontal="right"/>
    </xf>
    <xf numFmtId="1" fontId="18" fillId="0" borderId="0" xfId="95" applyNumberFormat="1" applyFont="1" applyAlignment="1">
      <alignment horizontal="right"/>
    </xf>
    <xf numFmtId="0" fontId="12" fillId="0" borderId="0" xfId="72" applyAlignment="1">
      <alignment vertical="center"/>
    </xf>
    <xf numFmtId="168" fontId="9" fillId="0" borderId="0" xfId="90" applyNumberFormat="1" applyFont="1" applyAlignment="1" applyProtection="1">
      <alignment horizontal="right" vertical="center"/>
      <protection hidden="1"/>
    </xf>
    <xf numFmtId="0" fontId="6" fillId="0" borderId="0" xfId="92" applyFont="1" applyAlignment="1">
      <alignment vertical="center"/>
    </xf>
    <xf numFmtId="0" fontId="3" fillId="0" borderId="0" xfId="72" applyFont="1" applyAlignment="1">
      <alignment vertical="center"/>
    </xf>
    <xf numFmtId="3" fontId="12" fillId="2" borderId="0" xfId="72" applyNumberFormat="1" applyFill="1"/>
    <xf numFmtId="0" fontId="11" fillId="0" borderId="0" xfId="5" applyFont="1">
      <alignment vertical="top"/>
    </xf>
    <xf numFmtId="1" fontId="1" fillId="0" borderId="0" xfId="72" applyNumberFormat="1" applyFont="1" applyAlignment="1">
      <alignment horizontal="right" vertical="center"/>
    </xf>
    <xf numFmtId="1" fontId="18" fillId="0" borderId="0" xfId="72" applyNumberFormat="1" applyFont="1" applyAlignment="1">
      <alignment horizontal="right" vertical="center"/>
    </xf>
    <xf numFmtId="9" fontId="6" fillId="0" borderId="0" xfId="91" applyFont="1" applyFill="1" applyBorder="1" applyAlignment="1" applyProtection="1">
      <alignment horizontal="right" vertical="center"/>
      <protection hidden="1"/>
    </xf>
    <xf numFmtId="168" fontId="6" fillId="0" borderId="0" xfId="5" applyNumberFormat="1" applyFont="1" applyAlignment="1" applyProtection="1">
      <alignment horizontal="right"/>
      <protection locked="0"/>
    </xf>
    <xf numFmtId="168" fontId="6" fillId="0" borderId="0" xfId="95" applyNumberFormat="1" applyFont="1"/>
    <xf numFmtId="168" fontId="11" fillId="0" borderId="0" xfId="33" applyNumberFormat="1" applyFont="1" applyAlignment="1">
      <alignment horizontal="left"/>
    </xf>
    <xf numFmtId="0" fontId="1" fillId="0" borderId="0" xfId="95" applyFont="1" applyAlignment="1">
      <alignment vertical="center" wrapText="1"/>
    </xf>
    <xf numFmtId="1" fontId="76" fillId="0" borderId="0" xfId="0" applyNumberFormat="1" applyFont="1"/>
    <xf numFmtId="0" fontId="18" fillId="0" borderId="0" xfId="95" applyFont="1" applyAlignment="1">
      <alignment vertical="center"/>
    </xf>
    <xf numFmtId="0" fontId="1" fillId="0" borderId="0" xfId="95" applyFont="1" applyAlignment="1">
      <alignment horizontal="center"/>
    </xf>
    <xf numFmtId="3" fontId="6" fillId="0" borderId="0" xfId="67" applyNumberFormat="1" applyFont="1"/>
    <xf numFmtId="1" fontId="1" fillId="0" borderId="0" xfId="67" applyNumberFormat="1" applyFont="1" applyAlignment="1">
      <alignment vertical="center"/>
    </xf>
    <xf numFmtId="169" fontId="46" fillId="0" borderId="0" xfId="27" applyNumberFormat="1" applyFont="1"/>
    <xf numFmtId="168" fontId="1" fillId="0" borderId="0" xfId="85" applyNumberFormat="1" applyFont="1" applyAlignment="1">
      <alignment horizontal="center" vertical="center"/>
    </xf>
    <xf numFmtId="168" fontId="1" fillId="0" borderId="0" xfId="85" applyNumberFormat="1" applyFont="1" applyAlignment="1"/>
    <xf numFmtId="9" fontId="4" fillId="0" borderId="0" xfId="68" applyFont="1" applyAlignment="1"/>
    <xf numFmtId="3" fontId="0" fillId="0" borderId="0" xfId="0" applyNumberFormat="1" applyAlignment="1">
      <alignment horizontal="center"/>
    </xf>
    <xf numFmtId="0" fontId="6" fillId="0" borderId="0" xfId="90" applyFont="1" applyAlignment="1" applyProtection="1">
      <alignment horizontal="right" vertical="center"/>
      <protection hidden="1"/>
    </xf>
    <xf numFmtId="0" fontId="56" fillId="0" borderId="0" xfId="90" applyFont="1" applyAlignment="1" applyProtection="1">
      <alignment vertical="center"/>
      <protection hidden="1"/>
    </xf>
    <xf numFmtId="0" fontId="3" fillId="0" borderId="0" xfId="72" applyFont="1" applyAlignment="1">
      <alignment horizontal="right" vertical="center"/>
    </xf>
    <xf numFmtId="0" fontId="51" fillId="0" borderId="11" xfId="72" applyFont="1" applyBorder="1" applyAlignment="1">
      <alignment horizontal="left" vertical="center" wrapText="1" readingOrder="1"/>
    </xf>
    <xf numFmtId="0" fontId="6" fillId="0" borderId="0" xfId="72" applyFont="1" applyAlignment="1">
      <alignment vertical="center" wrapText="1" readingOrder="1"/>
    </xf>
    <xf numFmtId="0" fontId="40" fillId="0" borderId="0" xfId="90" applyFont="1" applyAlignment="1" applyProtection="1">
      <alignment vertical="center"/>
      <protection hidden="1"/>
    </xf>
    <xf numFmtId="0" fontId="4" fillId="0" borderId="0" xfId="0" applyFont="1" applyAlignment="1">
      <alignment vertical="center"/>
    </xf>
    <xf numFmtId="173" fontId="6" fillId="0" borderId="0" xfId="49" applyNumberFormat="1" applyFont="1" applyFill="1" applyAlignment="1">
      <alignment vertical="center"/>
    </xf>
    <xf numFmtId="0" fontId="17" fillId="0" borderId="0" xfId="1" applyFont="1" applyAlignment="1">
      <alignment horizontal="left"/>
    </xf>
    <xf numFmtId="3" fontId="1" fillId="0" borderId="4" xfId="0" applyNumberFormat="1" applyFont="1" applyBorder="1" applyAlignment="1">
      <alignment horizontal="right" wrapText="1"/>
    </xf>
    <xf numFmtId="0" fontId="18" fillId="0" borderId="0" xfId="95" applyFont="1" applyAlignment="1">
      <alignment horizontal="right"/>
    </xf>
    <xf numFmtId="3" fontId="111" fillId="0" borderId="0" xfId="0" applyNumberFormat="1" applyFont="1" applyAlignment="1">
      <alignment horizontal="left"/>
    </xf>
    <xf numFmtId="0" fontId="18" fillId="0" borderId="0" xfId="95" applyFont="1" applyAlignment="1">
      <alignment vertical="center" wrapText="1"/>
    </xf>
    <xf numFmtId="0" fontId="1" fillId="0" borderId="0" xfId="43" applyFont="1" applyAlignment="1">
      <alignment vertical="center"/>
    </xf>
    <xf numFmtId="0" fontId="18" fillId="0" borderId="0" xfId="43" applyFont="1" applyAlignment="1">
      <alignment vertical="center"/>
    </xf>
    <xf numFmtId="0" fontId="0" fillId="0" borderId="0" xfId="0" applyAlignment="1">
      <alignment wrapText="1"/>
    </xf>
    <xf numFmtId="0" fontId="1" fillId="2" borderId="0" xfId="0" applyFont="1" applyFill="1" applyProtection="1">
      <protection locked="0"/>
    </xf>
    <xf numFmtId="0" fontId="6" fillId="2" borderId="0" xfId="5" applyFont="1" applyFill="1" applyAlignment="1">
      <alignment horizontal="left" vertical="center" indent="1"/>
    </xf>
    <xf numFmtId="0" fontId="6" fillId="2" borderId="4" xfId="5" applyFont="1" applyFill="1" applyBorder="1" applyAlignment="1">
      <alignment horizontal="left" vertical="center" indent="1"/>
    </xf>
    <xf numFmtId="0" fontId="6" fillId="2" borderId="0" xfId="5" applyFont="1" applyFill="1" applyAlignment="1">
      <alignment horizontal="left" vertical="top" indent="1"/>
    </xf>
    <xf numFmtId="167" fontId="1" fillId="2" borderId="0" xfId="68" applyNumberFormat="1" applyFont="1" applyFill="1"/>
    <xf numFmtId="3" fontId="18" fillId="2" borderId="0" xfId="68" applyNumberFormat="1" applyFont="1" applyFill="1" applyAlignment="1" applyProtection="1">
      <alignment horizontal="right"/>
      <protection locked="0"/>
    </xf>
    <xf numFmtId="0" fontId="6" fillId="2" borderId="4" xfId="0" applyFont="1" applyFill="1" applyBorder="1" applyAlignment="1">
      <alignment horizontal="left" vertical="center" wrapText="1" indent="1" readingOrder="1"/>
    </xf>
    <xf numFmtId="3" fontId="6" fillId="2" borderId="0" xfId="0" applyNumberFormat="1" applyFont="1" applyFill="1" applyAlignment="1" applyProtection="1">
      <alignment horizontal="right" wrapText="1"/>
      <protection locked="0"/>
    </xf>
    <xf numFmtId="0" fontId="6" fillId="2" borderId="0" xfId="0" applyFont="1" applyFill="1" applyAlignment="1">
      <alignment horizontal="left" vertical="center" wrapText="1" indent="1" readingOrder="1"/>
    </xf>
    <xf numFmtId="0" fontId="6" fillId="2" borderId="0" xfId="0" applyFont="1" applyFill="1" applyAlignment="1">
      <alignment horizontal="left" vertical="center" wrapText="1" indent="1"/>
    </xf>
    <xf numFmtId="0" fontId="53" fillId="2" borderId="0" xfId="0" applyFont="1" applyFill="1" applyAlignment="1">
      <alignment horizontal="left" vertical="center" wrapText="1" indent="1" readingOrder="1"/>
    </xf>
    <xf numFmtId="9" fontId="11" fillId="0" borderId="0" xfId="0" applyNumberFormat="1" applyFont="1" applyAlignment="1">
      <alignment horizontal="right" vertical="center" wrapText="1" readingOrder="1"/>
    </xf>
    <xf numFmtId="9" fontId="6" fillId="0" borderId="0" xfId="0" applyNumberFormat="1" applyFont="1" applyAlignment="1">
      <alignment horizontal="right" vertical="center" wrapText="1" readingOrder="1"/>
    </xf>
    <xf numFmtId="0" fontId="6" fillId="0" borderId="0" xfId="0" applyFont="1" applyAlignment="1">
      <alignment horizontal="left" vertical="center" wrapText="1" indent="1" readingOrder="1"/>
    </xf>
    <xf numFmtId="0" fontId="9" fillId="2" borderId="0" xfId="0" applyFont="1" applyFill="1" applyAlignment="1">
      <alignment horizontal="left" vertical="center" wrapText="1" indent="1" readingOrder="1"/>
    </xf>
    <xf numFmtId="0" fontId="51" fillId="2" borderId="0" xfId="0" applyFont="1" applyFill="1"/>
    <xf numFmtId="0" fontId="51" fillId="2" borderId="0" xfId="0" applyFont="1" applyFill="1" applyProtection="1">
      <protection locked="0"/>
    </xf>
    <xf numFmtId="0" fontId="21" fillId="2" borderId="0" xfId="0" applyFont="1" applyFill="1" applyProtection="1">
      <protection locked="0"/>
    </xf>
    <xf numFmtId="0" fontId="6" fillId="2" borderId="0" xfId="5" applyFont="1" applyFill="1" applyAlignment="1">
      <alignment horizontal="left"/>
    </xf>
    <xf numFmtId="0" fontId="9" fillId="2" borderId="0" xfId="5" applyFont="1" applyFill="1" applyAlignment="1">
      <alignment horizontal="left" vertical="top" indent="1"/>
    </xf>
    <xf numFmtId="0" fontId="6" fillId="2" borderId="0" xfId="5" quotePrefix="1" applyFont="1" applyFill="1" applyAlignment="1">
      <alignment horizontal="left" vertical="top" indent="1"/>
    </xf>
    <xf numFmtId="0" fontId="9" fillId="2" borderId="0" xfId="5" applyFont="1" applyFill="1" applyAlignment="1">
      <alignment horizontal="left" vertical="center" indent="1"/>
    </xf>
    <xf numFmtId="0" fontId="6" fillId="2" borderId="0" xfId="5" applyFont="1" applyFill="1" applyAlignment="1">
      <alignment horizontal="left" vertical="center" wrapText="1" indent="1"/>
    </xf>
    <xf numFmtId="0" fontId="53" fillId="0" borderId="0" xfId="5" applyFont="1" applyAlignment="1" applyProtection="1">
      <alignment horizontal="left" vertical="top" indent="1"/>
      <protection locked="0"/>
    </xf>
    <xf numFmtId="173"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0" fontId="9" fillId="2" borderId="0" xfId="5" quotePrefix="1" applyFont="1" applyFill="1" applyAlignment="1">
      <alignment horizontal="left" vertical="center" indent="1"/>
    </xf>
    <xf numFmtId="0" fontId="6" fillId="2" borderId="0" xfId="5" quotePrefix="1" applyFont="1" applyFill="1" applyAlignment="1">
      <alignment horizontal="left" vertical="center" indent="1"/>
    </xf>
    <xf numFmtId="173" fontId="0" fillId="0" borderId="0" xfId="0" applyNumberFormat="1"/>
    <xf numFmtId="0" fontId="6" fillId="2" borderId="4" xfId="5" applyFont="1" applyFill="1" applyBorder="1" applyAlignment="1">
      <alignment horizontal="left"/>
    </xf>
    <xf numFmtId="16" fontId="10" fillId="2" borderId="0" xfId="5" quotePrefix="1" applyNumberFormat="1" applyFont="1" applyFill="1" applyAlignment="1">
      <alignment horizontal="right" vertical="center"/>
    </xf>
    <xf numFmtId="16" fontId="10" fillId="2" borderId="0" xfId="5" quotePrefix="1" applyNumberFormat="1" applyFont="1" applyFill="1" applyAlignment="1" applyProtection="1">
      <alignment horizontal="right" indent="1"/>
      <protection locked="0"/>
    </xf>
    <xf numFmtId="0" fontId="10" fillId="2" borderId="0" xfId="5" applyFont="1" applyFill="1" applyAlignment="1">
      <alignment horizontal="left" indent="1"/>
    </xf>
    <xf numFmtId="3" fontId="57" fillId="2" borderId="0" xfId="5" applyNumberFormat="1" applyFont="1" applyFill="1" applyAlignment="1">
      <alignment horizontal="right"/>
    </xf>
    <xf numFmtId="0" fontId="58" fillId="2" borderId="0" xfId="5" applyFont="1" applyFill="1" applyAlignment="1"/>
    <xf numFmtId="0" fontId="58" fillId="2" borderId="0" xfId="5" applyFont="1" applyFill="1" applyAlignment="1" applyProtection="1">
      <protection locked="0"/>
    </xf>
    <xf numFmtId="168" fontId="6" fillId="2" borderId="0" xfId="5" applyNumberFormat="1" applyFont="1" applyFill="1" applyAlignment="1" applyProtection="1">
      <alignment horizontal="center"/>
      <protection locked="0"/>
    </xf>
    <xf numFmtId="0" fontId="19" fillId="2" borderId="0" xfId="0" applyFont="1" applyFill="1" applyAlignment="1">
      <alignment horizontal="right" wrapText="1"/>
    </xf>
    <xf numFmtId="16" fontId="9" fillId="2" borderId="0" xfId="5" quotePrefix="1" applyNumberFormat="1" applyFont="1" applyFill="1" applyAlignment="1">
      <alignment horizontal="right"/>
    </xf>
    <xf numFmtId="0" fontId="15" fillId="2" borderId="0" xfId="5" applyFont="1" applyFill="1">
      <alignment vertical="top"/>
    </xf>
    <xf numFmtId="0" fontId="94" fillId="0" borderId="0" xfId="5" applyFont="1" applyAlignment="1" applyProtection="1">
      <alignment horizontal="left"/>
      <protection locked="0"/>
    </xf>
    <xf numFmtId="173" fontId="6" fillId="2" borderId="4" xfId="49" applyNumberFormat="1" applyFont="1" applyFill="1" applyBorder="1" applyAlignment="1">
      <alignment horizontal="right"/>
    </xf>
    <xf numFmtId="173" fontId="6" fillId="2" borderId="0" xfId="49" applyNumberFormat="1" applyFont="1" applyFill="1" applyAlignment="1">
      <alignment horizontal="right"/>
    </xf>
    <xf numFmtId="179" fontId="6" fillId="2" borderId="0" xfId="49" applyNumberFormat="1" applyFont="1" applyFill="1" applyAlignment="1">
      <alignment horizontal="right"/>
    </xf>
    <xf numFmtId="0" fontId="17" fillId="0" borderId="0" xfId="1" applyFont="1" applyAlignment="1">
      <alignment horizontal="left" vertical="top"/>
    </xf>
    <xf numFmtId="0" fontId="81" fillId="0" borderId="0" xfId="90" applyFont="1" applyAlignment="1" applyProtection="1">
      <alignment vertical="center"/>
      <protection hidden="1"/>
    </xf>
    <xf numFmtId="0" fontId="18" fillId="2" borderId="0" xfId="43" applyFont="1" applyFill="1" applyAlignment="1">
      <alignment horizontal="right" vertical="center" indent="1"/>
    </xf>
    <xf numFmtId="1" fontId="18" fillId="2" borderId="0" xfId="43" applyNumberFormat="1" applyFont="1" applyFill="1" applyAlignment="1">
      <alignment horizontal="right" vertical="center" indent="1"/>
    </xf>
    <xf numFmtId="0" fontId="18" fillId="2" borderId="0" xfId="43" applyFont="1" applyFill="1" applyAlignment="1">
      <alignment horizontal="center"/>
    </xf>
    <xf numFmtId="0" fontId="1" fillId="0" borderId="0" xfId="0" applyFont="1" applyAlignment="1">
      <alignment horizontal="left" wrapText="1"/>
    </xf>
    <xf numFmtId="173" fontId="6" fillId="2" borderId="0" xfId="49" applyNumberFormat="1" applyFont="1" applyFill="1" applyAlignment="1" applyProtection="1">
      <alignment horizontal="right"/>
      <protection locked="0"/>
    </xf>
    <xf numFmtId="173" fontId="6" fillId="2" borderId="4" xfId="49" applyNumberFormat="1" applyFont="1" applyFill="1" applyBorder="1" applyAlignment="1" applyProtection="1">
      <alignment horizontal="right"/>
      <protection locked="0"/>
    </xf>
    <xf numFmtId="173" fontId="6" fillId="2" borderId="0" xfId="49" applyNumberFormat="1" applyFont="1" applyFill="1" applyAlignment="1" applyProtection="1">
      <alignment vertical="center"/>
      <protection locked="0"/>
    </xf>
    <xf numFmtId="173" fontId="6" fillId="0" borderId="0" xfId="49" applyNumberFormat="1" applyFont="1" applyFill="1" applyAlignment="1" applyProtection="1">
      <alignment vertical="center"/>
      <protection locked="0"/>
    </xf>
    <xf numFmtId="173" fontId="6" fillId="2" borderId="4" xfId="49" applyNumberFormat="1" applyFont="1" applyFill="1" applyBorder="1" applyAlignment="1" applyProtection="1">
      <alignment vertical="center"/>
      <protection locked="0"/>
    </xf>
    <xf numFmtId="173" fontId="6" fillId="0" borderId="4" xfId="49" applyNumberFormat="1" applyFont="1" applyFill="1" applyBorder="1" applyAlignment="1" applyProtection="1">
      <alignment vertical="center"/>
      <protection locked="0"/>
    </xf>
    <xf numFmtId="3" fontId="55" fillId="0" borderId="0" xfId="68" applyNumberFormat="1" applyFont="1" applyAlignment="1"/>
    <xf numFmtId="0" fontId="3" fillId="0" borderId="0" xfId="1" applyAlignment="1">
      <alignment horizontal="left"/>
    </xf>
    <xf numFmtId="0" fontId="26" fillId="0" borderId="0" xfId="95" applyFont="1" applyAlignment="1">
      <alignment horizontal="right" wrapText="1"/>
    </xf>
    <xf numFmtId="3" fontId="11" fillId="0" borderId="0" xfId="5" applyNumberFormat="1" applyFont="1" applyAlignment="1" applyProtection="1">
      <alignment horizontal="right"/>
      <protection locked="0"/>
    </xf>
    <xf numFmtId="3" fontId="38" fillId="0" borderId="0" xfId="38" applyNumberFormat="1" applyFont="1" applyAlignment="1" applyProtection="1">
      <alignment horizontal="left"/>
      <protection locked="0"/>
    </xf>
    <xf numFmtId="3" fontId="36" fillId="0" borderId="0" xfId="38" applyNumberFormat="1" applyFont="1" applyProtection="1">
      <protection locked="0"/>
    </xf>
    <xf numFmtId="3" fontId="36" fillId="0" borderId="0" xfId="95" applyNumberFormat="1" applyFont="1"/>
    <xf numFmtId="0" fontId="38" fillId="0" borderId="0" xfId="95" applyFont="1"/>
    <xf numFmtId="170" fontId="36" fillId="0" borderId="0" xfId="38" applyNumberFormat="1" applyFont="1" applyProtection="1">
      <protection locked="0"/>
    </xf>
    <xf numFmtId="4" fontId="36" fillId="0" borderId="0" xfId="38" applyNumberFormat="1" applyFont="1" applyAlignment="1" applyProtection="1">
      <alignment horizontal="left"/>
      <protection locked="0"/>
    </xf>
    <xf numFmtId="0" fontId="112" fillId="0" borderId="0" xfId="0" applyFont="1"/>
    <xf numFmtId="4" fontId="36" fillId="0" borderId="0" xfId="38" applyNumberFormat="1" applyFont="1" applyProtection="1">
      <protection locked="0"/>
    </xf>
    <xf numFmtId="0" fontId="36" fillId="0" borderId="0" xfId="95" quotePrefix="1" applyFont="1"/>
    <xf numFmtId="3" fontId="36" fillId="0" borderId="0" xfId="38" applyNumberFormat="1" applyFont="1" applyAlignment="1" applyProtection="1">
      <alignment horizontal="left"/>
      <protection locked="0"/>
    </xf>
    <xf numFmtId="168" fontId="36" fillId="0" borderId="0" xfId="38" applyNumberFormat="1" applyFont="1" applyProtection="1">
      <protection locked="0"/>
    </xf>
    <xf numFmtId="170" fontId="36" fillId="0" borderId="0" xfId="95" applyNumberFormat="1" applyFont="1"/>
    <xf numFmtId="0" fontId="113" fillId="0" borderId="0" xfId="95" applyFont="1"/>
    <xf numFmtId="3" fontId="38" fillId="0" borderId="0" xfId="95" applyNumberFormat="1" applyFont="1"/>
    <xf numFmtId="3" fontId="11" fillId="0" borderId="0" xfId="5" applyNumberFormat="1" applyFont="1" applyAlignment="1" applyProtection="1">
      <alignment horizontal="center"/>
      <protection locked="0"/>
    </xf>
    <xf numFmtId="3" fontId="38" fillId="0" borderId="0" xfId="5" applyNumberFormat="1" applyFont="1" applyAlignment="1" applyProtection="1">
      <alignment horizontal="left"/>
      <protection locked="0"/>
    </xf>
    <xf numFmtId="3" fontId="114" fillId="0" borderId="0" xfId="95" applyNumberFormat="1" applyFont="1"/>
    <xf numFmtId="168" fontId="11" fillId="0" borderId="0" xfId="5" applyNumberFormat="1" applyFont="1" applyAlignment="1" applyProtection="1">
      <alignment horizontal="right"/>
      <protection locked="0"/>
    </xf>
    <xf numFmtId="3" fontId="1" fillId="0" borderId="0" xfId="95" applyNumberFormat="1" applyFont="1" applyAlignment="1">
      <alignment horizontal="right" vertical="center"/>
    </xf>
    <xf numFmtId="169" fontId="0" fillId="0" borderId="0" xfId="0" applyNumberFormat="1"/>
    <xf numFmtId="0" fontId="1" fillId="0" borderId="0" xfId="95" applyFont="1" applyAlignment="1">
      <alignment horizontal="left" vertical="center" wrapText="1"/>
    </xf>
    <xf numFmtId="0" fontId="15" fillId="0" borderId="0" xfId="95" applyFont="1" applyAlignment="1">
      <alignment horizontal="right"/>
    </xf>
    <xf numFmtId="1" fontId="6" fillId="0" borderId="0" xfId="90" applyNumberFormat="1" applyFont="1" applyAlignment="1" applyProtection="1">
      <alignment horizontal="right" vertical="center"/>
      <protection hidden="1"/>
    </xf>
    <xf numFmtId="9" fontId="6" fillId="0" borderId="0" xfId="91" quotePrefix="1" applyFont="1" applyFill="1" applyBorder="1" applyAlignment="1" applyProtection="1">
      <alignment horizontal="right" vertical="center"/>
      <protection hidden="1"/>
    </xf>
    <xf numFmtId="168" fontId="6" fillId="0" borderId="0" xfId="92" applyNumberFormat="1" applyFont="1" applyAlignment="1">
      <alignment horizontal="right" vertical="center"/>
    </xf>
    <xf numFmtId="168" fontId="6" fillId="0" borderId="0" xfId="90" applyNumberFormat="1" applyFont="1" applyAlignment="1" applyProtection="1">
      <alignment horizontal="right" vertical="center" wrapText="1"/>
      <protection hidden="1"/>
    </xf>
    <xf numFmtId="0" fontId="40" fillId="0" borderId="0" xfId="90" applyFont="1" applyAlignment="1" applyProtection="1">
      <alignment horizontal="left" vertical="center" wrapText="1"/>
      <protection hidden="1"/>
    </xf>
    <xf numFmtId="0" fontId="9" fillId="0" borderId="0" xfId="90" applyFont="1" applyAlignment="1" applyProtection="1">
      <alignment vertical="center" wrapText="1"/>
      <protection hidden="1"/>
    </xf>
    <xf numFmtId="9" fontId="9" fillId="0" borderId="0" xfId="93" applyFont="1" applyFill="1" applyBorder="1" applyAlignment="1" applyProtection="1">
      <alignment horizontal="right" vertical="center"/>
      <protection hidden="1"/>
    </xf>
    <xf numFmtId="168" fontId="4" fillId="0" borderId="0" xfId="72" applyNumberFormat="1" applyFont="1" applyAlignment="1">
      <alignment vertical="center"/>
    </xf>
    <xf numFmtId="3" fontId="11" fillId="0" borderId="0" xfId="72" applyNumberFormat="1" applyFont="1" applyAlignment="1">
      <alignment horizontal="right" vertical="center"/>
    </xf>
    <xf numFmtId="0" fontId="40" fillId="0" borderId="0" xfId="72" applyFont="1" applyAlignment="1">
      <alignment vertical="center" wrapText="1" readingOrder="1"/>
    </xf>
    <xf numFmtId="0" fontId="81" fillId="0" borderId="11" xfId="90" applyFont="1" applyBorder="1" applyAlignment="1" applyProtection="1">
      <alignment vertical="center"/>
      <protection hidden="1"/>
    </xf>
    <xf numFmtId="0" fontId="6" fillId="0" borderId="0" xfId="72" applyFont="1" applyAlignment="1" applyProtection="1">
      <alignment horizontal="left" vertical="center"/>
      <protection hidden="1"/>
    </xf>
    <xf numFmtId="0" fontId="29" fillId="2" borderId="0" xfId="5" applyFont="1" applyFill="1" applyAlignment="1" applyProtection="1">
      <alignment horizontal="left"/>
      <protection locked="0"/>
    </xf>
    <xf numFmtId="173" fontId="29" fillId="2" borderId="0" xfId="49" applyNumberFormat="1" applyFont="1" applyFill="1" applyBorder="1" applyAlignment="1" applyProtection="1">
      <alignment vertical="center"/>
      <protection locked="0"/>
    </xf>
    <xf numFmtId="173" fontId="29" fillId="0" borderId="0" xfId="49" applyNumberFormat="1" applyFont="1" applyFill="1" applyAlignment="1" applyProtection="1">
      <alignment vertical="center"/>
      <protection locked="0"/>
    </xf>
    <xf numFmtId="173" fontId="29" fillId="0" borderId="0" xfId="49" applyNumberFormat="1" applyFont="1" applyFill="1" applyAlignment="1">
      <alignment vertical="center"/>
    </xf>
    <xf numFmtId="173" fontId="29" fillId="2" borderId="0" xfId="49" applyNumberFormat="1" applyFont="1" applyFill="1" applyBorder="1" applyAlignment="1">
      <alignment vertical="center"/>
    </xf>
    <xf numFmtId="0" fontId="75" fillId="0" borderId="0" xfId="1" applyFont="1"/>
    <xf numFmtId="0" fontId="29" fillId="0" borderId="0" xfId="4" applyFont="1"/>
    <xf numFmtId="0" fontId="26" fillId="0" borderId="0" xfId="4" applyFont="1" applyAlignment="1">
      <alignment horizontal="right" vertical="center"/>
    </xf>
    <xf numFmtId="0" fontId="24" fillId="0" borderId="0" xfId="4" applyFont="1"/>
    <xf numFmtId="3" fontId="26" fillId="0" borderId="0" xfId="4" applyNumberFormat="1" applyFont="1" applyAlignment="1">
      <alignment horizontal="right" vertical="center"/>
    </xf>
    <xf numFmtId="3" fontId="29" fillId="0" borderId="0" xfId="4" applyNumberFormat="1" applyFont="1"/>
    <xf numFmtId="0" fontId="115" fillId="0" borderId="0" xfId="4" applyFont="1"/>
    <xf numFmtId="17" fontId="110" fillId="0" borderId="4" xfId="4" quotePrefix="1" applyNumberFormat="1" applyFont="1" applyBorder="1" applyAlignment="1">
      <alignment horizontal="right"/>
    </xf>
    <xf numFmtId="0" fontId="110" fillId="0" borderId="4" xfId="4" applyFont="1" applyBorder="1" applyAlignment="1">
      <alignment horizontal="right"/>
    </xf>
    <xf numFmtId="0" fontId="6" fillId="0" borderId="0" xfId="4" applyFont="1" applyAlignment="1">
      <alignment horizontal="left" vertical="center"/>
    </xf>
    <xf numFmtId="3" fontId="6" fillId="0" borderId="0" xfId="4" applyNumberFormat="1" applyFont="1" applyAlignment="1">
      <alignment vertical="center"/>
    </xf>
    <xf numFmtId="0" fontId="18" fillId="7" borderId="0" xfId="101" applyFont="1" applyFill="1" applyAlignment="1">
      <alignment horizontal="left" vertical="center" wrapText="1"/>
    </xf>
    <xf numFmtId="3" fontId="9" fillId="7" borderId="0" xfId="102" applyNumberFormat="1" applyFont="1" applyFill="1" applyBorder="1" applyAlignment="1">
      <alignment horizontal="right" vertical="center"/>
    </xf>
    <xf numFmtId="0" fontId="6" fillId="0" borderId="0" xfId="4" applyFont="1" applyAlignment="1">
      <alignment horizontal="left" vertical="center" wrapText="1"/>
    </xf>
    <xf numFmtId="3" fontId="6" fillId="0" borderId="0" xfId="4" applyNumberFormat="1" applyFont="1" applyAlignment="1">
      <alignment vertical="center" wrapText="1"/>
    </xf>
    <xf numFmtId="3" fontId="6" fillId="0" borderId="0" xfId="4" applyNumberFormat="1" applyFont="1" applyAlignment="1">
      <alignment horizontal="right" vertical="center" wrapText="1"/>
    </xf>
    <xf numFmtId="0" fontId="51" fillId="0" borderId="0" xfId="4" applyFont="1" applyAlignment="1">
      <alignment vertical="center"/>
    </xf>
    <xf numFmtId="0" fontId="9" fillId="0" borderId="0" xfId="4" applyFont="1" applyAlignment="1">
      <alignment horizontal="right" vertical="center"/>
    </xf>
    <xf numFmtId="2" fontId="6" fillId="0" borderId="0" xfId="4" applyNumberFormat="1" applyFont="1" applyAlignment="1">
      <alignment horizontal="righ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3" fontId="6" fillId="0" borderId="0" xfId="4" applyNumberFormat="1" applyFont="1" applyAlignment="1">
      <alignment horizontal="right" vertical="center"/>
    </xf>
    <xf numFmtId="168" fontId="6" fillId="0" borderId="0" xfId="4" applyNumberFormat="1" applyFont="1" applyAlignment="1">
      <alignment horizontal="right" vertical="center"/>
    </xf>
    <xf numFmtId="169" fontId="6" fillId="0" borderId="0" xfId="4" applyNumberFormat="1" applyFont="1" applyAlignment="1">
      <alignment horizontal="right" vertical="center"/>
    </xf>
    <xf numFmtId="0" fontId="6" fillId="0" borderId="4" xfId="4" applyFont="1" applyBorder="1" applyAlignment="1">
      <alignment horizontal="left" vertical="center"/>
    </xf>
    <xf numFmtId="3" fontId="6" fillId="0" borderId="4" xfId="4" applyNumberFormat="1" applyFont="1" applyBorder="1" applyAlignment="1">
      <alignment horizontal="right" vertical="center"/>
    </xf>
    <xf numFmtId="168" fontId="6" fillId="0" borderId="4" xfId="4" applyNumberFormat="1" applyFont="1" applyBorder="1" applyAlignment="1">
      <alignment horizontal="right" vertical="center"/>
    </xf>
    <xf numFmtId="0" fontId="6" fillId="0" borderId="4" xfId="4" applyFont="1" applyBorder="1" applyAlignment="1">
      <alignment horizontal="right" vertical="center"/>
    </xf>
    <xf numFmtId="169" fontId="6" fillId="0" borderId="4" xfId="4" applyNumberFormat="1" applyFont="1" applyBorder="1" applyAlignment="1">
      <alignment horizontal="right" vertical="center"/>
    </xf>
    <xf numFmtId="3" fontId="1" fillId="0" borderId="0" xfId="4" applyNumberFormat="1" applyFont="1" applyAlignment="1">
      <alignment horizontal="right" vertical="center"/>
    </xf>
    <xf numFmtId="3" fontId="1" fillId="0" borderId="0" xfId="4" applyNumberFormat="1" applyFont="1" applyAlignment="1">
      <alignment horizontal="right" vertical="center" wrapText="1"/>
    </xf>
    <xf numFmtId="0" fontId="1" fillId="0" borderId="0" xfId="4" applyFont="1" applyAlignment="1">
      <alignment horizontal="left" vertical="center" wrapText="1"/>
    </xf>
    <xf numFmtId="0" fontId="1" fillId="0" borderId="4" xfId="4" applyFont="1" applyBorder="1" applyAlignment="1">
      <alignment horizontal="right" vertical="center"/>
    </xf>
    <xf numFmtId="0" fontId="18" fillId="0" borderId="4" xfId="1" applyFont="1" applyBorder="1"/>
    <xf numFmtId="0" fontId="18" fillId="0" borderId="4" xfId="1" applyFont="1" applyBorder="1" applyAlignment="1">
      <alignment horizontal="right" vertical="center"/>
    </xf>
    <xf numFmtId="0" fontId="18" fillId="0" borderId="4" xfId="1" applyFont="1" applyBorder="1" applyAlignment="1">
      <alignment horizontal="center" vertical="center"/>
    </xf>
    <xf numFmtId="0" fontId="29" fillId="0" borderId="0" xfId="1" applyFont="1" applyAlignment="1">
      <alignment horizontal="left"/>
    </xf>
    <xf numFmtId="0" fontId="18" fillId="0" borderId="4" xfId="1" applyFont="1" applyBorder="1" applyAlignment="1">
      <alignment horizontal="left" vertical="center"/>
    </xf>
    <xf numFmtId="0" fontId="18" fillId="0" borderId="4" xfId="1" applyFont="1" applyBorder="1" applyAlignment="1">
      <alignment horizontal="center" vertical="center" wrapText="1"/>
    </xf>
    <xf numFmtId="0" fontId="116" fillId="0" borderId="0" xfId="0" applyFont="1" applyAlignment="1">
      <alignment horizontal="left" vertical="center" wrapText="1"/>
    </xf>
    <xf numFmtId="168" fontId="116" fillId="0" borderId="0" xfId="0" applyNumberFormat="1" applyFont="1" applyAlignment="1">
      <alignment horizontal="center" vertical="center" wrapText="1"/>
    </xf>
    <xf numFmtId="169" fontId="1" fillId="0" borderId="0" xfId="1" applyNumberFormat="1" applyFont="1" applyAlignment="1">
      <alignment horizontal="center"/>
    </xf>
    <xf numFmtId="169" fontId="116" fillId="0" borderId="0" xfId="0" applyNumberFormat="1" applyFont="1" applyAlignment="1">
      <alignment horizontal="center" vertical="center" wrapText="1"/>
    </xf>
    <xf numFmtId="169" fontId="1" fillId="0" borderId="4" xfId="1" applyNumberFormat="1" applyFont="1" applyBorder="1"/>
    <xf numFmtId="169" fontId="1" fillId="0" borderId="4" xfId="1" applyNumberFormat="1" applyFont="1" applyBorder="1" applyAlignment="1">
      <alignment horizontal="center"/>
    </xf>
    <xf numFmtId="0" fontId="18" fillId="7" borderId="0" xfId="101" applyFont="1" applyFill="1" applyAlignment="1">
      <alignment horizontal="center" vertical="center" wrapText="1"/>
    </xf>
    <xf numFmtId="0" fontId="1" fillId="0" borderId="0" xfId="1" applyFont="1" applyAlignment="1">
      <alignment horizontal="right" vertical="center"/>
    </xf>
    <xf numFmtId="0" fontId="18" fillId="0" borderId="4" xfId="4" applyFont="1" applyBorder="1"/>
    <xf numFmtId="0" fontId="1" fillId="0" borderId="0" xfId="4" applyFont="1" applyAlignment="1">
      <alignment horizontal="left" vertical="center"/>
    </xf>
    <xf numFmtId="0" fontId="1" fillId="0" borderId="4" xfId="4" applyFont="1" applyBorder="1" applyAlignment="1">
      <alignment horizontal="left" vertical="center"/>
    </xf>
    <xf numFmtId="0" fontId="11" fillId="0" borderId="0" xfId="4" applyFont="1" applyAlignment="1">
      <alignment horizontal="right" vertical="center"/>
    </xf>
    <xf numFmtId="0" fontId="110" fillId="0" borderId="4" xfId="4" applyFont="1" applyBorder="1" applyAlignment="1">
      <alignment horizontal="right" vertical="center"/>
    </xf>
    <xf numFmtId="0" fontId="1" fillId="0" borderId="0" xfId="4" applyFont="1" applyAlignment="1">
      <alignment horizontal="right" vertical="center"/>
    </xf>
    <xf numFmtId="0" fontId="1" fillId="0" borderId="4" xfId="4" applyFont="1" applyBorder="1" applyAlignment="1">
      <alignment horizontal="left" vertical="center" wrapText="1"/>
    </xf>
    <xf numFmtId="0" fontId="6" fillId="0" borderId="4" xfId="4" applyFont="1" applyBorder="1" applyAlignment="1">
      <alignment horizontal="right" vertical="center" wrapText="1"/>
    </xf>
    <xf numFmtId="169" fontId="1" fillId="0" borderId="4" xfId="4" applyNumberFormat="1" applyFont="1" applyBorder="1" applyAlignment="1">
      <alignment horizontal="right" vertical="center"/>
    </xf>
    <xf numFmtId="0" fontId="6" fillId="0" borderId="0" xfId="4" applyFont="1" applyAlignment="1">
      <alignment horizontal="right" vertical="center" wrapText="1"/>
    </xf>
    <xf numFmtId="1" fontId="1" fillId="0" borderId="0" xfId="4" applyNumberFormat="1"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right" vertical="center" wrapText="1"/>
    </xf>
    <xf numFmtId="169" fontId="6" fillId="0" borderId="0" xfId="4" applyNumberFormat="1" applyFont="1" applyAlignment="1">
      <alignment horizontal="right" vertical="center" wrapText="1"/>
    </xf>
    <xf numFmtId="169" fontId="6" fillId="0" borderId="0" xfId="5" applyNumberFormat="1" applyFont="1" applyAlignment="1">
      <alignment horizontal="right" vertical="center"/>
    </xf>
    <xf numFmtId="3" fontId="1" fillId="0" borderId="0" xfId="67" applyNumberFormat="1" applyFont="1" applyAlignment="1">
      <alignment horizontal="right" vertical="center"/>
    </xf>
    <xf numFmtId="1" fontId="1" fillId="0" borderId="0" xfId="67" applyNumberFormat="1" applyFont="1" applyAlignment="1">
      <alignment horizontal="right" vertical="center"/>
    </xf>
    <xf numFmtId="0" fontId="110" fillId="0" borderId="4" xfId="67" applyFont="1" applyBorder="1" applyAlignment="1">
      <alignment horizontal="right"/>
    </xf>
    <xf numFmtId="0" fontId="1" fillId="0" borderId="4" xfId="67" applyFont="1" applyBorder="1" applyAlignment="1">
      <alignment horizontal="left"/>
    </xf>
    <xf numFmtId="1" fontId="1" fillId="0" borderId="4" xfId="67" applyNumberFormat="1" applyFont="1" applyBorder="1" applyAlignment="1">
      <alignment vertical="center"/>
    </xf>
    <xf numFmtId="0" fontId="18" fillId="0" borderId="4" xfId="67" applyFont="1" applyBorder="1"/>
    <xf numFmtId="0" fontId="110" fillId="2" borderId="0" xfId="13" applyFont="1" applyFill="1" applyAlignment="1">
      <alignment horizontal="right"/>
    </xf>
    <xf numFmtId="0" fontId="110" fillId="7" borderId="0" xfId="13" applyFont="1" applyFill="1" applyAlignment="1">
      <alignment horizontal="right"/>
    </xf>
    <xf numFmtId="0" fontId="43" fillId="2" borderId="4" xfId="15" applyFont="1" applyFill="1" applyBorder="1" applyAlignment="1"/>
    <xf numFmtId="0" fontId="9" fillId="2" borderId="4" xfId="13" applyFont="1" applyFill="1" applyBorder="1" applyAlignment="1">
      <alignment horizontal="left"/>
    </xf>
    <xf numFmtId="0" fontId="110" fillId="7" borderId="4" xfId="13" applyFont="1" applyFill="1" applyBorder="1" applyAlignment="1">
      <alignment horizontal="right"/>
    </xf>
    <xf numFmtId="0" fontId="110" fillId="2" borderId="4" xfId="13" applyFont="1" applyFill="1" applyBorder="1" applyAlignment="1">
      <alignment horizontal="right"/>
    </xf>
    <xf numFmtId="0" fontId="110" fillId="7" borderId="4" xfId="13" quotePrefix="1" applyFont="1" applyFill="1" applyBorder="1" applyAlignment="1">
      <alignment horizontal="right"/>
    </xf>
    <xf numFmtId="3" fontId="1" fillId="7" borderId="8" xfId="12" applyNumberFormat="1" applyFont="1" applyFill="1" applyBorder="1" applyAlignment="1">
      <alignment horizontal="right" vertical="center"/>
    </xf>
    <xf numFmtId="3" fontId="1" fillId="7" borderId="0" xfId="12" applyNumberFormat="1" applyFont="1" applyFill="1" applyAlignment="1">
      <alignment horizontal="right" vertical="center"/>
    </xf>
    <xf numFmtId="3" fontId="18" fillId="7" borderId="0" xfId="12" applyNumberFormat="1" applyFont="1" applyFill="1" applyAlignment="1">
      <alignment horizontal="right" vertical="center"/>
    </xf>
    <xf numFmtId="0" fontId="1" fillId="7" borderId="0" xfId="0" applyFont="1" applyFill="1" applyAlignment="1">
      <alignment vertical="center"/>
    </xf>
    <xf numFmtId="3" fontId="18" fillId="7" borderId="4" xfId="12" applyNumberFormat="1" applyFont="1" applyFill="1" applyBorder="1" applyAlignment="1">
      <alignment horizontal="right" vertical="center"/>
    </xf>
    <xf numFmtId="3" fontId="9" fillId="7" borderId="0" xfId="12" applyNumberFormat="1" applyFont="1" applyFill="1" applyAlignment="1">
      <alignment horizontal="right" vertical="center"/>
    </xf>
    <xf numFmtId="3" fontId="9" fillId="7" borderId="4" xfId="12" applyNumberFormat="1" applyFont="1" applyFill="1" applyBorder="1" applyAlignment="1">
      <alignment horizontal="right" vertical="center"/>
    </xf>
    <xf numFmtId="0" fontId="1" fillId="7" borderId="8" xfId="12" applyFont="1" applyFill="1" applyBorder="1" applyAlignment="1">
      <alignment horizontal="right" vertical="center"/>
    </xf>
    <xf numFmtId="0" fontId="1" fillId="7" borderId="0" xfId="12" applyFont="1" applyFill="1" applyAlignment="1">
      <alignment horizontal="right" vertical="center"/>
    </xf>
    <xf numFmtId="0" fontId="1" fillId="7" borderId="4" xfId="12" applyFont="1" applyFill="1" applyBorder="1" applyAlignment="1">
      <alignment horizontal="right" vertical="center"/>
    </xf>
    <xf numFmtId="0" fontId="6" fillId="7" borderId="8" xfId="12" applyFont="1" applyFill="1" applyBorder="1" applyAlignment="1">
      <alignment horizontal="right" vertical="center"/>
    </xf>
    <xf numFmtId="0" fontId="110" fillId="7" borderId="0" xfId="12" applyFont="1" applyFill="1" applyAlignment="1">
      <alignment horizontal="right" vertical="center"/>
    </xf>
    <xf numFmtId="0" fontId="110" fillId="2" borderId="0" xfId="12" applyFont="1" applyFill="1" applyAlignment="1">
      <alignment horizontal="right" vertical="center"/>
    </xf>
    <xf numFmtId="0" fontId="110" fillId="7" borderId="4" xfId="12" quotePrefix="1" applyFont="1" applyFill="1" applyBorder="1" applyAlignment="1">
      <alignment horizontal="right" vertical="center"/>
    </xf>
    <xf numFmtId="0" fontId="110" fillId="2" borderId="4" xfId="12" quotePrefix="1" applyFont="1" applyFill="1" applyBorder="1" applyAlignment="1">
      <alignment horizontal="right" vertical="center"/>
    </xf>
    <xf numFmtId="0" fontId="9" fillId="0" borderId="4" xfId="90" applyFont="1" applyBorder="1" applyAlignment="1" applyProtection="1">
      <alignment horizontal="left" vertical="center" wrapText="1"/>
      <protection hidden="1"/>
    </xf>
    <xf numFmtId="2" fontId="110" fillId="0" borderId="4" xfId="90" applyNumberFormat="1" applyFont="1" applyBorder="1" applyAlignment="1" applyProtection="1">
      <alignment horizontal="right" vertical="center" wrapText="1"/>
      <protection hidden="1"/>
    </xf>
    <xf numFmtId="3" fontId="9" fillId="7" borderId="0" xfId="90" applyNumberFormat="1" applyFont="1" applyFill="1" applyAlignment="1" applyProtection="1">
      <alignment horizontal="left" vertical="center"/>
      <protection hidden="1"/>
    </xf>
    <xf numFmtId="3" fontId="9" fillId="7" borderId="0" xfId="90" applyNumberFormat="1" applyFont="1" applyFill="1" applyAlignment="1" applyProtection="1">
      <alignment horizontal="right" vertical="center"/>
      <protection hidden="1"/>
    </xf>
    <xf numFmtId="0" fontId="110" fillId="0" borderId="5" xfId="90" applyFont="1" applyBorder="1" applyAlignment="1" applyProtection="1">
      <alignment horizontal="right" vertical="center" wrapText="1"/>
      <protection hidden="1"/>
    </xf>
    <xf numFmtId="0" fontId="110" fillId="0" borderId="6" xfId="90" applyFont="1" applyBorder="1" applyAlignment="1" applyProtection="1">
      <alignment horizontal="right" vertical="center" wrapText="1"/>
      <protection hidden="1"/>
    </xf>
    <xf numFmtId="9" fontId="6" fillId="0" borderId="3" xfId="91" applyFont="1" applyFill="1" applyBorder="1" applyAlignment="1" applyProtection="1">
      <alignment horizontal="right" vertical="center"/>
      <protection hidden="1"/>
    </xf>
    <xf numFmtId="9" fontId="6" fillId="0" borderId="7" xfId="91" applyFont="1" applyFill="1" applyBorder="1" applyAlignment="1" applyProtection="1">
      <alignment horizontal="right" vertical="center"/>
      <protection hidden="1"/>
    </xf>
    <xf numFmtId="9" fontId="9" fillId="7" borderId="3" xfId="93" applyFont="1" applyFill="1" applyBorder="1" applyAlignment="1" applyProtection="1">
      <alignment horizontal="right" vertical="center"/>
      <protection hidden="1"/>
    </xf>
    <xf numFmtId="9" fontId="9" fillId="7" borderId="7" xfId="93" applyFont="1" applyFill="1" applyBorder="1" applyAlignment="1" applyProtection="1">
      <alignment horizontal="right" vertical="center"/>
      <protection hidden="1"/>
    </xf>
    <xf numFmtId="9" fontId="9" fillId="0" borderId="3" xfId="93" applyFont="1" applyFill="1" applyBorder="1" applyAlignment="1" applyProtection="1">
      <alignment horizontal="right" vertical="center"/>
      <protection hidden="1"/>
    </xf>
    <xf numFmtId="9" fontId="9" fillId="0" borderId="7" xfId="93" applyFont="1" applyFill="1" applyBorder="1" applyAlignment="1" applyProtection="1">
      <alignment horizontal="right" vertical="center"/>
      <protection hidden="1"/>
    </xf>
    <xf numFmtId="9" fontId="6" fillId="0" borderId="5" xfId="91" applyFont="1" applyFill="1" applyBorder="1" applyAlignment="1" applyProtection="1">
      <alignment horizontal="right" vertical="center"/>
      <protection hidden="1"/>
    </xf>
    <xf numFmtId="9" fontId="6" fillId="0" borderId="6" xfId="91" applyFont="1" applyFill="1" applyBorder="1" applyAlignment="1" applyProtection="1">
      <alignment horizontal="right" vertical="center"/>
      <protection hidden="1"/>
    </xf>
    <xf numFmtId="9" fontId="6" fillId="0" borderId="7" xfId="91" quotePrefix="1" applyFont="1" applyFill="1" applyBorder="1" applyAlignment="1" applyProtection="1">
      <alignment horizontal="right" vertical="center"/>
      <protection hidden="1"/>
    </xf>
    <xf numFmtId="9" fontId="9" fillId="0" borderId="3" xfId="91" applyFont="1" applyFill="1" applyBorder="1" applyAlignment="1" applyProtection="1">
      <alignment horizontal="right" vertical="center"/>
      <protection hidden="1"/>
    </xf>
    <xf numFmtId="1" fontId="6" fillId="0" borderId="3" xfId="91" applyNumberFormat="1" applyFont="1" applyFill="1" applyBorder="1" applyAlignment="1" applyProtection="1">
      <alignment horizontal="right" vertical="center"/>
      <protection hidden="1"/>
    </xf>
    <xf numFmtId="1" fontId="6" fillId="0" borderId="7" xfId="91" applyNumberFormat="1" applyFont="1" applyFill="1" applyBorder="1" applyAlignment="1" applyProtection="1">
      <alignment horizontal="right" vertical="center"/>
      <protection hidden="1"/>
    </xf>
    <xf numFmtId="9" fontId="6" fillId="0" borderId="5" xfId="91" quotePrefix="1" applyFont="1" applyFill="1" applyBorder="1" applyAlignment="1" applyProtection="1">
      <alignment horizontal="right" vertical="center"/>
      <protection hidden="1"/>
    </xf>
    <xf numFmtId="9" fontId="6" fillId="0" borderId="6" xfId="91" quotePrefix="1" applyFont="1" applyFill="1" applyBorder="1" applyAlignment="1" applyProtection="1">
      <alignment horizontal="right" vertical="center"/>
      <protection hidden="1"/>
    </xf>
    <xf numFmtId="168" fontId="9" fillId="7" borderId="0" xfId="90" applyNumberFormat="1" applyFont="1" applyFill="1" applyAlignment="1" applyProtection="1">
      <alignment horizontal="right" vertical="center"/>
      <protection hidden="1"/>
    </xf>
    <xf numFmtId="9" fontId="9" fillId="7" borderId="5" xfId="93" applyFont="1" applyFill="1" applyBorder="1" applyAlignment="1" applyProtection="1">
      <alignment horizontal="right" vertical="center"/>
      <protection hidden="1"/>
    </xf>
    <xf numFmtId="9" fontId="9" fillId="7" borderId="6" xfId="93" applyFont="1" applyFill="1" applyBorder="1" applyAlignment="1" applyProtection="1">
      <alignment horizontal="right" vertical="center"/>
      <protection hidden="1"/>
    </xf>
    <xf numFmtId="0" fontId="110" fillId="0" borderId="0" xfId="67" applyFont="1"/>
    <xf numFmtId="0" fontId="110" fillId="0" borderId="4" xfId="67" applyFont="1" applyBorder="1"/>
    <xf numFmtId="0" fontId="6" fillId="0" borderId="5" xfId="90" applyFont="1" applyBorder="1" applyAlignment="1" applyProtection="1">
      <alignment horizontal="right" vertical="center" wrapText="1"/>
      <protection hidden="1"/>
    </xf>
    <xf numFmtId="0" fontId="6" fillId="0" borderId="6" xfId="90" applyFont="1" applyBorder="1" applyAlignment="1" applyProtection="1">
      <alignment horizontal="right" vertical="center" wrapText="1"/>
      <protection hidden="1"/>
    </xf>
    <xf numFmtId="0" fontId="9" fillId="7" borderId="0" xfId="90" applyFont="1" applyFill="1" applyAlignment="1" applyProtection="1">
      <alignment vertical="center"/>
      <protection hidden="1"/>
    </xf>
    <xf numFmtId="9" fontId="9" fillId="0" borderId="0" xfId="91" applyFont="1" applyFill="1" applyBorder="1" applyAlignment="1" applyProtection="1">
      <alignment horizontal="right" vertical="center"/>
      <protection hidden="1"/>
    </xf>
    <xf numFmtId="9" fontId="9" fillId="0" borderId="0" xfId="91" quotePrefix="1" applyFont="1" applyFill="1" applyBorder="1" applyAlignment="1" applyProtection="1">
      <alignment horizontal="right" vertical="center"/>
      <protection hidden="1"/>
    </xf>
    <xf numFmtId="0" fontId="110" fillId="0" borderId="4" xfId="90" applyFont="1" applyBorder="1" applyAlignment="1" applyProtection="1">
      <alignment horizontal="right" vertical="center" wrapText="1"/>
      <protection hidden="1"/>
    </xf>
    <xf numFmtId="0" fontId="120" fillId="0" borderId="0" xfId="90" applyFont="1" applyAlignment="1" applyProtection="1">
      <alignment horizontal="left" vertical="center"/>
      <protection hidden="1"/>
    </xf>
    <xf numFmtId="0" fontId="120" fillId="0" borderId="0" xfId="90" applyFont="1" applyAlignment="1" applyProtection="1">
      <alignment vertical="center"/>
      <protection hidden="1"/>
    </xf>
    <xf numFmtId="0" fontId="110" fillId="0" borderId="0" xfId="90" applyFont="1" applyAlignment="1" applyProtection="1">
      <alignment vertical="center"/>
      <protection hidden="1"/>
    </xf>
    <xf numFmtId="9" fontId="6" fillId="0" borderId="0" xfId="93" applyFont="1" applyFill="1" applyBorder="1" applyAlignment="1" applyProtection="1">
      <alignment horizontal="right" vertical="center"/>
      <protection hidden="1"/>
    </xf>
    <xf numFmtId="9" fontId="6" fillId="0" borderId="3" xfId="93" applyFont="1" applyFill="1" applyBorder="1" applyAlignment="1" applyProtection="1">
      <alignment horizontal="right" vertical="center"/>
      <protection hidden="1"/>
    </xf>
    <xf numFmtId="9" fontId="6" fillId="0" borderId="7" xfId="93" applyFont="1" applyFill="1" applyBorder="1" applyAlignment="1" applyProtection="1">
      <alignment horizontal="right" vertical="center"/>
      <protection hidden="1"/>
    </xf>
    <xf numFmtId="9" fontId="6" fillId="0" borderId="5" xfId="93" applyFont="1" applyFill="1" applyBorder="1" applyAlignment="1" applyProtection="1">
      <alignment horizontal="right" vertical="center"/>
      <protection hidden="1"/>
    </xf>
    <xf numFmtId="9" fontId="6" fillId="0" borderId="6" xfId="93" applyFont="1" applyFill="1" applyBorder="1" applyAlignment="1" applyProtection="1">
      <alignment horizontal="right" vertical="center"/>
      <protection hidden="1"/>
    </xf>
    <xf numFmtId="0" fontId="6" fillId="0" borderId="0" xfId="90" applyFont="1" applyAlignment="1" applyProtection="1">
      <alignment horizontal="right" vertical="center" wrapText="1"/>
      <protection hidden="1"/>
    </xf>
    <xf numFmtId="0" fontId="46" fillId="0" borderId="0" xfId="72" applyFont="1" applyAlignment="1">
      <alignment vertical="center"/>
    </xf>
    <xf numFmtId="3" fontId="6" fillId="0" borderId="3" xfId="90" applyNumberFormat="1" applyFont="1" applyBorder="1" applyAlignment="1" applyProtection="1">
      <alignment horizontal="right" vertical="center"/>
      <protection hidden="1"/>
    </xf>
    <xf numFmtId="3" fontId="6" fillId="0" borderId="7" xfId="90" applyNumberFormat="1" applyFont="1" applyBorder="1" applyAlignment="1" applyProtection="1">
      <alignment horizontal="right" vertical="center"/>
      <protection hidden="1"/>
    </xf>
    <xf numFmtId="9" fontId="6" fillId="0" borderId="3" xfId="94" applyFont="1" applyFill="1" applyBorder="1" applyAlignment="1" applyProtection="1">
      <alignment horizontal="right" vertical="center"/>
      <protection hidden="1"/>
    </xf>
    <xf numFmtId="9" fontId="6" fillId="0" borderId="7" xfId="94" applyFont="1" applyFill="1" applyBorder="1" applyAlignment="1" applyProtection="1">
      <alignment horizontal="right" vertical="center"/>
      <protection hidden="1"/>
    </xf>
    <xf numFmtId="9" fontId="6" fillId="0" borderId="5" xfId="94" applyFont="1" applyFill="1" applyBorder="1" applyAlignment="1" applyProtection="1">
      <alignment horizontal="right" vertical="center"/>
      <protection hidden="1"/>
    </xf>
    <xf numFmtId="9" fontId="6" fillId="0" borderId="6" xfId="94" applyFont="1" applyFill="1" applyBorder="1" applyAlignment="1" applyProtection="1">
      <alignment horizontal="right" vertical="center"/>
      <protection hidden="1"/>
    </xf>
    <xf numFmtId="3" fontId="9" fillId="7" borderId="3" xfId="90" applyNumberFormat="1" applyFont="1" applyFill="1" applyBorder="1" applyAlignment="1" applyProtection="1">
      <alignment horizontal="right" vertical="center"/>
      <protection hidden="1"/>
    </xf>
    <xf numFmtId="3" fontId="9" fillId="7" borderId="7" xfId="90" applyNumberFormat="1" applyFont="1" applyFill="1" applyBorder="1" applyAlignment="1" applyProtection="1">
      <alignment horizontal="right" vertical="center"/>
      <protection hidden="1"/>
    </xf>
    <xf numFmtId="0" fontId="1" fillId="0" borderId="0" xfId="72" applyFont="1"/>
    <xf numFmtId="170" fontId="24" fillId="0" borderId="0" xfId="95" applyNumberFormat="1" applyFont="1" applyAlignment="1">
      <alignment horizontal="left"/>
    </xf>
    <xf numFmtId="0" fontId="75" fillId="0" borderId="0" xfId="95" applyFont="1"/>
    <xf numFmtId="3" fontId="1" fillId="7" borderId="0" xfId="95" applyNumberFormat="1" applyFont="1" applyFill="1" applyAlignment="1">
      <alignment horizontal="left"/>
    </xf>
    <xf numFmtId="3" fontId="1" fillId="7" borderId="0" xfId="95" applyNumberFormat="1" applyFont="1" applyFill="1" applyAlignment="1">
      <alignment horizontal="right"/>
    </xf>
    <xf numFmtId="3" fontId="6" fillId="7" borderId="0" xfId="95" applyNumberFormat="1" applyFont="1" applyFill="1" applyAlignment="1">
      <alignment horizontal="left"/>
    </xf>
    <xf numFmtId="0" fontId="1" fillId="7" borderId="0" xfId="95" applyFont="1" applyFill="1"/>
    <xf numFmtId="0" fontId="18" fillId="0" borderId="4" xfId="95" applyFont="1" applyBorder="1" applyAlignment="1">
      <alignment horizontal="left"/>
    </xf>
    <xf numFmtId="0" fontId="18" fillId="0" borderId="4" xfId="95" applyFont="1" applyBorder="1" applyAlignment="1">
      <alignment horizontal="right"/>
    </xf>
    <xf numFmtId="0" fontId="18" fillId="0" borderId="4" xfId="95" applyFont="1" applyBorder="1" applyAlignment="1">
      <alignment horizontal="right" wrapText="1"/>
    </xf>
    <xf numFmtId="0" fontId="1" fillId="0" borderId="4" xfId="95" applyFont="1" applyBorder="1"/>
    <xf numFmtId="3" fontId="1" fillId="0" borderId="4" xfId="95" applyNumberFormat="1" applyFont="1" applyBorder="1" applyAlignment="1">
      <alignment horizontal="right" indent="1"/>
    </xf>
    <xf numFmtId="3" fontId="1" fillId="0" borderId="4" xfId="95" applyNumberFormat="1" applyFont="1" applyBorder="1"/>
    <xf numFmtId="3" fontId="18" fillId="7" borderId="14" xfId="95" applyNumberFormat="1" applyFont="1" applyFill="1" applyBorder="1" applyAlignment="1">
      <alignment horizontal="right"/>
    </xf>
    <xf numFmtId="0" fontId="18" fillId="0" borderId="4" xfId="95" applyFont="1" applyBorder="1"/>
    <xf numFmtId="3" fontId="9" fillId="7" borderId="0" xfId="5" applyNumberFormat="1" applyFont="1" applyFill="1" applyAlignment="1" applyProtection="1">
      <alignment horizontal="right"/>
      <protection locked="0"/>
    </xf>
    <xf numFmtId="3" fontId="6" fillId="7" borderId="0" xfId="38" applyNumberFormat="1" applyFont="1" applyFill="1" applyAlignment="1" applyProtection="1">
      <alignment horizontal="left" wrapText="1"/>
      <protection locked="0"/>
    </xf>
    <xf numFmtId="3" fontId="6" fillId="7" borderId="0" xfId="5" applyNumberFormat="1" applyFont="1" applyFill="1" applyAlignment="1" applyProtection="1">
      <alignment horizontal="right"/>
      <protection locked="0"/>
    </xf>
    <xf numFmtId="3" fontId="9" fillId="7" borderId="0" xfId="38" applyNumberFormat="1" applyFont="1" applyFill="1" applyAlignment="1" applyProtection="1">
      <alignment horizontal="left"/>
      <protection locked="0"/>
    </xf>
    <xf numFmtId="3" fontId="9" fillId="7" borderId="0" xfId="95" applyNumberFormat="1" applyFont="1" applyFill="1"/>
    <xf numFmtId="3" fontId="6" fillId="7" borderId="0" xfId="95" applyNumberFormat="1" applyFont="1" applyFill="1"/>
    <xf numFmtId="3" fontId="1" fillId="7" borderId="0" xfId="95" applyNumberFormat="1" applyFont="1" applyFill="1"/>
    <xf numFmtId="3" fontId="11" fillId="7" borderId="0" xfId="95" applyNumberFormat="1" applyFont="1" applyFill="1"/>
    <xf numFmtId="3" fontId="9" fillId="0" borderId="4" xfId="95" applyNumberFormat="1" applyFont="1" applyBorder="1" applyAlignment="1">
      <alignment horizontal="left"/>
    </xf>
    <xf numFmtId="0" fontId="18" fillId="0" borderId="4" xfId="95" applyFont="1" applyBorder="1" applyAlignment="1">
      <alignment horizontal="left" vertical="center"/>
    </xf>
    <xf numFmtId="0" fontId="110" fillId="0" borderId="4" xfId="95" applyFont="1" applyBorder="1" applyAlignment="1">
      <alignment horizontal="right" vertical="center"/>
    </xf>
    <xf numFmtId="3" fontId="75" fillId="0" borderId="0" xfId="36" applyNumberFormat="1" applyFont="1" applyAlignment="1">
      <alignment horizontal="left"/>
    </xf>
    <xf numFmtId="0" fontId="110" fillId="0" borderId="4" xfId="95" applyFont="1" applyBorder="1" applyAlignment="1">
      <alignment horizontal="right"/>
    </xf>
    <xf numFmtId="0" fontId="18" fillId="7" borderId="0" xfId="95" applyFont="1" applyFill="1" applyAlignment="1">
      <alignment vertical="center" wrapText="1"/>
    </xf>
    <xf numFmtId="1" fontId="18" fillId="7" borderId="0" xfId="95" applyNumberFormat="1" applyFont="1" applyFill="1"/>
    <xf numFmtId="0" fontId="18" fillId="7" borderId="0" xfId="95" applyFont="1" applyFill="1" applyAlignment="1">
      <alignment vertical="center"/>
    </xf>
    <xf numFmtId="3" fontId="18" fillId="7" borderId="0" xfId="95" applyNumberFormat="1" applyFont="1" applyFill="1"/>
    <xf numFmtId="0" fontId="110" fillId="0" borderId="0" xfId="1" applyFont="1"/>
    <xf numFmtId="0" fontId="24" fillId="0" borderId="0" xfId="43" applyFont="1"/>
    <xf numFmtId="0" fontId="121" fillId="0" borderId="0" xfId="43" applyFont="1"/>
    <xf numFmtId="0" fontId="46" fillId="0" borderId="0" xfId="43" applyFont="1"/>
    <xf numFmtId="0" fontId="110" fillId="0" borderId="0" xfId="43" applyFont="1" applyAlignment="1">
      <alignment vertical="center"/>
    </xf>
    <xf numFmtId="0" fontId="18" fillId="7" borderId="0" xfId="43" applyFont="1" applyFill="1" applyAlignment="1">
      <alignment vertical="center"/>
    </xf>
    <xf numFmtId="0" fontId="9" fillId="7" borderId="0" xfId="0" applyFont="1" applyFill="1" applyAlignment="1">
      <alignment horizontal="left" vertical="center" wrapText="1" indent="1" readingOrder="1"/>
    </xf>
    <xf numFmtId="3" fontId="9" fillId="7" borderId="0" xfId="0" applyNumberFormat="1" applyFont="1" applyFill="1" applyAlignment="1" applyProtection="1">
      <alignment horizontal="right" vertical="center" wrapText="1" readingOrder="1"/>
      <protection locked="0"/>
    </xf>
    <xf numFmtId="0" fontId="19" fillId="2" borderId="19" xfId="0" applyFont="1" applyFill="1" applyBorder="1" applyAlignment="1">
      <alignment horizontal="left" vertical="center" wrapText="1" indent="1" readingOrder="1"/>
    </xf>
    <xf numFmtId="0" fontId="110" fillId="2" borderId="19" xfId="0" applyFont="1" applyFill="1" applyBorder="1" applyAlignment="1" applyProtection="1">
      <alignment horizontal="right" vertical="center" wrapText="1"/>
      <protection locked="0"/>
    </xf>
    <xf numFmtId="0" fontId="110" fillId="2" borderId="19" xfId="0" applyFont="1" applyFill="1" applyBorder="1" applyAlignment="1">
      <alignment horizontal="right" vertical="center" wrapText="1"/>
    </xf>
    <xf numFmtId="0" fontId="110" fillId="0" borderId="4" xfId="43" applyFont="1" applyBorder="1" applyAlignment="1">
      <alignment vertical="center"/>
    </xf>
    <xf numFmtId="0" fontId="1" fillId="0" borderId="4" xfId="43" applyFont="1" applyBorder="1" applyAlignment="1">
      <alignment vertical="center"/>
    </xf>
    <xf numFmtId="0" fontId="9" fillId="2" borderId="4" xfId="5" applyFont="1" applyFill="1" applyBorder="1" applyAlignment="1">
      <alignment horizontal="left" indent="1"/>
    </xf>
    <xf numFmtId="0" fontId="75" fillId="2" borderId="0" xfId="5" applyFont="1" applyFill="1" applyAlignment="1">
      <alignment horizontal="left" vertical="center"/>
    </xf>
    <xf numFmtId="3" fontId="18" fillId="7" borderId="0" xfId="0" applyNumberFormat="1" applyFont="1" applyFill="1" applyAlignment="1">
      <alignment horizontal="right"/>
    </xf>
    <xf numFmtId="3" fontId="18" fillId="7" borderId="0" xfId="0" applyNumberFormat="1" applyFont="1" applyFill="1" applyAlignment="1">
      <alignment horizontal="right" vertical="center"/>
    </xf>
    <xf numFmtId="3" fontId="9" fillId="7" borderId="0" xfId="0" applyNumberFormat="1" applyFont="1" applyFill="1" applyAlignment="1">
      <alignment horizontal="right" vertical="center"/>
    </xf>
    <xf numFmtId="2" fontId="18" fillId="7" borderId="0" xfId="0" quotePrefix="1" applyNumberFormat="1" applyFont="1" applyFill="1" applyAlignment="1">
      <alignment horizontal="right" vertical="center"/>
    </xf>
    <xf numFmtId="0" fontId="19" fillId="2" borderId="20" xfId="0" applyFont="1" applyFill="1" applyBorder="1" applyAlignment="1">
      <alignment horizontal="left" vertical="center" wrapText="1" indent="1" readingOrder="1"/>
    </xf>
    <xf numFmtId="0" fontId="9" fillId="7" borderId="4" xfId="0" applyFont="1" applyFill="1" applyBorder="1" applyAlignment="1">
      <alignment horizontal="left" vertical="center" wrapText="1" indent="1" readingOrder="1"/>
    </xf>
    <xf numFmtId="3" fontId="18" fillId="7" borderId="4" xfId="0" applyNumberFormat="1" applyFont="1" applyFill="1" applyBorder="1" applyAlignment="1">
      <alignment vertical="center"/>
    </xf>
    <xf numFmtId="3" fontId="18" fillId="7" borderId="4" xfId="0" applyNumberFormat="1" applyFont="1" applyFill="1" applyBorder="1" applyAlignment="1">
      <alignment horizontal="right" vertical="center"/>
    </xf>
    <xf numFmtId="0" fontId="9" fillId="7" borderId="0" xfId="65" applyFont="1" applyFill="1" applyAlignment="1">
      <alignment horizontal="left" vertical="center" wrapText="1" indent="1" readingOrder="1"/>
    </xf>
    <xf numFmtId="0" fontId="1" fillId="2" borderId="0" xfId="0" applyFont="1" applyFill="1" applyAlignment="1">
      <alignment horizontal="right" vertical="center"/>
    </xf>
    <xf numFmtId="0" fontId="110" fillId="2" borderId="0" xfId="0" applyFont="1" applyFill="1"/>
    <xf numFmtId="0" fontId="121" fillId="2" borderId="0" xfId="0" applyFont="1" applyFill="1"/>
    <xf numFmtId="0" fontId="75" fillId="2" borderId="0" xfId="5" applyFont="1" applyFill="1" applyAlignment="1"/>
    <xf numFmtId="0" fontId="9" fillId="7" borderId="0" xfId="5" applyFont="1" applyFill="1" applyAlignment="1">
      <alignment horizontal="left" vertical="center" indent="1"/>
    </xf>
    <xf numFmtId="3" fontId="9" fillId="7" borderId="0" xfId="5" applyNumberFormat="1" applyFont="1" applyFill="1" applyAlignment="1" applyProtection="1">
      <alignment horizontal="right" vertical="center"/>
      <protection locked="0"/>
    </xf>
    <xf numFmtId="0" fontId="9" fillId="7" borderId="0" xfId="5" applyFont="1" applyFill="1" applyAlignment="1">
      <alignment horizontal="left" vertical="top" indent="1"/>
    </xf>
    <xf numFmtId="0" fontId="9" fillId="7" borderId="0" xfId="5" applyFont="1" applyFill="1" applyAlignment="1">
      <alignment horizontal="left" vertical="top" wrapText="1" indent="1"/>
    </xf>
    <xf numFmtId="3" fontId="9" fillId="7" borderId="0" xfId="87" applyNumberFormat="1" applyFont="1" applyFill="1"/>
    <xf numFmtId="0" fontId="9" fillId="2" borderId="0" xfId="0" applyFont="1" applyFill="1" applyAlignment="1">
      <alignment horizontal="left" vertical="center" wrapText="1"/>
    </xf>
    <xf numFmtId="3" fontId="9" fillId="7" borderId="0" xfId="87" applyNumberFormat="1" applyFont="1" applyFill="1" applyAlignment="1">
      <alignment vertical="top"/>
    </xf>
    <xf numFmtId="3" fontId="9" fillId="7" borderId="0" xfId="87" applyNumberFormat="1" applyFont="1" applyFill="1" applyAlignment="1">
      <alignment horizontal="left" vertical="top"/>
    </xf>
    <xf numFmtId="0" fontId="1" fillId="2" borderId="0" xfId="0" applyFont="1" applyFill="1" applyAlignment="1">
      <alignment horizontal="right"/>
    </xf>
    <xf numFmtId="0" fontId="9" fillId="2" borderId="4" xfId="5" applyFont="1" applyFill="1" applyBorder="1" applyAlignment="1">
      <alignment horizontal="left" vertical="center"/>
    </xf>
    <xf numFmtId="0" fontId="75" fillId="2" borderId="0" xfId="5" applyFont="1" applyFill="1">
      <alignment vertical="top"/>
    </xf>
    <xf numFmtId="0" fontId="9" fillId="7" borderId="0" xfId="5" applyFont="1" applyFill="1" applyAlignment="1">
      <alignment horizontal="left" vertical="center"/>
    </xf>
    <xf numFmtId="172" fontId="6" fillId="7" borderId="0" xfId="49" applyNumberFormat="1" applyFont="1" applyFill="1" applyAlignment="1" applyProtection="1">
      <alignment horizontal="right"/>
      <protection locked="0"/>
    </xf>
    <xf numFmtId="172" fontId="6" fillId="7" borderId="0" xfId="49" applyNumberFormat="1" applyFont="1" applyFill="1" applyAlignment="1">
      <alignment horizontal="right"/>
    </xf>
    <xf numFmtId="0" fontId="9" fillId="2" borderId="4" xfId="5" applyFont="1" applyFill="1" applyBorder="1" applyAlignment="1">
      <alignment horizontal="left" vertical="top"/>
    </xf>
    <xf numFmtId="0" fontId="19" fillId="2" borderId="4" xfId="5" applyFont="1" applyFill="1" applyBorder="1" applyAlignment="1" applyProtection="1">
      <alignment horizontal="center" vertical="center" wrapText="1"/>
      <protection locked="0"/>
    </xf>
    <xf numFmtId="0" fontId="46" fillId="2" borderId="0" xfId="0" applyFont="1" applyFill="1"/>
    <xf numFmtId="0" fontId="19" fillId="2" borderId="0" xfId="5" applyFont="1" applyFill="1" applyAlignment="1"/>
    <xf numFmtId="0" fontId="19" fillId="2" borderId="4" xfId="5" applyFont="1" applyFill="1" applyBorder="1" applyAlignment="1">
      <alignment horizontal="center" vertical="center"/>
    </xf>
    <xf numFmtId="0" fontId="9" fillId="2" borderId="4" xfId="5" quotePrefix="1" applyFont="1" applyFill="1" applyBorder="1" applyAlignment="1">
      <alignment horizontal="right" wrapText="1"/>
    </xf>
    <xf numFmtId="168" fontId="9" fillId="2" borderId="4" xfId="5" applyNumberFormat="1" applyFont="1" applyFill="1" applyBorder="1" applyAlignment="1">
      <alignment horizontal="right" wrapText="1"/>
    </xf>
    <xf numFmtId="3" fontId="6" fillId="2" borderId="4" xfId="5" applyNumberFormat="1" applyFont="1" applyFill="1" applyBorder="1" applyAlignment="1" applyProtection="1">
      <alignment horizontal="right"/>
      <protection locked="0"/>
    </xf>
    <xf numFmtId="0" fontId="9" fillId="7" borderId="0" xfId="0" applyFont="1" applyFill="1" applyAlignment="1">
      <alignment horizontal="left" vertical="center" readingOrder="1"/>
    </xf>
    <xf numFmtId="0" fontId="9" fillId="7" borderId="0" xfId="0" applyFont="1" applyFill="1" applyAlignment="1">
      <alignment horizontal="left" vertical="center" wrapText="1" readingOrder="1"/>
    </xf>
    <xf numFmtId="0" fontId="117" fillId="0" borderId="0" xfId="42" applyFont="1" applyAlignment="1">
      <alignment vertical="center"/>
    </xf>
    <xf numFmtId="0" fontId="19" fillId="0" borderId="19" xfId="27" applyFont="1" applyBorder="1" applyAlignment="1">
      <alignment vertical="center" wrapText="1" readingOrder="1"/>
    </xf>
    <xf numFmtId="0" fontId="19" fillId="0" borderId="21" xfId="27" applyFont="1" applyBorder="1" applyAlignment="1">
      <alignment horizontal="center" vertical="center" wrapText="1" readingOrder="1"/>
    </xf>
    <xf numFmtId="0" fontId="6" fillId="7" borderId="0" xfId="27" applyFont="1" applyFill="1" applyAlignment="1">
      <alignment vertical="center" wrapText="1" readingOrder="1"/>
    </xf>
    <xf numFmtId="168" fontId="6" fillId="7" borderId="0" xfId="27" applyNumberFormat="1" applyFont="1" applyFill="1" applyAlignment="1">
      <alignment horizontal="center" vertical="center" readingOrder="1"/>
    </xf>
    <xf numFmtId="0" fontId="9" fillId="7" borderId="0" xfId="27" applyFont="1" applyFill="1" applyAlignment="1">
      <alignment vertical="center" wrapText="1" readingOrder="1"/>
    </xf>
    <xf numFmtId="168" fontId="18" fillId="7" borderId="0" xfId="27" applyNumberFormat="1" applyFont="1" applyFill="1" applyAlignment="1">
      <alignment horizontal="center" vertical="center"/>
    </xf>
    <xf numFmtId="0" fontId="6" fillId="0" borderId="4" xfId="27" applyFont="1" applyBorder="1" applyAlignment="1">
      <alignment horizontal="left" vertical="center" wrapText="1" indent="1" readingOrder="1"/>
    </xf>
    <xf numFmtId="168" fontId="1" fillId="0" borderId="4" xfId="27" applyNumberFormat="1" applyFont="1" applyBorder="1" applyAlignment="1">
      <alignment horizontal="center" vertical="center"/>
    </xf>
    <xf numFmtId="168" fontId="1" fillId="0" borderId="4" xfId="0" applyNumberFormat="1" applyFont="1" applyBorder="1" applyAlignment="1">
      <alignment horizontal="center" vertical="center"/>
    </xf>
    <xf numFmtId="0" fontId="29" fillId="0" borderId="0" xfId="27" applyFont="1" applyAlignment="1">
      <alignment horizontal="left"/>
    </xf>
    <xf numFmtId="0" fontId="19" fillId="0" borderId="19" xfId="27" applyFont="1" applyBorder="1" applyAlignment="1">
      <alignment horizontal="left" vertical="center" wrapText="1" indent="1" readingOrder="1"/>
    </xf>
    <xf numFmtId="0" fontId="75" fillId="0" borderId="0" xfId="61" applyFont="1"/>
    <xf numFmtId="0" fontId="31" fillId="0" borderId="0" xfId="61" applyFont="1"/>
    <xf numFmtId="0" fontId="75" fillId="2" borderId="0" xfId="61" applyFont="1" applyFill="1" applyAlignment="1">
      <alignment vertical="center"/>
    </xf>
    <xf numFmtId="9" fontId="6" fillId="2" borderId="0" xfId="68" applyFont="1" applyFill="1" applyBorder="1" applyAlignment="1" applyProtection="1">
      <alignment horizontal="right" vertical="center"/>
      <protection locked="0"/>
    </xf>
    <xf numFmtId="0" fontId="30" fillId="0" borderId="4" xfId="42" applyFont="1" applyBorder="1"/>
    <xf numFmtId="0" fontId="125" fillId="0" borderId="4" xfId="42" applyFont="1" applyBorder="1"/>
    <xf numFmtId="0" fontId="14" fillId="0" borderId="4" xfId="1" applyFont="1" applyBorder="1"/>
    <xf numFmtId="0" fontId="12" fillId="0" borderId="4" xfId="1" applyFont="1" applyBorder="1"/>
    <xf numFmtId="0" fontId="18" fillId="0" borderId="0" xfId="1" applyFont="1" applyAlignment="1">
      <alignment horizontal="center" vertical="center" wrapText="1"/>
    </xf>
    <xf numFmtId="0" fontId="7" fillId="0" borderId="0" xfId="101" applyFont="1" applyAlignment="1">
      <alignment horizontal="center" vertical="center" wrapText="1"/>
    </xf>
    <xf numFmtId="0" fontId="14" fillId="0" borderId="4" xfId="1" applyFont="1" applyBorder="1" applyAlignment="1">
      <alignment horizontal="right"/>
    </xf>
    <xf numFmtId="0" fontId="126" fillId="0" borderId="0" xfId="1" applyFont="1" applyAlignment="1">
      <alignment horizontal="left"/>
    </xf>
    <xf numFmtId="0" fontId="128" fillId="0" borderId="0" xfId="1" applyFont="1"/>
    <xf numFmtId="0" fontId="128" fillId="2" borderId="0" xfId="30" applyFont="1" applyFill="1" applyAlignment="1">
      <alignment vertical="center"/>
    </xf>
    <xf numFmtId="0" fontId="129" fillId="0" borderId="0" xfId="1" applyFont="1"/>
    <xf numFmtId="0" fontId="130" fillId="0" borderId="0" xfId="1" applyFont="1" applyAlignment="1">
      <alignment vertical="center"/>
    </xf>
    <xf numFmtId="0" fontId="130" fillId="0" borderId="0" xfId="95" applyFont="1"/>
    <xf numFmtId="3" fontId="130" fillId="0" borderId="0" xfId="36" applyNumberFormat="1" applyFont="1" applyAlignment="1">
      <alignment horizontal="left"/>
    </xf>
    <xf numFmtId="0" fontId="130" fillId="0" borderId="0" xfId="1" applyFont="1"/>
    <xf numFmtId="0" fontId="130" fillId="0" borderId="0" xfId="43" applyFont="1"/>
    <xf numFmtId="0" fontId="130" fillId="2" borderId="0" xfId="0" applyFont="1" applyFill="1" applyAlignment="1">
      <alignment vertical="center"/>
    </xf>
    <xf numFmtId="0" fontId="130" fillId="2" borderId="0" xfId="5" applyFont="1" applyFill="1" applyAlignment="1"/>
    <xf numFmtId="0" fontId="130" fillId="0" borderId="0" xfId="42" applyFont="1" applyAlignment="1">
      <alignment vertical="center"/>
    </xf>
    <xf numFmtId="0" fontId="130" fillId="0" borderId="0" xfId="27" applyFont="1" applyAlignment="1">
      <alignment vertical="center"/>
    </xf>
    <xf numFmtId="169" fontId="1" fillId="0" borderId="0" xfId="52" applyNumberFormat="1" applyFont="1" applyBorder="1" applyAlignment="1">
      <alignment horizontal="center" vertical="center"/>
    </xf>
    <xf numFmtId="2" fontId="9" fillId="0" borderId="4" xfId="90" applyNumberFormat="1" applyFont="1" applyBorder="1" applyAlignment="1" applyProtection="1">
      <alignment horizontal="right" vertical="center" wrapText="1"/>
      <protection hidden="1"/>
    </xf>
    <xf numFmtId="9" fontId="9" fillId="7" borderId="5" xfId="94" applyFont="1" applyFill="1" applyBorder="1" applyAlignment="1" applyProtection="1">
      <alignment horizontal="right" vertical="center" wrapText="1"/>
      <protection hidden="1"/>
    </xf>
    <xf numFmtId="9" fontId="9" fillId="7" borderId="6" xfId="94" applyFont="1" applyFill="1" applyBorder="1" applyAlignment="1" applyProtection="1">
      <alignment horizontal="right" vertical="center" wrapText="1"/>
      <protection hidden="1"/>
    </xf>
    <xf numFmtId="3" fontId="110" fillId="0" borderId="0" xfId="90" applyNumberFormat="1" applyFont="1" applyAlignment="1" applyProtection="1">
      <alignment horizontal="left" vertical="center"/>
      <protection hidden="1"/>
    </xf>
    <xf numFmtId="0" fontId="75" fillId="0" borderId="0" xfId="90" applyFont="1" applyAlignment="1" applyProtection="1">
      <alignment vertical="center"/>
      <protection hidden="1"/>
    </xf>
    <xf numFmtId="0" fontId="9" fillId="0" borderId="23" xfId="72" applyFont="1" applyBorder="1" applyAlignment="1">
      <alignment horizontal="center" vertical="center" wrapText="1" readingOrder="1"/>
    </xf>
    <xf numFmtId="0" fontId="9" fillId="0" borderId="20" xfId="72" applyFont="1" applyBorder="1" applyAlignment="1">
      <alignment horizontal="center" vertical="center" wrapText="1" readingOrder="1"/>
    </xf>
    <xf numFmtId="0" fontId="9" fillId="0" borderId="19" xfId="72" applyFont="1" applyBorder="1" applyAlignment="1">
      <alignment horizontal="center" vertical="center" readingOrder="1"/>
    </xf>
    <xf numFmtId="0" fontId="9" fillId="0" borderId="22" xfId="72" applyFont="1" applyBorder="1" applyAlignment="1">
      <alignment horizontal="center" vertical="center" readingOrder="1"/>
    </xf>
    <xf numFmtId="0" fontId="9" fillId="0" borderId="20" xfId="72" applyFont="1" applyBorder="1" applyAlignment="1">
      <alignment horizontal="left" vertical="center" wrapText="1" readingOrder="1"/>
    </xf>
    <xf numFmtId="2" fontId="9" fillId="0" borderId="0" xfId="72" applyNumberFormat="1" applyFont="1" applyAlignment="1">
      <alignment horizontal="center" vertical="center" wrapText="1" readingOrder="1"/>
    </xf>
    <xf numFmtId="169" fontId="9" fillId="7" borderId="0" xfId="90" applyNumberFormat="1" applyFont="1" applyFill="1" applyAlignment="1" applyProtection="1">
      <alignment horizontal="right" vertical="center"/>
      <protection hidden="1"/>
    </xf>
    <xf numFmtId="2" fontId="110" fillId="0" borderId="0" xfId="90" applyNumberFormat="1" applyFont="1" applyAlignment="1" applyProtection="1">
      <alignment horizontal="right" vertical="center" wrapText="1"/>
      <protection hidden="1"/>
    </xf>
    <xf numFmtId="2" fontId="110" fillId="0" borderId="5" xfId="90" applyNumberFormat="1" applyFont="1" applyBorder="1" applyAlignment="1" applyProtection="1">
      <alignment horizontal="right" vertical="center" wrapText="1"/>
      <protection hidden="1"/>
    </xf>
    <xf numFmtId="2" fontId="110" fillId="0" borderId="6" xfId="90" applyNumberFormat="1" applyFont="1" applyBorder="1" applyAlignment="1" applyProtection="1">
      <alignment horizontal="right" vertical="center" wrapText="1"/>
      <protection hidden="1"/>
    </xf>
    <xf numFmtId="0" fontId="127" fillId="0" borderId="0" xfId="1" applyFont="1" applyAlignment="1">
      <alignment horizontal="right"/>
    </xf>
    <xf numFmtId="0" fontId="81" fillId="0" borderId="18" xfId="90" applyFont="1" applyBorder="1" applyAlignment="1" applyProtection="1">
      <alignment horizontal="left" vertical="center"/>
      <protection hidden="1"/>
    </xf>
    <xf numFmtId="3" fontId="18" fillId="7" borderId="4" xfId="95" applyNumberFormat="1" applyFont="1" applyFill="1" applyBorder="1" applyAlignment="1">
      <alignment horizontal="right"/>
    </xf>
    <xf numFmtId="17" fontId="110" fillId="0" borderId="4" xfId="4" quotePrefix="1" applyNumberFormat="1" applyFont="1" applyBorder="1" applyAlignment="1">
      <alignment horizontal="right" vertical="center"/>
    </xf>
    <xf numFmtId="3" fontId="9" fillId="0" borderId="0" xfId="102" applyNumberFormat="1" applyFont="1" applyFill="1" applyBorder="1" applyAlignment="1">
      <alignment horizontal="right" vertical="center"/>
    </xf>
    <xf numFmtId="0" fontId="110" fillId="0" borderId="0" xfId="4" applyFont="1" applyAlignment="1">
      <alignment horizontal="right"/>
    </xf>
    <xf numFmtId="0" fontId="1" fillId="0" borderId="0" xfId="4" applyFont="1" applyAlignment="1">
      <alignment horizontal="right"/>
    </xf>
    <xf numFmtId="0" fontId="18" fillId="0" borderId="0" xfId="4" applyFont="1" applyAlignment="1">
      <alignment vertical="center"/>
    </xf>
    <xf numFmtId="0" fontId="11" fillId="0" borderId="0" xfId="4" applyFont="1" applyAlignment="1">
      <alignment vertical="center"/>
    </xf>
    <xf numFmtId="0" fontId="1" fillId="0" borderId="0" xfId="4" applyFont="1" applyAlignment="1">
      <alignment vertical="center"/>
    </xf>
    <xf numFmtId="0" fontId="19" fillId="0" borderId="0" xfId="4" applyFont="1" applyAlignment="1">
      <alignment vertical="center"/>
    </xf>
    <xf numFmtId="0" fontId="51" fillId="0" borderId="0" xfId="4" applyFont="1" applyAlignment="1">
      <alignment horizontal="right" vertical="center"/>
    </xf>
    <xf numFmtId="0" fontId="9" fillId="0" borderId="4" xfId="4" applyFont="1" applyBorder="1" applyAlignment="1">
      <alignment horizontal="left"/>
    </xf>
    <xf numFmtId="0" fontId="9" fillId="0" borderId="4" xfId="4" applyFont="1" applyBorder="1"/>
    <xf numFmtId="0" fontId="6" fillId="0" borderId="0" xfId="0" applyFont="1"/>
    <xf numFmtId="0" fontId="6" fillId="0" borderId="0" xfId="0" applyFont="1" applyAlignment="1">
      <alignment wrapText="1"/>
    </xf>
    <xf numFmtId="0" fontId="18" fillId="7" borderId="0" xfId="101" applyFont="1" applyFill="1" applyAlignment="1">
      <alignment wrapText="1"/>
    </xf>
    <xf numFmtId="0" fontId="6" fillId="0" borderId="0" xfId="4" applyFont="1" applyAlignment="1">
      <alignment wrapText="1"/>
    </xf>
    <xf numFmtId="0" fontId="6" fillId="0" borderId="4" xfId="4" applyFont="1" applyBorder="1"/>
    <xf numFmtId="0" fontId="26" fillId="0" borderId="0" xfId="4" applyFont="1" applyAlignment="1">
      <alignment horizontal="left" vertical="center"/>
    </xf>
    <xf numFmtId="0" fontId="9" fillId="0" borderId="0" xfId="4" applyFont="1" applyAlignment="1">
      <alignment horizontal="left" vertical="center"/>
    </xf>
    <xf numFmtId="0" fontId="18" fillId="0" borderId="4" xfId="4" applyFont="1" applyBorder="1" applyAlignment="1">
      <alignment horizontal="left" vertical="center"/>
    </xf>
    <xf numFmtId="0" fontId="6" fillId="0" borderId="0" xfId="0" applyFont="1" applyAlignment="1">
      <alignment horizontal="left" vertical="center" wrapText="1"/>
    </xf>
    <xf numFmtId="0" fontId="19" fillId="0" borderId="0" xfId="4" applyFont="1" applyAlignment="1">
      <alignment horizontal="left" vertical="center"/>
    </xf>
    <xf numFmtId="0" fontId="1" fillId="0" borderId="0" xfId="4" applyFont="1" applyAlignment="1">
      <alignment horizontal="left"/>
    </xf>
    <xf numFmtId="0" fontId="19" fillId="0" borderId="0" xfId="4" applyFont="1" applyAlignment="1">
      <alignment horizontal="left"/>
    </xf>
    <xf numFmtId="3" fontId="9" fillId="7" borderId="0" xfId="102" applyNumberFormat="1" applyFont="1" applyFill="1" applyBorder="1" applyAlignment="1">
      <alignment horizontal="right"/>
    </xf>
    <xf numFmtId="1" fontId="1" fillId="0" borderId="0" xfId="67" applyNumberFormat="1" applyFont="1" applyAlignment="1">
      <alignment horizontal="right"/>
    </xf>
    <xf numFmtId="1" fontId="1" fillId="0" borderId="4" xfId="67" applyNumberFormat="1" applyFont="1" applyBorder="1" applyAlignment="1">
      <alignment horizontal="right"/>
    </xf>
    <xf numFmtId="0" fontId="1" fillId="0" borderId="4" xfId="67" applyFont="1" applyBorder="1"/>
    <xf numFmtId="3" fontId="1" fillId="0" borderId="4" xfId="67" applyNumberFormat="1" applyFont="1" applyBorder="1" applyAlignment="1">
      <alignment horizontal="right" vertical="center"/>
    </xf>
    <xf numFmtId="1" fontId="1" fillId="0" borderId="4" xfId="67" applyNumberFormat="1" applyFont="1" applyBorder="1" applyAlignment="1">
      <alignment horizontal="right" vertical="center"/>
    </xf>
    <xf numFmtId="3" fontId="6" fillId="7" borderId="0" xfId="13" applyNumberFormat="1" applyFont="1" applyFill="1" applyAlignment="1">
      <alignment horizontal="right" vertical="center"/>
    </xf>
    <xf numFmtId="3" fontId="6" fillId="2" borderId="0" xfId="13" applyNumberFormat="1" applyFont="1" applyFill="1" applyAlignment="1">
      <alignment horizontal="right" vertical="center"/>
    </xf>
    <xf numFmtId="3" fontId="1" fillId="2" borderId="0" xfId="13" applyNumberFormat="1" applyFont="1" applyFill="1" applyAlignment="1">
      <alignment horizontal="right" vertical="center"/>
    </xf>
    <xf numFmtId="3" fontId="1" fillId="7" borderId="0" xfId="13" applyNumberFormat="1" applyFont="1" applyFill="1" applyAlignment="1">
      <alignment horizontal="right" vertical="center"/>
    </xf>
    <xf numFmtId="3" fontId="6" fillId="7" borderId="4" xfId="13" applyNumberFormat="1" applyFont="1" applyFill="1" applyBorder="1" applyAlignment="1">
      <alignment horizontal="right" vertical="center"/>
    </xf>
    <xf numFmtId="3" fontId="6" fillId="2" borderId="4" xfId="13" applyNumberFormat="1" applyFont="1" applyFill="1" applyBorder="1" applyAlignment="1">
      <alignment horizontal="right" vertical="center"/>
    </xf>
    <xf numFmtId="3" fontId="6" fillId="7" borderId="0" xfId="12" applyNumberFormat="1" applyFont="1" applyFill="1" applyAlignment="1">
      <alignment horizontal="right" vertical="center"/>
    </xf>
    <xf numFmtId="3" fontId="1" fillId="2" borderId="4" xfId="12" applyNumberFormat="1" applyFont="1" applyFill="1" applyBorder="1" applyAlignment="1">
      <alignment horizontal="right" vertical="center"/>
    </xf>
    <xf numFmtId="3" fontId="6" fillId="0" borderId="0" xfId="12" applyNumberFormat="1" applyFont="1" applyAlignment="1">
      <alignment horizontal="right" vertical="center"/>
    </xf>
    <xf numFmtId="3" fontId="1" fillId="0" borderId="4" xfId="12" applyNumberFormat="1" applyFont="1" applyBorder="1" applyAlignment="1">
      <alignment horizontal="right" vertical="center"/>
    </xf>
    <xf numFmtId="3" fontId="1" fillId="7" borderId="4" xfId="12" applyNumberFormat="1" applyFont="1" applyFill="1" applyBorder="1" applyAlignment="1">
      <alignment horizontal="right" vertical="center"/>
    </xf>
    <xf numFmtId="0" fontId="18" fillId="7" borderId="0" xfId="12" applyFont="1" applyFill="1" applyAlignment="1">
      <alignment horizontal="left" vertical="center" wrapText="1"/>
    </xf>
    <xf numFmtId="0" fontId="6" fillId="0" borderId="0" xfId="67" applyFont="1" applyAlignment="1">
      <alignment wrapText="1"/>
    </xf>
    <xf numFmtId="0" fontId="1" fillId="2" borderId="0" xfId="12" applyFont="1" applyFill="1" applyAlignment="1">
      <alignment vertical="center" wrapText="1"/>
    </xf>
    <xf numFmtId="0" fontId="1" fillId="2" borderId="4" xfId="12" applyFont="1" applyFill="1" applyBorder="1" applyAlignment="1">
      <alignment vertical="center" wrapText="1"/>
    </xf>
    <xf numFmtId="0" fontId="1" fillId="2" borderId="8" xfId="12" applyFont="1" applyFill="1" applyBorder="1" applyAlignment="1">
      <alignment horizontal="left" vertical="center" wrapText="1"/>
    </xf>
    <xf numFmtId="0" fontId="1" fillId="2" borderId="0" xfId="12" applyFont="1" applyFill="1" applyAlignment="1">
      <alignment horizontal="left" vertical="center" wrapText="1"/>
    </xf>
    <xf numFmtId="0" fontId="18" fillId="2" borderId="0" xfId="12" applyFont="1" applyFill="1" applyAlignment="1">
      <alignment horizontal="left" vertical="center" wrapText="1"/>
    </xf>
    <xf numFmtId="0" fontId="6" fillId="2" borderId="0" xfId="12" applyFont="1" applyFill="1" applyAlignment="1">
      <alignment horizontal="left" vertical="center" wrapText="1"/>
    </xf>
    <xf numFmtId="0" fontId="18" fillId="7" borderId="4" xfId="12" applyFont="1" applyFill="1" applyBorder="1" applyAlignment="1">
      <alignment horizontal="left" vertical="center" wrapText="1"/>
    </xf>
    <xf numFmtId="0" fontId="18" fillId="2" borderId="0" xfId="12" applyFont="1" applyFill="1" applyAlignment="1">
      <alignment vertical="center" wrapText="1"/>
    </xf>
    <xf numFmtId="0" fontId="18" fillId="2" borderId="4" xfId="12" applyFont="1" applyFill="1" applyBorder="1" applyAlignment="1">
      <alignment horizontal="left" vertical="center" wrapText="1"/>
    </xf>
    <xf numFmtId="0" fontId="1" fillId="2" borderId="0" xfId="12" quotePrefix="1" applyFont="1" applyFill="1" applyAlignment="1">
      <alignment horizontal="left" vertical="center" wrapText="1"/>
    </xf>
    <xf numFmtId="0" fontId="1" fillId="2" borderId="4" xfId="12" quotePrefix="1" applyFont="1" applyFill="1" applyBorder="1" applyAlignment="1">
      <alignment horizontal="left" vertical="center" wrapText="1"/>
    </xf>
    <xf numFmtId="0" fontId="51" fillId="0" borderId="0" xfId="67" applyFont="1" applyAlignment="1">
      <alignment horizontal="left" wrapText="1"/>
    </xf>
    <xf numFmtId="0" fontId="11" fillId="0" borderId="0" xfId="67" applyFont="1" applyAlignment="1">
      <alignment wrapText="1"/>
    </xf>
    <xf numFmtId="0" fontId="51" fillId="0" borderId="0" xfId="67" applyFont="1" applyAlignment="1">
      <alignment wrapText="1"/>
    </xf>
    <xf numFmtId="0" fontId="11" fillId="0" borderId="0" xfId="67" applyFont="1" applyAlignment="1">
      <alignment horizontal="left" wrapText="1"/>
    </xf>
    <xf numFmtId="0" fontId="132" fillId="2" borderId="0" xfId="72" applyFont="1" applyFill="1"/>
    <xf numFmtId="0" fontId="29" fillId="0" borderId="0" xfId="90" applyFont="1" applyAlignment="1" applyProtection="1">
      <alignment vertical="center"/>
      <protection hidden="1"/>
    </xf>
    <xf numFmtId="0" fontId="40" fillId="0" borderId="0" xfId="92" applyFont="1" applyAlignment="1">
      <alignment vertical="center"/>
    </xf>
    <xf numFmtId="0" fontId="1" fillId="0" borderId="0" xfId="0" applyFont="1" applyAlignment="1">
      <alignment horizontal="left" vertical="center"/>
    </xf>
    <xf numFmtId="0" fontId="18" fillId="7" borderId="0" xfId="0" applyFont="1" applyFill="1" applyAlignment="1">
      <alignment horizontal="left" vertical="center"/>
    </xf>
    <xf numFmtId="0" fontId="32" fillId="0" borderId="0" xfId="90" applyFont="1" applyAlignment="1" applyProtection="1">
      <alignment vertical="center"/>
      <protection hidden="1"/>
    </xf>
    <xf numFmtId="2" fontId="110" fillId="0" borderId="4" xfId="90" applyNumberFormat="1" applyFont="1" applyBorder="1" applyAlignment="1" applyProtection="1">
      <alignment horizontal="right" wrapText="1"/>
      <protection hidden="1"/>
    </xf>
    <xf numFmtId="0" fontId="110" fillId="0" borderId="5" xfId="90" applyFont="1" applyBorder="1" applyAlignment="1" applyProtection="1">
      <alignment horizontal="right" wrapText="1"/>
      <protection hidden="1"/>
    </xf>
    <xf numFmtId="0" fontId="110" fillId="0" borderId="6" xfId="90" applyFont="1" applyBorder="1" applyAlignment="1" applyProtection="1">
      <alignment horizontal="right" wrapText="1"/>
      <protection hidden="1"/>
    </xf>
    <xf numFmtId="0" fontId="9" fillId="0" borderId="4" xfId="90" applyFont="1" applyBorder="1" applyAlignment="1" applyProtection="1">
      <alignment horizontal="left" wrapText="1"/>
      <protection hidden="1"/>
    </xf>
    <xf numFmtId="0" fontId="31" fillId="0" borderId="0" xfId="90" applyFont="1" applyAlignment="1" applyProtection="1">
      <alignment vertical="center"/>
      <protection hidden="1"/>
    </xf>
    <xf numFmtId="0" fontId="6" fillId="0" borderId="0" xfId="90" applyFont="1" applyAlignment="1" applyProtection="1">
      <alignment horizontal="left" vertical="center"/>
      <protection hidden="1"/>
    </xf>
    <xf numFmtId="0" fontId="9" fillId="0" borderId="0" xfId="90" applyFont="1" applyAlignment="1" applyProtection="1">
      <alignment horizontal="left" vertical="center"/>
      <protection hidden="1"/>
    </xf>
    <xf numFmtId="0" fontId="52" fillId="0" borderId="0" xfId="0" applyFont="1" applyAlignment="1">
      <alignment horizontal="left" vertical="center"/>
    </xf>
    <xf numFmtId="9" fontId="9" fillId="0" borderId="0" xfId="93" applyFont="1" applyFill="1" applyBorder="1" applyAlignment="1" applyProtection="1">
      <alignment horizontal="left" vertical="center"/>
      <protection hidden="1"/>
    </xf>
    <xf numFmtId="0" fontId="9" fillId="7" borderId="0" xfId="90" applyFont="1" applyFill="1" applyAlignment="1" applyProtection="1">
      <alignment horizontal="left" vertical="center"/>
      <protection hidden="1"/>
    </xf>
    <xf numFmtId="0" fontId="7" fillId="0" borderId="0" xfId="0" applyFont="1" applyAlignment="1">
      <alignment horizontal="center"/>
    </xf>
    <xf numFmtId="0" fontId="7" fillId="0" borderId="4" xfId="0" applyFont="1" applyBorder="1" applyAlignment="1">
      <alignment horizontal="center"/>
    </xf>
    <xf numFmtId="0" fontId="9" fillId="0" borderId="0" xfId="95" applyFont="1" applyAlignment="1">
      <alignment horizontal="center"/>
    </xf>
    <xf numFmtId="0" fontId="18" fillId="0" borderId="0" xfId="0" applyFont="1" applyAlignment="1">
      <alignment horizontal="center"/>
    </xf>
    <xf numFmtId="0" fontId="8" fillId="0" borderId="0" xfId="0" applyFont="1"/>
    <xf numFmtId="0" fontId="103" fillId="0" borderId="0" xfId="0" applyFont="1"/>
    <xf numFmtId="3" fontId="1" fillId="7" borderId="0" xfId="95" applyNumberFormat="1" applyFont="1" applyFill="1" applyAlignment="1">
      <alignment horizontal="right" vertical="center"/>
    </xf>
    <xf numFmtId="3" fontId="1" fillId="0" borderId="0" xfId="95" applyNumberFormat="1" applyFont="1" applyAlignment="1">
      <alignment horizontal="left" vertical="center"/>
    </xf>
    <xf numFmtId="3" fontId="1" fillId="7" borderId="0" xfId="95" applyNumberFormat="1" applyFont="1" applyFill="1" applyAlignment="1">
      <alignment horizontal="left" vertical="center"/>
    </xf>
    <xf numFmtId="3" fontId="6" fillId="0" borderId="0" xfId="95" applyNumberFormat="1" applyFont="1" applyAlignment="1">
      <alignment horizontal="left" vertical="center"/>
    </xf>
    <xf numFmtId="3" fontId="6" fillId="7" borderId="0" xfId="95" applyNumberFormat="1" applyFont="1" applyFill="1" applyAlignment="1">
      <alignment horizontal="left" vertical="center"/>
    </xf>
    <xf numFmtId="0" fontId="1" fillId="7" borderId="0" xfId="95" applyFont="1" applyFill="1" applyAlignment="1">
      <alignment vertical="center"/>
    </xf>
    <xf numFmtId="3" fontId="1" fillId="0" borderId="0" xfId="95" applyNumberFormat="1" applyFont="1" applyAlignment="1">
      <alignment vertical="center"/>
    </xf>
    <xf numFmtId="0" fontId="42" fillId="7" borderId="0" xfId="0" applyFont="1" applyFill="1" applyAlignment="1">
      <alignment vertical="center"/>
    </xf>
    <xf numFmtId="0" fontId="110" fillId="0" borderId="0" xfId="95" applyFont="1" applyAlignment="1">
      <alignment horizontal="right" vertical="center"/>
    </xf>
    <xf numFmtId="0" fontId="1" fillId="0" borderId="4" xfId="95" applyFont="1" applyBorder="1" applyAlignment="1">
      <alignment vertical="center"/>
    </xf>
    <xf numFmtId="0" fontId="53" fillId="2" borderId="0" xfId="0" applyFont="1" applyFill="1" applyAlignment="1">
      <alignment horizontal="left" vertical="center" wrapText="1" indent="2" readingOrder="1"/>
    </xf>
    <xf numFmtId="9" fontId="9" fillId="2" borderId="0" xfId="0" applyNumberFormat="1" applyFont="1" applyFill="1" applyAlignment="1">
      <alignment horizontal="right" vertical="center" wrapText="1" readingOrder="1"/>
    </xf>
    <xf numFmtId="0" fontId="6" fillId="0" borderId="0" xfId="0" applyFont="1" applyAlignment="1">
      <alignment horizontal="right" vertical="center" wrapText="1" readingOrder="1"/>
    </xf>
    <xf numFmtId="9" fontId="9" fillId="7" borderId="0" xfId="65" applyNumberFormat="1" applyFont="1" applyFill="1" applyAlignment="1">
      <alignment horizontal="right" vertical="center" wrapText="1" readingOrder="1"/>
    </xf>
    <xf numFmtId="0" fontId="6" fillId="2" borderId="0" xfId="0" applyFont="1" applyFill="1" applyAlignment="1">
      <alignment horizontal="right" vertical="center" wrapText="1" readingOrder="1"/>
    </xf>
    <xf numFmtId="9" fontId="9" fillId="7" borderId="0" xfId="0" applyNumberFormat="1" applyFont="1" applyFill="1" applyAlignment="1">
      <alignment horizontal="right" vertical="center" wrapText="1" readingOrder="1"/>
    </xf>
    <xf numFmtId="0" fontId="9" fillId="2" borderId="0" xfId="0" applyFont="1" applyFill="1" applyAlignment="1">
      <alignment horizontal="right" vertical="center" wrapText="1" readingOrder="1"/>
    </xf>
    <xf numFmtId="3" fontId="9" fillId="7" borderId="0" xfId="0" applyNumberFormat="1" applyFont="1" applyFill="1" applyAlignment="1">
      <alignment horizontal="right" vertical="center" wrapText="1"/>
    </xf>
    <xf numFmtId="3" fontId="6" fillId="7" borderId="0" xfId="0" applyNumberFormat="1" applyFont="1" applyFill="1" applyAlignment="1">
      <alignment horizontal="right" vertical="center" wrapText="1"/>
    </xf>
    <xf numFmtId="3" fontId="6" fillId="2" borderId="0" xfId="0" applyNumberFormat="1" applyFont="1" applyFill="1" applyAlignment="1">
      <alignment horizontal="right" vertical="center" wrapText="1"/>
    </xf>
    <xf numFmtId="3" fontId="9" fillId="2" borderId="0" xfId="0" applyNumberFormat="1" applyFont="1" applyFill="1" applyAlignment="1">
      <alignment horizontal="right" vertical="center" wrapText="1"/>
    </xf>
    <xf numFmtId="0" fontId="75" fillId="0" borderId="0" xfId="42" applyFont="1" applyAlignment="1">
      <alignment vertical="center"/>
    </xf>
    <xf numFmtId="0" fontId="133" fillId="0" borderId="0" xfId="0" applyFont="1"/>
    <xf numFmtId="0" fontId="9" fillId="0" borderId="4" xfId="90" applyFont="1" applyBorder="1" applyAlignment="1" applyProtection="1">
      <alignment horizontal="right" vertical="center" wrapText="1"/>
      <protection hidden="1"/>
    </xf>
    <xf numFmtId="0" fontId="9" fillId="0" borderId="0" xfId="72" applyFont="1" applyAlignment="1">
      <alignment wrapText="1" readingOrder="1"/>
    </xf>
    <xf numFmtId="2" fontId="9" fillId="0" borderId="24" xfId="72" applyNumberFormat="1" applyFont="1" applyBorder="1" applyAlignment="1">
      <alignment horizontal="right" wrapText="1" readingOrder="1"/>
    </xf>
    <xf numFmtId="0" fontId="9" fillId="0" borderId="24" xfId="72" applyFont="1" applyBorder="1" applyAlignment="1">
      <alignment horizontal="right" wrapText="1" readingOrder="1"/>
    </xf>
    <xf numFmtId="0" fontId="126" fillId="0" borderId="0" xfId="42" applyFont="1"/>
    <xf numFmtId="0" fontId="126" fillId="0" borderId="4" xfId="42" applyFont="1" applyBorder="1"/>
    <xf numFmtId="0" fontId="125" fillId="0" borderId="0" xfId="42" applyFont="1"/>
    <xf numFmtId="0" fontId="134" fillId="0" borderId="0" xfId="42" applyFont="1"/>
    <xf numFmtId="0" fontId="12" fillId="0" borderId="0" xfId="42" applyFont="1" applyAlignment="1">
      <alignment horizontal="left"/>
    </xf>
    <xf numFmtId="49" fontId="12" fillId="0" borderId="0" xfId="42" applyNumberFormat="1" applyFont="1"/>
    <xf numFmtId="0" fontId="12" fillId="0" borderId="0" xfId="62" applyFont="1" applyAlignment="1" applyProtection="1"/>
    <xf numFmtId="49" fontId="12" fillId="0" borderId="0" xfId="62" applyNumberFormat="1" applyFont="1" applyAlignment="1" applyProtection="1"/>
    <xf numFmtId="0" fontId="1" fillId="0" borderId="0" xfId="12" applyFont="1" applyAlignment="1">
      <alignment horizontal="left" vertical="center" wrapText="1"/>
    </xf>
    <xf numFmtId="3" fontId="1" fillId="0" borderId="0" xfId="12" applyNumberFormat="1" applyFont="1" applyAlignment="1">
      <alignment horizontal="right" vertical="center"/>
    </xf>
    <xf numFmtId="0" fontId="6" fillId="0" borderId="4" xfId="92" applyFont="1" applyBorder="1" applyAlignment="1">
      <alignment vertical="center"/>
    </xf>
    <xf numFmtId="169" fontId="6" fillId="0" borderId="4" xfId="90" applyNumberFormat="1" applyFont="1" applyBorder="1" applyAlignment="1" applyProtection="1">
      <alignment horizontal="right" vertical="center"/>
      <protection locked="0"/>
    </xf>
    <xf numFmtId="169" fontId="6" fillId="0" borderId="4" xfId="90" applyNumberFormat="1" applyFont="1" applyBorder="1" applyAlignment="1" applyProtection="1">
      <alignment horizontal="right" vertical="center"/>
      <protection hidden="1"/>
    </xf>
    <xf numFmtId="2" fontId="110" fillId="0" borderId="24" xfId="72" applyNumberFormat="1" applyFont="1" applyBorder="1" applyAlignment="1">
      <alignment horizontal="right" vertical="center" wrapText="1" readingOrder="1"/>
    </xf>
    <xf numFmtId="0" fontId="110" fillId="0" borderId="24" xfId="72" applyFont="1" applyBorder="1" applyAlignment="1">
      <alignment horizontal="right" vertical="center" wrapText="1" readingOrder="1"/>
    </xf>
    <xf numFmtId="0" fontId="18" fillId="0" borderId="4" xfId="95" applyFont="1" applyBorder="1" applyAlignment="1">
      <alignment horizontal="center"/>
    </xf>
    <xf numFmtId="1" fontId="110" fillId="0" borderId="4" xfId="90" applyNumberFormat="1" applyFont="1" applyBorder="1" applyAlignment="1" applyProtection="1">
      <alignment horizontal="right" vertical="center" wrapText="1"/>
      <protection hidden="1"/>
    </xf>
    <xf numFmtId="0" fontId="18" fillId="0" borderId="0" xfId="95" applyFont="1" applyAlignment="1">
      <alignment horizontal="left" vertical="center"/>
    </xf>
    <xf numFmtId="0" fontId="18" fillId="0" borderId="0" xfId="95" applyFont="1" applyAlignment="1">
      <alignment horizontal="left" vertical="center" wrapText="1"/>
    </xf>
    <xf numFmtId="0" fontId="110" fillId="0" borderId="4" xfId="0" applyFont="1" applyBorder="1" applyAlignment="1">
      <alignment horizontal="right"/>
    </xf>
    <xf numFmtId="0" fontId="110" fillId="0" borderId="4" xfId="43" applyFont="1" applyBorder="1" applyAlignment="1">
      <alignment horizontal="right" indent="1"/>
    </xf>
    <xf numFmtId="0" fontId="110" fillId="2" borderId="4" xfId="0" applyFont="1" applyFill="1" applyBorder="1" applyAlignment="1">
      <alignment horizontal="right"/>
    </xf>
    <xf numFmtId="0" fontId="110" fillId="2" borderId="4" xfId="43" applyFont="1" applyFill="1" applyBorder="1" applyAlignment="1">
      <alignment horizontal="right"/>
    </xf>
    <xf numFmtId="169" fontId="1" fillId="0" borderId="0" xfId="43" applyNumberFormat="1" applyFont="1" applyAlignment="1">
      <alignment vertical="center"/>
    </xf>
    <xf numFmtId="9" fontId="1" fillId="0" borderId="0" xfId="43" applyNumberFormat="1" applyFont="1"/>
    <xf numFmtId="0" fontId="1" fillId="0" borderId="0" xfId="43" applyFont="1" applyAlignment="1">
      <alignment horizontal="left" vertical="center"/>
    </xf>
    <xf numFmtId="9" fontId="1" fillId="0" borderId="0" xfId="68" applyFont="1" applyFill="1" applyBorder="1" applyAlignment="1">
      <alignment vertical="center"/>
    </xf>
    <xf numFmtId="169" fontId="9" fillId="7" borderId="0" xfId="43" applyNumberFormat="1" applyFont="1" applyFill="1" applyAlignment="1">
      <alignment vertical="center"/>
    </xf>
    <xf numFmtId="9" fontId="9" fillId="7" borderId="0" xfId="43" applyNumberFormat="1" applyFont="1" applyFill="1" applyAlignment="1">
      <alignment vertical="center"/>
    </xf>
    <xf numFmtId="0" fontId="9" fillId="7" borderId="0" xfId="43" applyFont="1" applyFill="1" applyAlignment="1">
      <alignment horizontal="left" vertical="center"/>
    </xf>
    <xf numFmtId="169" fontId="1" fillId="2" borderId="0" xfId="43" applyNumberFormat="1" applyFont="1" applyFill="1" applyAlignment="1">
      <alignment horizontal="right" vertical="center"/>
    </xf>
    <xf numFmtId="9" fontId="1" fillId="2" borderId="0" xfId="68" applyFont="1" applyFill="1" applyBorder="1" applyAlignment="1">
      <alignment horizontal="right" vertical="center"/>
    </xf>
    <xf numFmtId="9" fontId="1" fillId="2" borderId="0" xfId="43" applyNumberFormat="1" applyFont="1" applyFill="1" applyAlignment="1">
      <alignment horizontal="right" vertical="center"/>
    </xf>
    <xf numFmtId="169" fontId="1" fillId="2" borderId="4" xfId="43" applyNumberFormat="1" applyFont="1" applyFill="1" applyBorder="1" applyAlignment="1">
      <alignment horizontal="right" vertical="center"/>
    </xf>
    <xf numFmtId="9" fontId="1" fillId="2" borderId="4" xfId="43" applyNumberFormat="1" applyFont="1" applyFill="1" applyBorder="1" applyAlignment="1">
      <alignment horizontal="right" vertical="center"/>
    </xf>
    <xf numFmtId="169" fontId="18" fillId="7" borderId="0" xfId="43" applyNumberFormat="1" applyFont="1" applyFill="1" applyAlignment="1">
      <alignment horizontal="right" vertical="center"/>
    </xf>
    <xf numFmtId="9" fontId="18" fillId="7" borderId="0" xfId="43" applyNumberFormat="1" applyFont="1" applyFill="1" applyAlignment="1">
      <alignment horizontal="right" vertical="center"/>
    </xf>
    <xf numFmtId="0" fontId="18" fillId="7" borderId="0" xfId="43" applyFont="1" applyFill="1" applyAlignment="1">
      <alignment horizontal="left" vertical="center"/>
    </xf>
    <xf numFmtId="169" fontId="1" fillId="0" borderId="0" xfId="43" applyNumberFormat="1" applyFont="1" applyAlignment="1">
      <alignment horizontal="right" vertical="center"/>
    </xf>
    <xf numFmtId="9" fontId="1" fillId="0" borderId="0" xfId="68" applyFont="1" applyFill="1" applyBorder="1" applyAlignment="1">
      <alignment horizontal="right" vertical="center"/>
    </xf>
    <xf numFmtId="9" fontId="1" fillId="2" borderId="4" xfId="68" applyFont="1" applyFill="1" applyBorder="1" applyAlignment="1">
      <alignment horizontal="right" vertical="center"/>
    </xf>
    <xf numFmtId="0" fontId="1" fillId="0" borderId="4" xfId="43" applyFont="1" applyBorder="1" applyAlignment="1">
      <alignment horizontal="left" vertical="center"/>
    </xf>
    <xf numFmtId="0" fontId="6" fillId="7" borderId="0" xfId="5" applyFont="1" applyFill="1" applyAlignment="1"/>
    <xf numFmtId="168" fontId="6" fillId="7" borderId="0" xfId="5" applyNumberFormat="1" applyFont="1" applyFill="1" applyAlignment="1" applyProtection="1">
      <alignment horizontal="right"/>
      <protection locked="0"/>
    </xf>
    <xf numFmtId="0" fontId="15" fillId="2" borderId="0" xfId="0" applyFont="1" applyFill="1" applyAlignment="1">
      <alignment horizontal="left" vertical="center" wrapText="1"/>
    </xf>
    <xf numFmtId="0" fontId="19" fillId="2" borderId="20" xfId="0" applyFont="1" applyFill="1" applyBorder="1" applyAlignment="1">
      <alignment horizontal="left" vertical="center" readingOrder="1"/>
    </xf>
    <xf numFmtId="3" fontId="18" fillId="0" borderId="0" xfId="0" applyNumberFormat="1" applyFont="1" applyAlignment="1">
      <alignment vertical="center" wrapText="1"/>
    </xf>
    <xf numFmtId="3" fontId="1" fillId="0" borderId="0" xfId="0" applyNumberFormat="1" applyFont="1" applyAlignment="1">
      <alignment vertical="center" wrapText="1"/>
    </xf>
    <xf numFmtId="3" fontId="18" fillId="0" borderId="0" xfId="0" applyNumberFormat="1" applyFont="1" applyAlignment="1">
      <alignment horizontal="right" vertical="center" wrapText="1"/>
    </xf>
    <xf numFmtId="3" fontId="1" fillId="0" borderId="0" xfId="0" applyNumberFormat="1" applyFont="1" applyAlignment="1">
      <alignment horizontal="right" vertical="center" wrapText="1"/>
    </xf>
    <xf numFmtId="0" fontId="1" fillId="0" borderId="0" xfId="0" applyFont="1" applyAlignment="1">
      <alignment vertical="center"/>
    </xf>
    <xf numFmtId="3" fontId="1" fillId="0" borderId="0" xfId="0" quotePrefix="1" applyNumberFormat="1" applyFont="1" applyAlignment="1">
      <alignment vertical="center" wrapText="1"/>
    </xf>
    <xf numFmtId="3" fontId="18" fillId="7" borderId="0" xfId="0" applyNumberFormat="1" applyFont="1" applyFill="1" applyAlignment="1">
      <alignment vertical="center" wrapText="1"/>
    </xf>
    <xf numFmtId="0" fontId="1" fillId="0" borderId="0" xfId="0" applyFont="1" applyAlignment="1">
      <alignment horizontal="right" vertical="center"/>
    </xf>
    <xf numFmtId="176" fontId="1" fillId="0" borderId="0" xfId="71" applyNumberFormat="1" applyFont="1" applyFill="1" applyBorder="1" applyAlignment="1">
      <alignment horizontal="right" vertical="center"/>
    </xf>
    <xf numFmtId="176" fontId="1" fillId="0" borderId="0" xfId="71" applyNumberFormat="1" applyFont="1" applyAlignment="1">
      <alignment horizontal="right" vertical="center"/>
    </xf>
    <xf numFmtId="3" fontId="1" fillId="7" borderId="0" xfId="0" applyNumberFormat="1" applyFont="1" applyFill="1" applyAlignment="1">
      <alignment horizontal="right" vertical="center"/>
    </xf>
    <xf numFmtId="9" fontId="18" fillId="7" borderId="0" xfId="68" applyFont="1" applyFill="1" applyBorder="1" applyAlignment="1">
      <alignment horizontal="right" vertical="center"/>
    </xf>
    <xf numFmtId="169" fontId="1" fillId="0" borderId="0" xfId="52" applyNumberFormat="1" applyFont="1" applyAlignment="1">
      <alignment horizontal="right" vertical="center"/>
    </xf>
    <xf numFmtId="169" fontId="1" fillId="0" borderId="0" xfId="27" applyNumberFormat="1" applyFont="1" applyAlignment="1">
      <alignment horizontal="right" vertical="center"/>
    </xf>
    <xf numFmtId="169" fontId="18" fillId="7" borderId="0" xfId="52" applyNumberFormat="1" applyFont="1" applyFill="1" applyAlignment="1">
      <alignment horizontal="right" vertical="center"/>
    </xf>
    <xf numFmtId="169" fontId="1" fillId="0" borderId="4" xfId="52" applyNumberFormat="1" applyFont="1" applyBorder="1" applyAlignment="1">
      <alignment horizontal="right" vertical="center"/>
    </xf>
    <xf numFmtId="169" fontId="9" fillId="7" borderId="0" xfId="52" applyNumberFormat="1" applyFont="1" applyFill="1" applyAlignment="1">
      <alignment horizontal="right" vertical="center"/>
    </xf>
    <xf numFmtId="169" fontId="1" fillId="0" borderId="0" xfId="52" applyNumberFormat="1" applyFont="1" applyFill="1" applyAlignment="1">
      <alignment horizontal="right" vertical="center"/>
    </xf>
    <xf numFmtId="0" fontId="18" fillId="7" borderId="0" xfId="27" applyFont="1" applyFill="1" applyAlignment="1">
      <alignment vertical="center" wrapText="1"/>
    </xf>
    <xf numFmtId="0" fontId="30" fillId="0" borderId="4" xfId="27" applyFont="1" applyBorder="1" applyAlignment="1">
      <alignment vertical="center" wrapText="1"/>
    </xf>
    <xf numFmtId="0" fontId="1" fillId="0" borderId="0" xfId="27" applyFont="1" applyAlignment="1">
      <alignment horizontal="left" vertical="center" wrapText="1"/>
    </xf>
    <xf numFmtId="0" fontId="1" fillId="0" borderId="0" xfId="27" applyFont="1" applyAlignment="1">
      <alignment horizontal="left" vertical="center"/>
    </xf>
    <xf numFmtId="0" fontId="18" fillId="7" borderId="0" xfId="27" applyFont="1" applyFill="1" applyAlignment="1">
      <alignment horizontal="left" vertical="center" wrapText="1"/>
    </xf>
    <xf numFmtId="0" fontId="30" fillId="0" borderId="4" xfId="27" applyFont="1" applyBorder="1" applyAlignment="1">
      <alignment horizontal="left" vertical="center" wrapText="1"/>
    </xf>
    <xf numFmtId="0" fontId="9" fillId="7" borderId="0" xfId="27" applyFont="1" applyFill="1" applyAlignment="1">
      <alignment vertical="center" wrapText="1"/>
    </xf>
    <xf numFmtId="0" fontId="30" fillId="0" borderId="19" xfId="27" applyFont="1" applyBorder="1" applyAlignment="1">
      <alignment horizontal="right" vertical="center" wrapText="1" readingOrder="1"/>
    </xf>
    <xf numFmtId="0" fontId="30" fillId="0" borderId="19" xfId="27" applyFont="1" applyBorder="1" applyAlignment="1">
      <alignment horizontal="right" wrapText="1" readingOrder="1"/>
    </xf>
    <xf numFmtId="0" fontId="19" fillId="0" borderId="19" xfId="27" applyFont="1" applyBorder="1" applyAlignment="1">
      <alignment wrapText="1" readingOrder="1"/>
    </xf>
    <xf numFmtId="0" fontId="19" fillId="0" borderId="19" xfId="27" applyFont="1" applyBorder="1" applyAlignment="1">
      <alignment horizontal="left" wrapText="1" readingOrder="1"/>
    </xf>
    <xf numFmtId="3" fontId="18" fillId="0" borderId="4" xfId="0" applyNumberFormat="1" applyFont="1" applyBorder="1" applyAlignment="1">
      <alignment wrapText="1"/>
    </xf>
    <xf numFmtId="169" fontId="1" fillId="0" borderId="0" xfId="52" applyNumberFormat="1" applyFont="1" applyBorder="1" applyAlignment="1">
      <alignment horizontal="right" vertical="center"/>
    </xf>
    <xf numFmtId="169" fontId="18" fillId="7" borderId="8" xfId="52" applyNumberFormat="1" applyFont="1" applyFill="1" applyBorder="1" applyAlignment="1">
      <alignment horizontal="right" vertical="center"/>
    </xf>
    <xf numFmtId="169" fontId="1" fillId="0" borderId="0" xfId="27" applyNumberFormat="1" applyFont="1" applyAlignment="1">
      <alignment horizontal="right"/>
    </xf>
    <xf numFmtId="0" fontId="30" fillId="0" borderId="0" xfId="27" applyFont="1" applyAlignment="1">
      <alignment vertical="center" wrapText="1"/>
    </xf>
    <xf numFmtId="0" fontId="18" fillId="7" borderId="8" xfId="27" applyFont="1" applyFill="1" applyBorder="1" applyAlignment="1">
      <alignment vertical="center" wrapText="1"/>
    </xf>
    <xf numFmtId="0" fontId="1" fillId="0" borderId="0" xfId="27" applyFont="1" applyAlignment="1">
      <alignment horizontal="left" wrapText="1"/>
    </xf>
    <xf numFmtId="0" fontId="1" fillId="0" borderId="0" xfId="27" applyFont="1" applyAlignment="1">
      <alignment horizontal="left"/>
    </xf>
    <xf numFmtId="0" fontId="18" fillId="7" borderId="0" xfId="27" applyFont="1" applyFill="1" applyAlignment="1">
      <alignment horizontal="left" wrapText="1"/>
    </xf>
    <xf numFmtId="0" fontId="30" fillId="0" borderId="0" xfId="27" applyFont="1" applyAlignment="1">
      <alignment horizontal="left" wrapText="1"/>
    </xf>
    <xf numFmtId="0" fontId="18" fillId="7" borderId="8" xfId="27" applyFont="1" applyFill="1" applyBorder="1" applyAlignment="1">
      <alignment horizontal="left" wrapText="1"/>
    </xf>
    <xf numFmtId="0" fontId="1" fillId="0" borderId="0" xfId="27" applyFont="1" applyAlignment="1">
      <alignment horizontal="right" vertical="center"/>
    </xf>
    <xf numFmtId="0" fontId="1" fillId="0" borderId="4" xfId="27" applyFont="1" applyBorder="1" applyAlignment="1">
      <alignment vertical="center" wrapText="1"/>
    </xf>
    <xf numFmtId="0" fontId="1" fillId="0" borderId="0" xfId="27" quotePrefix="1" applyFont="1" applyAlignment="1">
      <alignment vertical="center" wrapText="1"/>
    </xf>
    <xf numFmtId="0" fontId="64" fillId="0" borderId="0" xfId="27" applyFont="1" applyAlignment="1">
      <alignment horizontal="left"/>
    </xf>
    <xf numFmtId="169" fontId="30" fillId="0" borderId="0" xfId="52" applyNumberFormat="1" applyFont="1" applyFill="1" applyBorder="1" applyAlignment="1">
      <alignment horizontal="right" vertical="center"/>
    </xf>
    <xf numFmtId="169" fontId="30" fillId="0" borderId="4" xfId="52" applyNumberFormat="1" applyFont="1" applyFill="1" applyBorder="1" applyAlignment="1">
      <alignment horizontal="right" vertical="center"/>
    </xf>
    <xf numFmtId="0" fontId="19" fillId="0" borderId="19" xfId="27" applyFont="1" applyBorder="1" applyAlignment="1">
      <alignment horizontal="right" wrapText="1" readingOrder="1"/>
    </xf>
    <xf numFmtId="0" fontId="19" fillId="0" borderId="22" xfId="27" applyFont="1" applyBorder="1" applyAlignment="1">
      <alignment horizontal="right" wrapText="1" readingOrder="1"/>
    </xf>
    <xf numFmtId="0" fontId="61" fillId="0" borderId="20" xfId="27" applyFont="1" applyBorder="1" applyAlignment="1">
      <alignment vertical="center" wrapText="1" readingOrder="1"/>
    </xf>
    <xf numFmtId="0" fontId="110" fillId="0" borderId="19" xfId="27" applyFont="1" applyBorder="1" applyAlignment="1">
      <alignment horizontal="right" vertical="center" wrapText="1" readingOrder="1"/>
    </xf>
    <xf numFmtId="168" fontId="6" fillId="7" borderId="0" xfId="27" applyNumberFormat="1" applyFont="1" applyFill="1" applyAlignment="1">
      <alignment horizontal="right" vertical="center" readingOrder="1"/>
    </xf>
    <xf numFmtId="168" fontId="1" fillId="0" borderId="0" xfId="27" applyNumberFormat="1" applyFont="1" applyAlignment="1">
      <alignment horizontal="right" vertical="center"/>
    </xf>
    <xf numFmtId="168" fontId="1" fillId="0" borderId="4" xfId="27" applyNumberFormat="1" applyFont="1" applyBorder="1" applyAlignment="1">
      <alignment horizontal="right" vertical="center"/>
    </xf>
    <xf numFmtId="168" fontId="18" fillId="7" borderId="0" xfId="27" applyNumberFormat="1" applyFont="1" applyFill="1" applyAlignment="1">
      <alignment horizontal="right" vertical="center"/>
    </xf>
    <xf numFmtId="168" fontId="1" fillId="0" borderId="4" xfId="0" applyNumberFormat="1" applyFont="1" applyBorder="1" applyAlignment="1">
      <alignment horizontal="right"/>
    </xf>
    <xf numFmtId="0" fontId="9" fillId="7" borderId="0" xfId="27" applyFont="1" applyFill="1" applyAlignment="1">
      <alignment horizontal="left" vertical="center" wrapText="1" readingOrder="1"/>
    </xf>
    <xf numFmtId="0" fontId="6" fillId="0" borderId="0" xfId="27" applyFont="1" applyAlignment="1">
      <alignment horizontal="left" vertical="center" wrapText="1" readingOrder="1"/>
    </xf>
    <xf numFmtId="0" fontId="6" fillId="0" borderId="4" xfId="27" applyFont="1" applyBorder="1" applyAlignment="1">
      <alignment horizontal="left" vertical="center" wrapText="1" readingOrder="1"/>
    </xf>
    <xf numFmtId="0" fontId="6" fillId="7" borderId="0" xfId="27" applyFont="1" applyFill="1" applyAlignment="1">
      <alignment horizontal="left" vertical="center" wrapText="1" readingOrder="1"/>
    </xf>
    <xf numFmtId="0" fontId="18" fillId="0" borderId="4" xfId="61" applyFont="1" applyBorder="1" applyAlignment="1">
      <alignment horizontal="left" indent="1"/>
    </xf>
    <xf numFmtId="0" fontId="18" fillId="2" borderId="4" xfId="61" applyFont="1" applyFill="1" applyBorder="1" applyAlignment="1">
      <alignment horizontal="center"/>
    </xf>
    <xf numFmtId="0" fontId="110" fillId="0" borderId="4" xfId="61" applyFont="1" applyBorder="1" applyAlignment="1">
      <alignment horizontal="center"/>
    </xf>
    <xf numFmtId="0" fontId="48" fillId="2" borderId="4" xfId="61" applyFont="1" applyFill="1" applyBorder="1" applyAlignment="1">
      <alignment horizontal="right" indent="1"/>
    </xf>
    <xf numFmtId="169" fontId="6" fillId="2" borderId="4" xfId="61" applyNumberFormat="1" applyFont="1" applyFill="1" applyBorder="1" applyAlignment="1">
      <alignment horizontal="center"/>
    </xf>
    <xf numFmtId="0" fontId="31" fillId="0" borderId="0" xfId="61" applyFont="1" applyAlignment="1">
      <alignment vertical="center"/>
    </xf>
    <xf numFmtId="0" fontId="124" fillId="0" borderId="0" xfId="61" applyFont="1" applyAlignment="1">
      <alignment horizontal="right" vertical="center"/>
    </xf>
    <xf numFmtId="0" fontId="40" fillId="2" borderId="0" xfId="61" applyFont="1" applyFill="1" applyAlignment="1">
      <alignment horizontal="left" vertical="center"/>
    </xf>
    <xf numFmtId="0" fontId="40" fillId="2" borderId="0" xfId="61" quotePrefix="1" applyFont="1" applyFill="1" applyAlignment="1">
      <alignment horizontal="left" vertical="center"/>
    </xf>
    <xf numFmtId="0" fontId="6" fillId="2" borderId="4" xfId="61" applyFont="1" applyFill="1" applyBorder="1" applyAlignment="1">
      <alignment horizontal="left" vertical="center"/>
    </xf>
    <xf numFmtId="2" fontId="6" fillId="0" borderId="0" xfId="0" applyNumberFormat="1" applyFont="1" applyAlignment="1">
      <alignment horizontal="right" vertical="center" wrapText="1" readingOrder="1"/>
    </xf>
    <xf numFmtId="0" fontId="30" fillId="0" borderId="0" xfId="61" applyFont="1" applyAlignment="1">
      <alignment vertical="center" wrapText="1" readingOrder="1"/>
    </xf>
    <xf numFmtId="0" fontId="19" fillId="0" borderId="19" xfId="61" applyFont="1" applyBorder="1" applyAlignment="1">
      <alignment horizontal="left" wrapText="1" readingOrder="1"/>
    </xf>
    <xf numFmtId="0" fontId="110" fillId="0" borderId="19" xfId="61" applyFont="1" applyBorder="1" applyAlignment="1">
      <alignment horizontal="right"/>
    </xf>
    <xf numFmtId="0" fontId="110" fillId="0" borderId="22" xfId="61" applyFont="1" applyBorder="1" applyAlignment="1">
      <alignment horizontal="right"/>
    </xf>
    <xf numFmtId="169" fontId="1" fillId="0" borderId="4" xfId="43" applyNumberFormat="1" applyFont="1" applyBorder="1" applyAlignment="1">
      <alignment vertical="center"/>
    </xf>
    <xf numFmtId="9" fontId="1" fillId="0" borderId="4" xfId="68" applyFont="1" applyFill="1" applyBorder="1" applyAlignment="1">
      <alignment vertical="center"/>
    </xf>
    <xf numFmtId="0" fontId="30" fillId="2" borderId="0" xfId="61" applyFont="1" applyFill="1" applyAlignment="1">
      <alignment horizontal="right"/>
    </xf>
    <xf numFmtId="0" fontId="1" fillId="0" borderId="0" xfId="0" applyFont="1" applyAlignment="1">
      <alignment horizontal="left" vertical="center" indent="1"/>
    </xf>
    <xf numFmtId="0" fontId="9" fillId="0" borderId="4" xfId="90" applyFont="1" applyBorder="1" applyAlignment="1" applyProtection="1">
      <alignment wrapText="1"/>
      <protection hidden="1"/>
    </xf>
    <xf numFmtId="49" fontId="42" fillId="0" borderId="4" xfId="90" applyNumberFormat="1" applyFont="1" applyBorder="1" applyAlignment="1" applyProtection="1">
      <alignment horizontal="right" wrapText="1"/>
      <protection hidden="1"/>
    </xf>
    <xf numFmtId="49" fontId="9" fillId="0" borderId="4" xfId="90" applyNumberFormat="1" applyFont="1" applyBorder="1" applyAlignment="1" applyProtection="1">
      <alignment horizontal="right" wrapText="1"/>
      <protection hidden="1"/>
    </xf>
    <xf numFmtId="0" fontId="3" fillId="0" borderId="0" xfId="42" applyAlignment="1">
      <alignment horizontal="left" vertical="top" wrapText="1"/>
    </xf>
    <xf numFmtId="0" fontId="130" fillId="2" borderId="0" xfId="12" applyFont="1" applyFill="1">
      <alignment vertical="top"/>
    </xf>
    <xf numFmtId="0" fontId="16" fillId="2" borderId="0" xfId="12" applyFont="1" applyFill="1">
      <alignment vertical="top"/>
    </xf>
    <xf numFmtId="0" fontId="16" fillId="2" borderId="0" xfId="12" applyFont="1" applyFill="1" applyAlignment="1">
      <alignment vertical="top" wrapText="1"/>
    </xf>
    <xf numFmtId="0" fontId="43" fillId="2" borderId="0" xfId="12" applyFont="1" applyFill="1" applyAlignment="1">
      <alignment horizontal="right"/>
    </xf>
    <xf numFmtId="0" fontId="110" fillId="0" borderId="0" xfId="12" applyFont="1" applyAlignment="1">
      <alignment horizontal="right" vertical="center"/>
    </xf>
    <xf numFmtId="0" fontId="110" fillId="0" borderId="4" xfId="12" quotePrefix="1" applyFont="1" applyBorder="1" applyAlignment="1">
      <alignment horizontal="right" vertical="center"/>
    </xf>
    <xf numFmtId="3" fontId="6" fillId="0" borderId="8" xfId="12" applyNumberFormat="1" applyFont="1" applyBorder="1" applyAlignment="1">
      <alignment horizontal="right" vertical="center"/>
    </xf>
    <xf numFmtId="3" fontId="9" fillId="0" borderId="0" xfId="12" applyNumberFormat="1" applyFont="1" applyAlignment="1">
      <alignment horizontal="right" vertical="center"/>
    </xf>
    <xf numFmtId="3" fontId="1" fillId="0" borderId="8" xfId="12" applyNumberFormat="1" applyFont="1" applyBorder="1" applyAlignment="1">
      <alignment horizontal="right" vertical="center"/>
    </xf>
    <xf numFmtId="3" fontId="18" fillId="0" borderId="0" xfId="12" applyNumberFormat="1" applyFont="1" applyAlignment="1">
      <alignment horizontal="right" vertical="center"/>
    </xf>
    <xf numFmtId="0" fontId="1" fillId="0" borderId="4" xfId="12" applyFont="1" applyBorder="1" applyAlignment="1">
      <alignment horizontal="right" vertical="center"/>
    </xf>
    <xf numFmtId="2" fontId="6" fillId="0" borderId="0" xfId="0" applyNumberFormat="1" applyFont="1" applyAlignment="1">
      <alignment horizontal="right" vertical="center" wrapText="1" indent="1" readingOrder="1"/>
    </xf>
    <xf numFmtId="169" fontId="1" fillId="0" borderId="0" xfId="43" applyNumberFormat="1" applyFont="1"/>
    <xf numFmtId="0" fontId="1" fillId="0" borderId="0" xfId="1" applyFont="1" applyAlignment="1">
      <alignment horizontal="right" vertical="center" indent="1"/>
    </xf>
    <xf numFmtId="1" fontId="1" fillId="0" borderId="0" xfId="1" applyNumberFormat="1" applyFont="1" applyAlignment="1">
      <alignment horizontal="right" vertical="center" indent="1"/>
    </xf>
    <xf numFmtId="0" fontId="1" fillId="0" borderId="4" xfId="42" applyFont="1" applyBorder="1"/>
    <xf numFmtId="0" fontId="1" fillId="0" borderId="0" xfId="42" applyFont="1" applyAlignment="1">
      <alignment horizontal="left"/>
    </xf>
    <xf numFmtId="0" fontId="1" fillId="0" borderId="0" xfId="42" applyFont="1" applyAlignment="1">
      <alignment horizontal="center" vertical="top" wrapText="1"/>
    </xf>
    <xf numFmtId="0" fontId="1" fillId="0" borderId="0" xfId="42" applyFont="1" applyAlignment="1">
      <alignment horizontal="left" vertical="top"/>
    </xf>
    <xf numFmtId="2" fontId="40" fillId="0" borderId="0" xfId="61" applyNumberFormat="1" applyFont="1" applyAlignment="1">
      <alignment vertical="top" wrapText="1"/>
    </xf>
    <xf numFmtId="2" fontId="40" fillId="0" borderId="0" xfId="61" quotePrefix="1" applyNumberFormat="1" applyFont="1" applyAlignment="1">
      <alignment vertical="top" wrapText="1"/>
    </xf>
    <xf numFmtId="2" fontId="40" fillId="0" borderId="4" xfId="61" applyNumberFormat="1" applyFont="1" applyBorder="1" applyAlignment="1">
      <alignment vertical="top" wrapText="1"/>
    </xf>
    <xf numFmtId="0" fontId="75" fillId="0" borderId="0" xfId="61" applyFont="1" applyAlignment="1">
      <alignment horizontal="left" vertical="top"/>
    </xf>
    <xf numFmtId="0" fontId="13" fillId="0" borderId="0" xfId="61" applyFont="1" applyAlignment="1">
      <alignment vertical="center"/>
    </xf>
    <xf numFmtId="169" fontId="6" fillId="2" borderId="4" xfId="61" quotePrefix="1" applyNumberFormat="1" applyFont="1" applyFill="1" applyBorder="1" applyAlignment="1">
      <alignment horizontal="center"/>
    </xf>
    <xf numFmtId="0" fontId="110" fillId="0" borderId="17" xfId="90" applyFont="1" applyBorder="1" applyAlignment="1" applyProtection="1">
      <alignment horizontal="left" vertical="center"/>
      <protection hidden="1"/>
    </xf>
    <xf numFmtId="0" fontId="110" fillId="0" borderId="0" xfId="90" applyFont="1" applyAlignment="1" applyProtection="1">
      <alignment horizontal="left" vertical="center"/>
      <protection hidden="1"/>
    </xf>
    <xf numFmtId="0" fontId="9" fillId="0" borderId="0" xfId="90" applyFont="1" applyAlignment="1" applyProtection="1">
      <alignment horizontal="center" vertical="center" wrapText="1"/>
      <protection hidden="1"/>
    </xf>
    <xf numFmtId="3" fontId="6" fillId="0" borderId="0" xfId="90" applyNumberFormat="1" applyFont="1" applyAlignment="1" applyProtection="1">
      <alignment horizontal="left" vertical="center"/>
      <protection hidden="1"/>
    </xf>
    <xf numFmtId="0" fontId="81" fillId="0" borderId="0" xfId="90" applyFont="1" applyAlignment="1" applyProtection="1">
      <alignment horizontal="left" vertical="center"/>
      <protection hidden="1"/>
    </xf>
    <xf numFmtId="0" fontId="53" fillId="0" borderId="0" xfId="90" applyFont="1" applyAlignment="1" applyProtection="1">
      <alignment horizontal="left" vertical="center" wrapText="1"/>
      <protection hidden="1"/>
    </xf>
    <xf numFmtId="1" fontId="110" fillId="0" borderId="4" xfId="90" applyNumberFormat="1" applyFont="1" applyBorder="1" applyAlignment="1" applyProtection="1">
      <alignment vertical="center" wrapText="1"/>
      <protection hidden="1"/>
    </xf>
    <xf numFmtId="168" fontId="1" fillId="7" borderId="0" xfId="95" applyNumberFormat="1" applyFont="1" applyFill="1" applyAlignment="1">
      <alignment horizontal="right" vertical="center"/>
    </xf>
    <xf numFmtId="3" fontId="0" fillId="0" borderId="0" xfId="0" applyNumberFormat="1" applyAlignment="1">
      <alignment wrapText="1"/>
    </xf>
    <xf numFmtId="0" fontId="0" fillId="0" borderId="0" xfId="0" applyAlignment="1">
      <alignment vertical="center"/>
    </xf>
    <xf numFmtId="0" fontId="9" fillId="7" borderId="0" xfId="101" applyFont="1" applyFill="1" applyAlignment="1">
      <alignment horizontal="left" vertical="center" wrapText="1"/>
    </xf>
    <xf numFmtId="169" fontId="6" fillId="0" borderId="4" xfId="4" applyNumberFormat="1" applyFont="1" applyBorder="1" applyAlignment="1">
      <alignment horizontal="left" vertical="center" wrapText="1"/>
    </xf>
    <xf numFmtId="0" fontId="19" fillId="0" borderId="0" xfId="4" applyFont="1" applyAlignment="1">
      <alignment horizontal="right"/>
    </xf>
    <xf numFmtId="0" fontId="9" fillId="0" borderId="0" xfId="4" applyFont="1" applyAlignment="1">
      <alignment horizontal="right"/>
    </xf>
    <xf numFmtId="3" fontId="1" fillId="0" borderId="4" xfId="4" applyNumberFormat="1" applyFont="1" applyBorder="1" applyAlignment="1">
      <alignment horizontal="right" vertical="center"/>
    </xf>
    <xf numFmtId="0" fontId="18" fillId="0" borderId="0" xfId="4" applyFont="1" applyAlignment="1">
      <alignment horizontal="right" vertical="center"/>
    </xf>
    <xf numFmtId="0" fontId="19" fillId="0" borderId="0" xfId="4" applyFont="1" applyAlignment="1">
      <alignment horizontal="right" vertical="center"/>
    </xf>
    <xf numFmtId="0" fontId="6" fillId="2" borderId="0" xfId="13" applyFont="1" applyFill="1" applyAlignment="1">
      <alignment horizontal="left" vertical="top" wrapText="1"/>
    </xf>
    <xf numFmtId="0" fontId="6" fillId="2" borderId="4" xfId="13" applyFont="1" applyFill="1" applyBorder="1" applyAlignment="1">
      <alignment horizontal="left" vertical="top" wrapText="1"/>
    </xf>
    <xf numFmtId="0" fontId="6" fillId="2" borderId="0" xfId="12" applyFont="1" applyFill="1" applyAlignment="1">
      <alignment horizontal="left" vertical="top" wrapText="1"/>
    </xf>
    <xf numFmtId="0" fontId="6" fillId="2" borderId="4" xfId="12" applyFont="1" applyFill="1" applyBorder="1" applyAlignment="1">
      <alignment horizontal="left" vertical="top" wrapText="1"/>
    </xf>
    <xf numFmtId="170" fontId="6" fillId="0" borderId="0" xfId="90" applyNumberFormat="1" applyFont="1" applyAlignment="1" applyProtection="1">
      <alignment horizontal="right" vertical="center"/>
      <protection hidden="1"/>
    </xf>
    <xf numFmtId="169" fontId="6" fillId="0" borderId="4" xfId="92" applyNumberFormat="1" applyFont="1" applyBorder="1" applyAlignment="1">
      <alignment horizontal="right" vertical="center"/>
    </xf>
    <xf numFmtId="168" fontId="6" fillId="7" borderId="0" xfId="90" applyNumberFormat="1" applyFont="1" applyFill="1" applyAlignment="1" applyProtection="1">
      <alignment horizontal="right" vertical="center"/>
      <protection hidden="1"/>
    </xf>
    <xf numFmtId="3" fontId="46" fillId="0" borderId="0" xfId="0" applyNumberFormat="1" applyFont="1"/>
    <xf numFmtId="0" fontId="28" fillId="0" borderId="0" xfId="95" applyFont="1" applyAlignment="1">
      <alignment horizontal="right" wrapText="1"/>
    </xf>
    <xf numFmtId="0" fontId="1" fillId="0" borderId="0" xfId="105" applyFont="1"/>
    <xf numFmtId="3" fontId="1" fillId="0" borderId="0" xfId="105" applyNumberFormat="1" applyFont="1"/>
    <xf numFmtId="0" fontId="110" fillId="0" borderId="4" xfId="95" applyFont="1" applyBorder="1" applyAlignment="1">
      <alignment horizontal="right" wrapText="1"/>
    </xf>
    <xf numFmtId="0" fontId="40" fillId="0" borderId="0" xfId="0" applyFont="1" applyAlignment="1">
      <alignment horizontal="left" vertical="center" wrapText="1"/>
    </xf>
    <xf numFmtId="3" fontId="40" fillId="7" borderId="0" xfId="0" applyNumberFormat="1" applyFont="1" applyFill="1" applyAlignment="1">
      <alignment horizontal="right" vertical="center"/>
    </xf>
    <xf numFmtId="3" fontId="42" fillId="7" borderId="0" xfId="0" applyNumberFormat="1" applyFont="1" applyFill="1" applyAlignment="1">
      <alignment horizontal="right" vertical="center"/>
    </xf>
    <xf numFmtId="3" fontId="40" fillId="0" borderId="0" xfId="0" applyNumberFormat="1" applyFont="1" applyAlignment="1">
      <alignment horizontal="right" vertical="center"/>
    </xf>
    <xf numFmtId="0" fontId="1" fillId="0" borderId="0" xfId="27" applyFont="1" applyAlignment="1">
      <alignment vertical="center" wrapText="1"/>
    </xf>
    <xf numFmtId="3" fontId="18" fillId="7" borderId="106" xfId="95" applyNumberFormat="1" applyFont="1" applyFill="1" applyBorder="1" applyAlignment="1">
      <alignment horizontal="left"/>
    </xf>
    <xf numFmtId="3" fontId="18" fillId="7" borderId="75" xfId="95" applyNumberFormat="1" applyFont="1" applyFill="1" applyBorder="1" applyAlignment="1">
      <alignment horizontal="right"/>
    </xf>
    <xf numFmtId="3" fontId="40" fillId="0" borderId="0" xfId="0" applyNumberFormat="1" applyFont="1" applyFill="1" applyAlignment="1">
      <alignment horizontal="right" vertical="center"/>
    </xf>
    <xf numFmtId="167" fontId="40" fillId="0" borderId="0" xfId="0" applyNumberFormat="1" applyFont="1" applyFill="1" applyAlignment="1">
      <alignment horizontal="right" vertical="center"/>
    </xf>
    <xf numFmtId="0" fontId="110" fillId="0" borderId="0" xfId="95" applyFont="1" applyFill="1" applyBorder="1" applyAlignment="1">
      <alignment horizontal="right" wrapText="1"/>
    </xf>
    <xf numFmtId="0" fontId="110" fillId="0" borderId="0" xfId="95" applyFont="1" applyBorder="1" applyAlignment="1">
      <alignment horizontal="right" vertical="center"/>
    </xf>
    <xf numFmtId="3" fontId="40" fillId="0" borderId="0" xfId="0" applyNumberFormat="1" applyFont="1" applyFill="1" applyBorder="1" applyAlignment="1">
      <alignment horizontal="right" vertical="center"/>
    </xf>
    <xf numFmtId="167" fontId="40" fillId="0" borderId="0" xfId="0" applyNumberFormat="1" applyFont="1" applyFill="1" applyBorder="1" applyAlignment="1">
      <alignment horizontal="right" vertical="center"/>
    </xf>
    <xf numFmtId="169" fontId="6" fillId="0" borderId="0" xfId="95" applyNumberFormat="1" applyFont="1" applyBorder="1" applyAlignment="1">
      <alignment horizontal="right" vertical="center"/>
    </xf>
    <xf numFmtId="3" fontId="42" fillId="0" borderId="0" xfId="0" applyNumberFormat="1" applyFont="1" applyFill="1" applyBorder="1" applyAlignment="1">
      <alignment horizontal="right" vertical="center"/>
    </xf>
    <xf numFmtId="167" fontId="42" fillId="0" borderId="0" xfId="0" applyNumberFormat="1" applyFont="1" applyFill="1" applyBorder="1" applyAlignment="1">
      <alignment horizontal="right" vertical="center"/>
    </xf>
    <xf numFmtId="0" fontId="1" fillId="0" borderId="0" xfId="95" applyFont="1" applyBorder="1"/>
    <xf numFmtId="3" fontId="9" fillId="7" borderId="75" xfId="12" applyNumberFormat="1" applyFont="1" applyFill="1" applyBorder="1" applyAlignment="1">
      <alignment horizontal="right" vertical="center"/>
    </xf>
    <xf numFmtId="0" fontId="18" fillId="2" borderId="75" xfId="12" applyFont="1" applyFill="1" applyBorder="1" applyAlignment="1">
      <alignment horizontal="left" vertical="center" wrapText="1"/>
    </xf>
    <xf numFmtId="0" fontId="18" fillId="7" borderId="75" xfId="72" applyFont="1" applyFill="1" applyBorder="1" applyAlignment="1">
      <alignment vertical="center"/>
    </xf>
    <xf numFmtId="0" fontId="18" fillId="0" borderId="75" xfId="72" applyFont="1" applyBorder="1" applyAlignment="1">
      <alignment vertical="center"/>
    </xf>
    <xf numFmtId="0" fontId="74" fillId="0" borderId="75" xfId="72" applyFont="1" applyBorder="1" applyAlignment="1">
      <alignment vertical="center"/>
    </xf>
    <xf numFmtId="3" fontId="18" fillId="7" borderId="75" xfId="95" applyNumberFormat="1" applyFont="1" applyFill="1" applyBorder="1" applyAlignment="1">
      <alignment horizontal="left" vertical="center"/>
    </xf>
    <xf numFmtId="3" fontId="18" fillId="7" borderId="75" xfId="95" applyNumberFormat="1" applyFont="1" applyFill="1" applyBorder="1" applyAlignment="1">
      <alignment horizontal="right" vertical="center"/>
    </xf>
    <xf numFmtId="3" fontId="9" fillId="7" borderId="75" xfId="95" applyNumberFormat="1" applyFont="1" applyFill="1" applyBorder="1" applyAlignment="1">
      <alignment horizontal="right" vertical="center"/>
    </xf>
    <xf numFmtId="3" fontId="51" fillId="7" borderId="75" xfId="95" applyNumberFormat="1" applyFont="1" applyFill="1" applyBorder="1" applyAlignment="1">
      <alignment horizontal="right" vertical="center"/>
    </xf>
    <xf numFmtId="3" fontId="1" fillId="0" borderId="75" xfId="0" applyNumberFormat="1" applyFont="1" applyBorder="1" applyAlignment="1">
      <alignment horizontal="left" wrapText="1"/>
    </xf>
    <xf numFmtId="3" fontId="1" fillId="0" borderId="75" xfId="0" applyNumberFormat="1" applyFont="1" applyBorder="1" applyAlignment="1">
      <alignment horizontal="right" wrapText="1"/>
    </xf>
    <xf numFmtId="3" fontId="1" fillId="0" borderId="0" xfId="95" applyNumberFormat="1" applyFont="1" applyAlignment="1">
      <alignment horizontal="left" wrapText="1"/>
    </xf>
    <xf numFmtId="3" fontId="18" fillId="7" borderId="0" xfId="101" applyNumberFormat="1" applyFont="1" applyFill="1" applyAlignment="1">
      <alignment horizontal="center" vertical="center" wrapText="1"/>
    </xf>
    <xf numFmtId="0" fontId="1" fillId="0" borderId="4" xfId="1" applyFont="1" applyBorder="1" applyAlignment="1">
      <alignment horizontal="left" vertical="center"/>
    </xf>
    <xf numFmtId="0" fontId="110" fillId="0" borderId="4" xfId="0" applyFont="1" applyFill="1" applyBorder="1" applyAlignment="1">
      <alignment horizontal="right"/>
    </xf>
    <xf numFmtId="0" fontId="110" fillId="0" borderId="4" xfId="43" applyFont="1" applyFill="1" applyBorder="1" applyAlignment="1">
      <alignment horizontal="right"/>
    </xf>
    <xf numFmtId="0" fontId="110" fillId="0" borderId="4" xfId="43" applyFont="1" applyFill="1" applyBorder="1" applyAlignment="1">
      <alignment horizontal="right" indent="1"/>
    </xf>
    <xf numFmtId="0" fontId="29" fillId="0" borderId="0" xfId="5" applyFont="1" applyAlignment="1">
      <alignment horizontal="left" vertical="center" wrapText="1"/>
    </xf>
    <xf numFmtId="0" fontId="9" fillId="2" borderId="4" xfId="0" applyFont="1" applyFill="1" applyBorder="1" applyAlignment="1">
      <alignment horizontal="left" vertical="center" wrapText="1"/>
    </xf>
    <xf numFmtId="0" fontId="24" fillId="0" borderId="0" xfId="27" applyFont="1" applyAlignment="1">
      <alignment vertical="center" wrapText="1"/>
    </xf>
    <xf numFmtId="0" fontId="50" fillId="0" borderId="0" xfId="27" applyFont="1" applyAlignment="1">
      <alignment wrapText="1"/>
    </xf>
    <xf numFmtId="2" fontId="110" fillId="0" borderId="4" xfId="90" applyNumberFormat="1" applyFont="1" applyBorder="1" applyAlignment="1" applyProtection="1">
      <alignment horizontal="left" wrapText="1"/>
      <protection hidden="1"/>
    </xf>
    <xf numFmtId="2" fontId="110" fillId="0" borderId="0" xfId="90" applyNumberFormat="1" applyFont="1" applyFill="1" applyBorder="1" applyAlignment="1" applyProtection="1">
      <alignment horizontal="right" wrapText="1"/>
      <protection hidden="1"/>
    </xf>
    <xf numFmtId="2" fontId="110" fillId="0" borderId="0" xfId="90" applyNumberFormat="1" applyFont="1" applyFill="1" applyBorder="1" applyAlignment="1" applyProtection="1">
      <alignment horizontal="right" vertical="center" wrapText="1"/>
      <protection hidden="1"/>
    </xf>
    <xf numFmtId="0" fontId="24" fillId="0" borderId="0" xfId="0" applyFont="1" applyFill="1" applyBorder="1" applyAlignment="1">
      <alignment horizontal="right" vertical="center"/>
    </xf>
    <xf numFmtId="3" fontId="6" fillId="0" borderId="0" xfId="90" applyNumberFormat="1" applyFont="1" applyFill="1" applyBorder="1" applyAlignment="1" applyProtection="1">
      <alignment horizontal="right" vertical="center"/>
      <protection hidden="1"/>
    </xf>
    <xf numFmtId="0" fontId="12" fillId="0" borderId="0" xfId="72" applyFill="1" applyBorder="1" applyAlignment="1">
      <alignment vertical="center"/>
    </xf>
    <xf numFmtId="0" fontId="3" fillId="0" borderId="0" xfId="72" applyFont="1" applyFill="1" applyBorder="1" applyAlignment="1">
      <alignment vertical="center"/>
    </xf>
    <xf numFmtId="3" fontId="9" fillId="0" borderId="0" xfId="90" applyNumberFormat="1" applyFont="1" applyFill="1" applyBorder="1" applyAlignment="1" applyProtection="1">
      <alignment horizontal="right" vertical="center"/>
      <protection hidden="1"/>
    </xf>
    <xf numFmtId="3" fontId="1" fillId="0" borderId="0" xfId="95" applyNumberFormat="1" applyFont="1" applyBorder="1" applyAlignment="1">
      <alignment horizontal="right"/>
    </xf>
    <xf numFmtId="3" fontId="18" fillId="7" borderId="4" xfId="95" applyNumberFormat="1" applyFont="1" applyFill="1" applyBorder="1" applyAlignment="1">
      <alignment horizontal="left"/>
    </xf>
    <xf numFmtId="3" fontId="18" fillId="7" borderId="4" xfId="95" applyNumberFormat="1" applyFont="1" applyFill="1" applyBorder="1" applyAlignment="1">
      <alignment horizontal="right" vertical="center"/>
    </xf>
    <xf numFmtId="3" fontId="18" fillId="7" borderId="62" xfId="95" applyNumberFormat="1" applyFont="1" applyFill="1" applyBorder="1" applyAlignment="1">
      <alignment horizontal="left"/>
    </xf>
    <xf numFmtId="3" fontId="18" fillId="7" borderId="62" xfId="95" applyNumberFormat="1" applyFont="1" applyFill="1" applyBorder="1" applyAlignment="1">
      <alignment horizontal="right" vertical="center"/>
    </xf>
    <xf numFmtId="3" fontId="18" fillId="7" borderId="62" xfId="95" applyNumberFormat="1" applyFont="1" applyFill="1" applyBorder="1" applyAlignment="1">
      <alignment horizontal="right"/>
    </xf>
    <xf numFmtId="3" fontId="9" fillId="7" borderId="62" xfId="95" applyNumberFormat="1" applyFont="1" applyFill="1" applyBorder="1" applyAlignment="1">
      <alignment horizontal="right"/>
    </xf>
    <xf numFmtId="3" fontId="51" fillId="7" borderId="62" xfId="95" applyNumberFormat="1" applyFont="1" applyFill="1" applyBorder="1" applyAlignment="1">
      <alignment horizontal="right"/>
    </xf>
    <xf numFmtId="3" fontId="1" fillId="0" borderId="0" xfId="95" applyNumberFormat="1" applyFont="1" applyAlignment="1">
      <alignment wrapText="1"/>
    </xf>
    <xf numFmtId="3" fontId="18" fillId="0" borderId="0" xfId="95" applyNumberFormat="1" applyFont="1" applyAlignment="1">
      <alignment wrapText="1"/>
    </xf>
    <xf numFmtId="0" fontId="18" fillId="0" borderId="4" xfId="95" applyFont="1" applyBorder="1" applyAlignment="1">
      <alignment wrapText="1"/>
    </xf>
    <xf numFmtId="3" fontId="1" fillId="7" borderId="0" xfId="95" applyNumberFormat="1" applyFont="1" applyFill="1" applyAlignment="1">
      <alignment horizontal="left" vertical="center" wrapText="1"/>
    </xf>
    <xf numFmtId="3" fontId="1" fillId="0" borderId="0" xfId="95" applyNumberFormat="1" applyFont="1" applyAlignment="1">
      <alignment horizontal="left" vertical="center" wrapText="1"/>
    </xf>
    <xf numFmtId="3" fontId="6" fillId="0" borderId="0" xfId="95" applyNumberFormat="1" applyFont="1" applyAlignment="1">
      <alignment horizontal="left" vertical="center" wrapText="1"/>
    </xf>
    <xf numFmtId="3" fontId="6" fillId="7" borderId="0" xfId="95" applyNumberFormat="1" applyFont="1" applyFill="1" applyAlignment="1">
      <alignment horizontal="left" vertical="center" wrapText="1"/>
    </xf>
    <xf numFmtId="0" fontId="1" fillId="7" borderId="0" xfId="95" applyFont="1" applyFill="1" applyAlignment="1">
      <alignment vertical="center" wrapText="1"/>
    </xf>
    <xf numFmtId="0" fontId="1" fillId="0" borderId="0" xfId="95" applyFont="1" applyAlignment="1">
      <alignment wrapText="1"/>
    </xf>
    <xf numFmtId="3" fontId="18" fillId="7" borderId="62" xfId="95" applyNumberFormat="1" applyFont="1" applyFill="1" applyBorder="1" applyAlignment="1">
      <alignment horizontal="left" wrapText="1"/>
    </xf>
    <xf numFmtId="3" fontId="1" fillId="0" borderId="4" xfId="95" applyNumberFormat="1" applyFont="1" applyBorder="1" applyAlignment="1">
      <alignment horizontal="left" vertical="center" wrapText="1"/>
    </xf>
    <xf numFmtId="3" fontId="1" fillId="7" borderId="0" xfId="95" applyNumberFormat="1" applyFont="1" applyFill="1" applyAlignment="1">
      <alignment horizontal="left" wrapText="1"/>
    </xf>
    <xf numFmtId="3" fontId="6" fillId="7" borderId="0" xfId="95" applyNumberFormat="1" applyFont="1" applyFill="1" applyAlignment="1">
      <alignment horizontal="left" wrapText="1"/>
    </xf>
    <xf numFmtId="0" fontId="1" fillId="7" borderId="0" xfId="95" applyFont="1" applyFill="1" applyAlignment="1">
      <alignment wrapText="1"/>
    </xf>
    <xf numFmtId="0" fontId="18" fillId="0" borderId="4" xfId="95" applyFont="1" applyBorder="1" applyAlignment="1">
      <alignment horizontal="left" vertical="center" wrapText="1"/>
    </xf>
    <xf numFmtId="0" fontId="29" fillId="2" borderId="0" xfId="5" applyFont="1" applyFill="1" applyAlignment="1">
      <alignment horizontal="left" vertical="center"/>
    </xf>
    <xf numFmtId="169" fontId="18" fillId="0" borderId="0" xfId="52" applyNumberFormat="1" applyFont="1" applyFill="1" applyBorder="1" applyAlignment="1">
      <alignment horizontal="right" vertical="center"/>
    </xf>
    <xf numFmtId="0" fontId="19" fillId="0" borderId="20" xfId="27" applyFont="1" applyBorder="1" applyAlignment="1">
      <alignment wrapText="1" readingOrder="1"/>
    </xf>
    <xf numFmtId="0" fontId="30" fillId="0" borderId="24" xfId="27" applyFont="1" applyBorder="1" applyAlignment="1">
      <alignment horizontal="right" wrapText="1" readingOrder="1"/>
    </xf>
    <xf numFmtId="0" fontId="19" fillId="0" borderId="0" xfId="27" applyFont="1" applyFill="1" applyBorder="1" applyAlignment="1">
      <alignment horizontal="right" wrapText="1" readingOrder="1"/>
    </xf>
    <xf numFmtId="169" fontId="1" fillId="0" borderId="0" xfId="52" applyNumberFormat="1" applyFont="1" applyFill="1" applyBorder="1" applyAlignment="1">
      <alignment horizontal="right" vertical="center"/>
    </xf>
    <xf numFmtId="0" fontId="1" fillId="0" borderId="0" xfId="27" applyFont="1" applyFill="1" applyBorder="1" applyAlignment="1">
      <alignment horizontal="right" vertical="center" indent="1"/>
    </xf>
    <xf numFmtId="0" fontId="46" fillId="0" borderId="0" xfId="27" applyFont="1" applyFill="1" applyBorder="1"/>
    <xf numFmtId="0" fontId="46" fillId="0" borderId="0" xfId="27" applyFont="1" applyFill="1" applyBorder="1" applyAlignment="1">
      <alignment vertical="center"/>
    </xf>
    <xf numFmtId="0" fontId="30" fillId="0" borderId="0" xfId="27" applyFont="1" applyFill="1" applyBorder="1" applyAlignment="1">
      <alignment wrapText="1" readingOrder="1"/>
    </xf>
    <xf numFmtId="3" fontId="116" fillId="0" borderId="4" xfId="0" applyNumberFormat="1" applyFont="1" applyBorder="1" applyAlignment="1">
      <alignment horizontal="center" vertical="center" wrapText="1"/>
    </xf>
    <xf numFmtId="3" fontId="6" fillId="0" borderId="0" xfId="72" applyNumberFormat="1" applyFont="1" applyFill="1" applyAlignment="1">
      <alignment horizontal="right" vertical="center" wrapText="1" readingOrder="1"/>
    </xf>
    <xf numFmtId="9" fontId="6" fillId="0" borderId="0" xfId="94" applyFont="1" applyFill="1" applyBorder="1" applyAlignment="1">
      <alignment horizontal="right" vertical="center" wrapText="1" readingOrder="1"/>
    </xf>
    <xf numFmtId="0" fontId="6" fillId="0" borderId="0" xfId="104" applyFont="1" applyFill="1" applyAlignment="1" applyProtection="1">
      <alignment vertical="center"/>
      <protection hidden="1"/>
    </xf>
    <xf numFmtId="169" fontId="6" fillId="0" borderId="0" xfId="90" applyNumberFormat="1" applyFont="1" applyFill="1" applyAlignment="1" applyProtection="1">
      <alignment horizontal="right" vertical="center" wrapText="1"/>
      <protection hidden="1"/>
    </xf>
    <xf numFmtId="169" fontId="6" fillId="0" borderId="0" xfId="90" applyNumberFormat="1" applyFont="1" applyFill="1" applyAlignment="1" applyProtection="1">
      <alignment horizontal="right" vertical="center"/>
      <protection hidden="1"/>
    </xf>
    <xf numFmtId="169" fontId="9" fillId="0" borderId="0" xfId="90" applyNumberFormat="1" applyFont="1" applyFill="1" applyAlignment="1" applyProtection="1">
      <alignment horizontal="right" vertical="center"/>
      <protection hidden="1"/>
    </xf>
    <xf numFmtId="49" fontId="9" fillId="0" borderId="0" xfId="90" applyNumberFormat="1" applyFont="1" applyFill="1" applyBorder="1" applyAlignment="1" applyProtection="1">
      <alignment horizontal="right" wrapText="1"/>
      <protection hidden="1"/>
    </xf>
    <xf numFmtId="169" fontId="6" fillId="0" borderId="0" xfId="90" applyNumberFormat="1" applyFont="1" applyFill="1" applyBorder="1" applyAlignment="1" applyProtection="1">
      <alignment horizontal="right" vertical="center" wrapText="1"/>
      <protection hidden="1"/>
    </xf>
    <xf numFmtId="169" fontId="6" fillId="0" borderId="0" xfId="92" applyNumberFormat="1" applyFont="1" applyFill="1" applyBorder="1" applyAlignment="1">
      <alignment horizontal="right" vertical="center"/>
    </xf>
    <xf numFmtId="3" fontId="28" fillId="0" borderId="0" xfId="95" applyNumberFormat="1" applyFont="1" applyAlignment="1">
      <alignment horizontal="right" wrapText="1"/>
    </xf>
    <xf numFmtId="3" fontId="26" fillId="0" borderId="4" xfId="95" applyNumberFormat="1" applyFont="1" applyBorder="1" applyAlignment="1">
      <alignment horizontal="right" wrapText="1"/>
    </xf>
    <xf numFmtId="0" fontId="28" fillId="0" borderId="4" xfId="95" applyFont="1" applyBorder="1" applyAlignment="1">
      <alignment horizontal="right" wrapText="1"/>
    </xf>
    <xf numFmtId="167" fontId="1" fillId="2" borderId="0" xfId="68" applyNumberFormat="1" applyFont="1" applyFill="1" applyAlignment="1">
      <alignment horizontal="right"/>
    </xf>
    <xf numFmtId="3" fontId="26" fillId="0" borderId="4" xfId="95" applyNumberFormat="1" applyFont="1" applyBorder="1" applyAlignment="1">
      <alignment horizontal="right" wrapText="1"/>
    </xf>
    <xf numFmtId="3" fontId="26" fillId="0" borderId="0" xfId="95" applyNumberFormat="1" applyFont="1" applyBorder="1" applyAlignment="1">
      <alignment horizontal="right" wrapText="1"/>
    </xf>
    <xf numFmtId="0" fontId="26" fillId="0" borderId="0" xfId="105" applyFont="1" applyBorder="1" applyAlignment="1">
      <alignment horizontal="right" wrapText="1"/>
    </xf>
    <xf numFmtId="0" fontId="28" fillId="0" borderId="4" xfId="105" applyFont="1" applyBorder="1" applyAlignment="1">
      <alignment horizontal="right"/>
    </xf>
    <xf numFmtId="0" fontId="28" fillId="0" borderId="4" xfId="105" applyFont="1" applyBorder="1" applyAlignment="1">
      <alignment horizontal="right" wrapText="1"/>
    </xf>
    <xf numFmtId="0" fontId="26" fillId="0" borderId="0" xfId="105" applyFont="1" applyBorder="1" applyAlignment="1">
      <alignment horizontal="center" wrapText="1"/>
    </xf>
    <xf numFmtId="0" fontId="28" fillId="0" borderId="4" xfId="105" applyFont="1" applyBorder="1" applyAlignment="1">
      <alignment horizontal="center"/>
    </xf>
    <xf numFmtId="3" fontId="18" fillId="7" borderId="4" xfId="95" applyNumberFormat="1" applyFont="1" applyFill="1" applyBorder="1" applyAlignment="1">
      <alignment horizontal="left" vertical="center"/>
    </xf>
    <xf numFmtId="3" fontId="18" fillId="0" borderId="0" xfId="95" applyNumberFormat="1" applyFont="1" applyBorder="1" applyAlignment="1">
      <alignment wrapText="1"/>
    </xf>
    <xf numFmtId="3" fontId="28" fillId="0" borderId="0" xfId="95" applyNumberFormat="1" applyFont="1" applyBorder="1" applyAlignment="1">
      <alignment horizontal="right" wrapText="1"/>
    </xf>
    <xf numFmtId="0" fontId="28" fillId="0" borderId="0" xfId="95" applyFont="1" applyBorder="1" applyAlignment="1">
      <alignment horizontal="right" wrapText="1"/>
    </xf>
    <xf numFmtId="0" fontId="26" fillId="0" borderId="0" xfId="95" applyFont="1" applyBorder="1" applyAlignment="1">
      <alignment horizontal="right" wrapText="1"/>
    </xf>
    <xf numFmtId="0" fontId="28" fillId="0" borderId="4" xfId="95" applyFont="1" applyBorder="1" applyAlignment="1">
      <alignment wrapText="1"/>
    </xf>
    <xf numFmtId="3" fontId="26" fillId="0" borderId="4" xfId="105" applyNumberFormat="1" applyFont="1" applyBorder="1" applyAlignment="1">
      <alignment horizontal="right" wrapText="1"/>
    </xf>
    <xf numFmtId="9" fontId="46" fillId="0" borderId="0" xfId="0" applyNumberFormat="1" applyFont="1" applyBorder="1"/>
    <xf numFmtId="3" fontId="6" fillId="0" borderId="0" xfId="38" applyNumberFormat="1" applyFont="1" applyAlignment="1" applyProtection="1">
      <alignment horizontal="left" vertical="center" wrapText="1" indent="1"/>
      <protection locked="0"/>
    </xf>
    <xf numFmtId="169" fontId="6" fillId="7" borderId="0" xfId="95" applyNumberFormat="1" applyFont="1" applyFill="1" applyBorder="1" applyAlignment="1">
      <alignment horizontal="right" vertical="center"/>
    </xf>
    <xf numFmtId="0" fontId="110" fillId="7" borderId="4" xfId="95" applyFont="1" applyFill="1" applyBorder="1" applyAlignment="1">
      <alignment horizontal="right" vertical="center"/>
    </xf>
    <xf numFmtId="0" fontId="40" fillId="0" borderId="4" xfId="0" applyFont="1" applyBorder="1" applyAlignment="1">
      <alignment horizontal="left" vertical="center" wrapText="1"/>
    </xf>
    <xf numFmtId="3" fontId="40" fillId="7" borderId="4" xfId="0" applyNumberFormat="1" applyFont="1" applyFill="1" applyBorder="1" applyAlignment="1">
      <alignment horizontal="right" vertical="center"/>
    </xf>
    <xf numFmtId="3" fontId="40" fillId="0" borderId="4" xfId="0" applyNumberFormat="1" applyFont="1" applyBorder="1" applyAlignment="1">
      <alignment horizontal="right" vertical="center"/>
    </xf>
    <xf numFmtId="3" fontId="18" fillId="7" borderId="75" xfId="95" applyNumberFormat="1" applyFont="1" applyFill="1" applyBorder="1" applyAlignment="1">
      <alignment horizontal="left"/>
    </xf>
    <xf numFmtId="0" fontId="9" fillId="7" borderId="0" xfId="101" applyFont="1" applyFill="1" applyAlignment="1">
      <alignment wrapText="1"/>
    </xf>
    <xf numFmtId="168" fontId="6" fillId="0" borderId="0" xfId="4" quotePrefix="1" applyNumberFormat="1" applyFont="1" applyAlignment="1">
      <alignment horizontal="right" vertical="center"/>
    </xf>
    <xf numFmtId="0" fontId="1" fillId="0" borderId="0" xfId="12" applyFont="1" applyFill="1" applyAlignment="1">
      <alignment horizontal="right" vertical="center"/>
    </xf>
    <xf numFmtId="0" fontId="18" fillId="0" borderId="0" xfId="101" applyFont="1" applyFill="1" applyAlignment="1">
      <alignment horizontal="left" vertical="center" wrapText="1"/>
    </xf>
    <xf numFmtId="1" fontId="6" fillId="0" borderId="0" xfId="4" applyNumberFormat="1" applyFont="1" applyAlignment="1">
      <alignment horizontal="right" vertical="center"/>
    </xf>
    <xf numFmtId="0" fontId="1" fillId="0" borderId="0" xfId="4" applyFont="1" applyFill="1"/>
    <xf numFmtId="168" fontId="6" fillId="0" borderId="0" xfId="90" quotePrefix="1" applyNumberFormat="1" applyFont="1" applyAlignment="1" applyProtection="1">
      <alignment horizontal="right" vertical="center"/>
      <protection hidden="1"/>
    </xf>
    <xf numFmtId="168" fontId="9" fillId="7" borderId="0" xfId="90" quotePrefix="1" applyNumberFormat="1" applyFont="1" applyFill="1" applyAlignment="1" applyProtection="1">
      <alignment horizontal="right" vertical="center"/>
      <protection hidden="1"/>
    </xf>
    <xf numFmtId="2" fontId="49" fillId="2" borderId="0" xfId="61" applyNumberFormat="1" applyFont="1" applyFill="1" applyAlignment="1">
      <alignment horizontal="right" wrapText="1"/>
    </xf>
    <xf numFmtId="0" fontId="110" fillId="0" borderId="0" xfId="90" applyFont="1" applyBorder="1" applyAlignment="1" applyProtection="1">
      <alignment horizontal="right" vertical="center" wrapText="1"/>
      <protection hidden="1"/>
    </xf>
    <xf numFmtId="0" fontId="6" fillId="0" borderId="0" xfId="90" applyFont="1" applyBorder="1" applyAlignment="1" applyProtection="1">
      <alignment horizontal="right" vertical="center" wrapText="1"/>
      <protection hidden="1"/>
    </xf>
    <xf numFmtId="0" fontId="9" fillId="0" borderId="0" xfId="90" applyFont="1" applyFill="1" applyAlignment="1" applyProtection="1">
      <alignment vertical="center"/>
      <protection hidden="1"/>
    </xf>
    <xf numFmtId="168" fontId="9" fillId="0" borderId="0" xfId="90" applyNumberFormat="1" applyFont="1" applyFill="1" applyAlignment="1" applyProtection="1">
      <alignment horizontal="right" vertical="center"/>
      <protection hidden="1"/>
    </xf>
    <xf numFmtId="9" fontId="9" fillId="0" borderId="7" xfId="91" applyFont="1" applyFill="1" applyBorder="1" applyAlignment="1" applyProtection="1">
      <alignment horizontal="right" vertical="center"/>
      <protection hidden="1"/>
    </xf>
    <xf numFmtId="9" fontId="9" fillId="0" borderId="5" xfId="91" applyFont="1" applyFill="1" applyBorder="1" applyAlignment="1" applyProtection="1">
      <alignment horizontal="right" vertical="center"/>
      <protection hidden="1"/>
    </xf>
    <xf numFmtId="9" fontId="9" fillId="0" borderId="6" xfId="91" applyFont="1" applyFill="1" applyBorder="1" applyAlignment="1" applyProtection="1">
      <alignment horizontal="right" vertical="center"/>
      <protection hidden="1"/>
    </xf>
    <xf numFmtId="9" fontId="9" fillId="0" borderId="6" xfId="91" quotePrefix="1" applyFont="1" applyFill="1" applyBorder="1" applyAlignment="1" applyProtection="1">
      <alignment horizontal="right" vertical="center"/>
      <protection hidden="1"/>
    </xf>
    <xf numFmtId="0" fontId="9" fillId="0" borderId="0" xfId="90" applyFont="1" applyBorder="1" applyAlignment="1" applyProtection="1">
      <alignment horizontal="right" vertical="center" wrapText="1"/>
      <protection hidden="1"/>
    </xf>
    <xf numFmtId="0" fontId="46" fillId="0" borderId="0" xfId="72" applyFont="1" applyBorder="1" applyAlignment="1">
      <alignment vertical="center"/>
    </xf>
    <xf numFmtId="0" fontId="18" fillId="7" borderId="75" xfId="95" applyFont="1" applyFill="1" applyBorder="1" applyAlignment="1">
      <alignment horizontal="left" vertical="center" wrapText="1"/>
    </xf>
    <xf numFmtId="3" fontId="46" fillId="7" borderId="75" xfId="0" applyNumberFormat="1" applyFont="1" applyFill="1" applyBorder="1"/>
    <xf numFmtId="0" fontId="18" fillId="7" borderId="75" xfId="95" applyFont="1" applyFill="1" applyBorder="1" applyAlignment="1">
      <alignment horizontal="left" vertical="center"/>
    </xf>
    <xf numFmtId="3" fontId="1" fillId="7" borderId="107" xfId="95" applyNumberFormat="1" applyFont="1" applyFill="1" applyBorder="1"/>
    <xf numFmtId="3" fontId="46" fillId="7" borderId="108" xfId="0" applyNumberFormat="1" applyFont="1" applyFill="1" applyBorder="1"/>
    <xf numFmtId="3" fontId="46" fillId="7" borderId="71" xfId="0" applyNumberFormat="1" applyFont="1" applyFill="1" applyBorder="1"/>
    <xf numFmtId="0" fontId="0" fillId="0" borderId="0" xfId="0" applyAlignment="1">
      <alignment wrapText="1"/>
    </xf>
    <xf numFmtId="0" fontId="110" fillId="0" borderId="4" xfId="4" quotePrefix="1" applyFont="1" applyBorder="1" applyAlignment="1">
      <alignment horizontal="right"/>
    </xf>
    <xf numFmtId="3" fontId="6" fillId="0" borderId="0" xfId="4" applyNumberFormat="1" applyFont="1" applyFill="1" applyAlignment="1">
      <alignment vertical="center"/>
    </xf>
    <xf numFmtId="0" fontId="9" fillId="7" borderId="75" xfId="12" applyFont="1" applyFill="1" applyBorder="1" applyAlignment="1">
      <alignment horizontal="left" vertical="center"/>
    </xf>
    <xf numFmtId="0" fontId="9" fillId="7" borderId="4" xfId="12" applyFont="1" applyFill="1" applyBorder="1" applyAlignment="1">
      <alignment horizontal="left" vertical="center" wrapText="1"/>
    </xf>
    <xf numFmtId="0" fontId="6" fillId="7" borderId="8" xfId="12" applyFont="1" applyFill="1" applyBorder="1" applyAlignment="1">
      <alignment horizontal="left" vertical="center" wrapText="1"/>
    </xf>
    <xf numFmtId="0" fontId="9" fillId="2" borderId="4" xfId="5" applyFont="1" applyFill="1" applyBorder="1" applyAlignment="1">
      <alignment horizontal="left" vertical="center" indent="1"/>
    </xf>
    <xf numFmtId="168" fontId="6" fillId="0" borderId="0" xfId="90" applyNumberFormat="1" applyFont="1" applyFill="1" applyAlignment="1" applyProtection="1">
      <alignment horizontal="right" vertical="center"/>
      <protection hidden="1"/>
    </xf>
    <xf numFmtId="0" fontId="1" fillId="0" borderId="0" xfId="95" applyFont="1" applyAlignment="1"/>
    <xf numFmtId="2" fontId="9" fillId="0" borderId="0" xfId="90" applyNumberFormat="1" applyFont="1" applyBorder="1" applyAlignment="1" applyProtection="1">
      <alignment horizontal="right" vertical="center" wrapText="1"/>
      <protection hidden="1"/>
    </xf>
    <xf numFmtId="168" fontId="6" fillId="0" borderId="0" xfId="90" applyNumberFormat="1" applyFont="1" applyBorder="1" applyAlignment="1" applyProtection="1">
      <alignment horizontal="right" vertical="center"/>
      <protection hidden="1"/>
    </xf>
    <xf numFmtId="168" fontId="9" fillId="0" borderId="0" xfId="90" applyNumberFormat="1" applyFont="1" applyFill="1" applyBorder="1" applyAlignment="1" applyProtection="1">
      <alignment horizontal="right" vertical="center"/>
      <protection hidden="1"/>
    </xf>
    <xf numFmtId="0" fontId="0" fillId="0" borderId="0" xfId="0" applyAlignment="1"/>
    <xf numFmtId="17" fontId="110" fillId="0" borderId="4" xfId="4" quotePrefix="1" applyNumberFormat="1" applyFont="1" applyBorder="1" applyAlignment="1">
      <alignment horizontal="right" wrapText="1"/>
    </xf>
    <xf numFmtId="0" fontId="130" fillId="0" borderId="4" xfId="4" applyFont="1" applyBorder="1"/>
    <xf numFmtId="0" fontId="51" fillId="0" borderId="4" xfId="4" applyFont="1" applyBorder="1" applyAlignment="1">
      <alignment vertical="center"/>
    </xf>
    <xf numFmtId="0" fontId="9" fillId="0" borderId="4" xfId="4" applyFont="1" applyBorder="1" applyAlignment="1">
      <alignment vertical="center"/>
    </xf>
    <xf numFmtId="0" fontId="9" fillId="0" borderId="4" xfId="4" applyFont="1" applyBorder="1" applyAlignment="1">
      <alignment horizontal="right" vertical="center"/>
    </xf>
    <xf numFmtId="0" fontId="6" fillId="0" borderId="4" xfId="4" applyFont="1" applyBorder="1" applyAlignment="1">
      <alignment vertical="center"/>
    </xf>
    <xf numFmtId="0" fontId="115" fillId="0" borderId="4" xfId="4" applyFont="1" applyBorder="1"/>
    <xf numFmtId="0" fontId="98" fillId="0" borderId="4" xfId="4" applyFont="1" applyBorder="1"/>
    <xf numFmtId="0" fontId="130" fillId="0" borderId="4" xfId="4" applyFont="1" applyBorder="1" applyAlignment="1">
      <alignment horizontal="left" vertical="center"/>
    </xf>
    <xf numFmtId="0" fontId="33" fillId="0" borderId="4" xfId="4" applyFont="1" applyBorder="1" applyAlignment="1">
      <alignment horizontal="right" vertical="center"/>
    </xf>
    <xf numFmtId="0" fontId="130" fillId="0" borderId="4" xfId="67" applyFont="1" applyBorder="1"/>
    <xf numFmtId="0" fontId="15" fillId="0" borderId="4" xfId="67" applyFont="1" applyBorder="1"/>
    <xf numFmtId="0" fontId="43" fillId="2" borderId="4" xfId="12" applyFont="1" applyFill="1" applyBorder="1" applyAlignment="1">
      <alignment horizontal="right"/>
    </xf>
    <xf numFmtId="0" fontId="13" fillId="2" borderId="4" xfId="12" applyFont="1" applyFill="1" applyBorder="1" applyAlignment="1">
      <alignment vertical="center"/>
    </xf>
    <xf numFmtId="0" fontId="6" fillId="0" borderId="4" xfId="67" applyFont="1" applyBorder="1"/>
    <xf numFmtId="0" fontId="130" fillId="2" borderId="4" xfId="12" applyFont="1" applyFill="1" applyBorder="1" applyAlignment="1">
      <alignment horizontal="left" vertical="center" wrapText="1"/>
    </xf>
    <xf numFmtId="0" fontId="33" fillId="2" borderId="4" xfId="12" applyFont="1" applyFill="1" applyBorder="1" applyAlignment="1">
      <alignment horizontal="left" vertical="center"/>
    </xf>
    <xf numFmtId="0" fontId="81" fillId="0" borderId="4" xfId="90" applyFont="1" applyBorder="1" applyProtection="1">
      <protection hidden="1"/>
    </xf>
    <xf numFmtId="0" fontId="81" fillId="0" borderId="0" xfId="90" applyFont="1" applyBorder="1" applyAlignment="1" applyProtection="1">
      <alignment vertical="center"/>
      <protection hidden="1"/>
    </xf>
    <xf numFmtId="0" fontId="130" fillId="0" borderId="0" xfId="105" applyFont="1"/>
    <xf numFmtId="0" fontId="130" fillId="0" borderId="0" xfId="61" applyFont="1"/>
    <xf numFmtId="0" fontId="130" fillId="2" borderId="0" xfId="61" applyFont="1" applyFill="1"/>
    <xf numFmtId="0" fontId="130" fillId="0" borderId="0" xfId="61" applyFont="1" applyAlignment="1">
      <alignment horizontal="left" vertical="top"/>
    </xf>
    <xf numFmtId="0" fontId="130" fillId="2" borderId="0" xfId="61" applyFont="1" applyFill="1" applyAlignment="1">
      <alignment vertical="center"/>
    </xf>
    <xf numFmtId="0" fontId="110" fillId="0" borderId="0" xfId="27" applyFont="1" applyAlignment="1">
      <alignment vertical="center"/>
    </xf>
    <xf numFmtId="15" fontId="110" fillId="0" borderId="0" xfId="42" applyNumberFormat="1" applyFont="1" applyAlignment="1">
      <alignment horizontal="left" vertical="center" readingOrder="1"/>
    </xf>
    <xf numFmtId="181" fontId="12" fillId="0" borderId="0" xfId="42" quotePrefix="1" applyNumberFormat="1" applyFont="1" applyAlignment="1">
      <alignment horizontal="left"/>
    </xf>
    <xf numFmtId="0" fontId="16" fillId="2" borderId="4" xfId="12" applyFont="1" applyFill="1" applyBorder="1" applyAlignment="1"/>
    <xf numFmtId="0" fontId="16" fillId="2" borderId="4" xfId="12" applyFont="1" applyFill="1" applyBorder="1" applyAlignment="1">
      <alignment wrapText="1"/>
    </xf>
    <xf numFmtId="0" fontId="69" fillId="0" borderId="0" xfId="62" applyFont="1" applyAlignment="1" applyProtection="1"/>
    <xf numFmtId="0" fontId="110" fillId="7" borderId="4" xfId="95" applyFont="1" applyFill="1" applyBorder="1" applyAlignment="1">
      <alignment horizontal="right" wrapText="1"/>
    </xf>
    <xf numFmtId="0" fontId="42" fillId="7" borderId="4" xfId="0" applyFont="1" applyFill="1" applyBorder="1" applyAlignment="1">
      <alignment vertical="center"/>
    </xf>
    <xf numFmtId="3" fontId="42" fillId="7" borderId="4" xfId="0" applyNumberFormat="1" applyFont="1" applyFill="1" applyBorder="1" applyAlignment="1">
      <alignment horizontal="right" vertical="center"/>
    </xf>
    <xf numFmtId="0" fontId="130" fillId="2" borderId="4" xfId="12" applyFont="1" applyFill="1" applyBorder="1" applyAlignment="1">
      <alignment vertical="center"/>
    </xf>
    <xf numFmtId="0" fontId="18" fillId="7" borderId="103" xfId="95" applyFont="1" applyFill="1" applyBorder="1" applyAlignment="1">
      <alignment horizontal="left" vertical="center" wrapText="1"/>
    </xf>
    <xf numFmtId="169" fontId="6" fillId="7" borderId="103" xfId="95" applyNumberFormat="1" applyFont="1" applyFill="1" applyBorder="1" applyAlignment="1">
      <alignment horizontal="right" vertical="center"/>
    </xf>
    <xf numFmtId="3" fontId="11" fillId="0" borderId="0" xfId="34" applyNumberFormat="1" applyFont="1" applyBorder="1" applyAlignment="1">
      <alignment horizontal="center"/>
    </xf>
    <xf numFmtId="3" fontId="1" fillId="0" borderId="4" xfId="34" applyNumberFormat="1" applyFont="1" applyBorder="1" applyAlignment="1">
      <alignment horizontal="left"/>
    </xf>
    <xf numFmtId="3" fontId="18" fillId="7" borderId="103" xfId="34" applyNumberFormat="1" applyFont="1" applyFill="1" applyBorder="1"/>
    <xf numFmtId="3" fontId="9" fillId="7" borderId="103" xfId="34" applyNumberFormat="1" applyFont="1" applyFill="1" applyBorder="1"/>
    <xf numFmtId="0" fontId="33" fillId="0" borderId="0" xfId="95" applyFont="1" applyBorder="1"/>
    <xf numFmtId="3" fontId="9" fillId="0" borderId="4" xfId="34" applyNumberFormat="1" applyFont="1" applyBorder="1" applyAlignment="1">
      <alignment horizontal="left"/>
    </xf>
    <xf numFmtId="0" fontId="18" fillId="7" borderId="109" xfId="43" applyFont="1" applyFill="1" applyBorder="1" applyAlignment="1">
      <alignment horizontal="left" vertical="center"/>
    </xf>
    <xf numFmtId="169" fontId="18" fillId="7" borderId="109" xfId="43" applyNumberFormat="1" applyFont="1" applyFill="1" applyBorder="1"/>
    <xf numFmtId="9" fontId="18" fillId="7" borderId="109" xfId="43" applyNumberFormat="1" applyFont="1" applyFill="1" applyBorder="1"/>
    <xf numFmtId="3" fontId="6" fillId="2" borderId="0" xfId="5" applyNumberFormat="1" applyFont="1" applyFill="1" applyAlignment="1" applyProtection="1">
      <alignment horizontal="center" vertical="center"/>
      <protection locked="0"/>
    </xf>
    <xf numFmtId="3" fontId="6" fillId="2" borderId="4" xfId="5" applyNumberFormat="1" applyFont="1" applyFill="1" applyBorder="1" applyAlignment="1" applyProtection="1">
      <alignment horizontal="center" vertical="center"/>
      <protection locked="0"/>
    </xf>
    <xf numFmtId="3" fontId="18" fillId="7" borderId="4" xfId="95" applyNumberFormat="1" applyFont="1" applyFill="1" applyBorder="1" applyAlignment="1">
      <alignment horizontal="left" vertical="center" wrapText="1"/>
    </xf>
    <xf numFmtId="3" fontId="18" fillId="7" borderId="62" xfId="95" applyNumberFormat="1" applyFont="1" applyFill="1" applyBorder="1" applyAlignment="1">
      <alignment horizontal="left" vertical="center" wrapText="1"/>
    </xf>
    <xf numFmtId="3" fontId="18" fillId="7" borderId="0" xfId="95" applyNumberFormat="1" applyFont="1" applyFill="1" applyAlignment="1">
      <alignment horizontal="left" wrapText="1"/>
    </xf>
    <xf numFmtId="3" fontId="18" fillId="7" borderId="75" xfId="95" applyNumberFormat="1" applyFont="1" applyFill="1" applyBorder="1" applyAlignment="1">
      <alignment horizontal="left" wrapText="1"/>
    </xf>
    <xf numFmtId="49" fontId="42" fillId="0" borderId="0" xfId="90" applyNumberFormat="1" applyFont="1" applyBorder="1" applyAlignment="1" applyProtection="1">
      <alignment horizontal="right" wrapText="1"/>
      <protection hidden="1"/>
    </xf>
    <xf numFmtId="0" fontId="9" fillId="2" borderId="0" xfId="5" applyFont="1" applyFill="1" applyAlignment="1">
      <alignment horizontal="right" wrapText="1"/>
    </xf>
    <xf numFmtId="0" fontId="9" fillId="2" borderId="4" xfId="5" applyFont="1" applyFill="1" applyBorder="1" applyAlignment="1">
      <alignment horizontal="right" wrapText="1"/>
    </xf>
    <xf numFmtId="0" fontId="19" fillId="2" borderId="4" xfId="5" applyFont="1" applyFill="1" applyBorder="1" applyAlignment="1" applyProtection="1">
      <alignment horizontal="center" wrapText="1"/>
      <protection locked="0"/>
    </xf>
    <xf numFmtId="0" fontId="24" fillId="0" borderId="0" xfId="0" applyFont="1" applyAlignment="1">
      <alignment wrapText="1"/>
    </xf>
    <xf numFmtId="194" fontId="6" fillId="2" borderId="4" xfId="68" applyNumberFormat="1" applyFont="1" applyFill="1" applyBorder="1" applyAlignment="1" applyProtection="1">
      <alignment horizontal="right" vertical="center"/>
      <protection locked="0"/>
    </xf>
    <xf numFmtId="0" fontId="75" fillId="2" borderId="0" xfId="5" applyFont="1" applyFill="1" applyAlignment="1">
      <alignment horizontal="left" vertical="center" wrapText="1"/>
    </xf>
    <xf numFmtId="0" fontId="24" fillId="0" borderId="0" xfId="0" applyFont="1" applyAlignment="1">
      <alignment vertical="center"/>
    </xf>
    <xf numFmtId="167" fontId="1" fillId="0" borderId="0" xfId="68" applyNumberFormat="1" applyFont="1" applyFill="1" applyAlignment="1">
      <alignment horizontal="right"/>
    </xf>
    <xf numFmtId="3" fontId="6" fillId="2" borderId="4" xfId="0" applyNumberFormat="1" applyFont="1" applyFill="1" applyBorder="1" applyAlignment="1" applyProtection="1">
      <alignment vertical="center" wrapText="1" readingOrder="1"/>
      <protection locked="0"/>
    </xf>
    <xf numFmtId="3" fontId="6" fillId="2" borderId="4" xfId="0" applyNumberFormat="1" applyFont="1" applyFill="1" applyBorder="1" applyAlignment="1" applyProtection="1">
      <alignment vertical="center" wrapText="1"/>
      <protection locked="0"/>
    </xf>
    <xf numFmtId="3" fontId="6" fillId="0" borderId="4" xfId="0" applyNumberFormat="1" applyFont="1" applyBorder="1" applyAlignment="1" applyProtection="1">
      <alignment vertical="center" wrapText="1"/>
      <protection locked="0"/>
    </xf>
    <xf numFmtId="3" fontId="6" fillId="0" borderId="0" xfId="0" applyNumberFormat="1" applyFont="1" applyAlignment="1" applyProtection="1">
      <alignment horizontal="right" wrapText="1"/>
      <protection locked="0"/>
    </xf>
    <xf numFmtId="3" fontId="9" fillId="2" borderId="0" xfId="0" applyNumberFormat="1" applyFont="1" applyFill="1" applyAlignment="1" applyProtection="1">
      <alignment horizontal="right" wrapText="1"/>
      <protection locked="0"/>
    </xf>
    <xf numFmtId="1" fontId="18" fillId="7" borderId="0" xfId="0" applyNumberFormat="1" applyFont="1" applyFill="1" applyAlignment="1">
      <alignment horizontal="right" vertical="center"/>
    </xf>
    <xf numFmtId="170" fontId="55" fillId="0" borderId="0" xfId="0" applyNumberFormat="1" applyFont="1"/>
    <xf numFmtId="0" fontId="55" fillId="2" borderId="0" xfId="0" applyFont="1" applyFill="1"/>
    <xf numFmtId="3" fontId="9" fillId="7" borderId="110" xfId="5" applyNumberFormat="1" applyFont="1" applyFill="1" applyBorder="1" applyAlignment="1" applyProtection="1">
      <alignment horizontal="right" vertical="center"/>
      <protection locked="0"/>
    </xf>
    <xf numFmtId="3" fontId="9" fillId="7" borderId="103" xfId="5" applyNumberFormat="1" applyFont="1" applyFill="1" applyBorder="1" applyAlignment="1" applyProtection="1">
      <alignment horizontal="right" vertical="center"/>
      <protection locked="0"/>
    </xf>
    <xf numFmtId="0" fontId="9" fillId="7" borderId="74" xfId="5" applyFont="1" applyFill="1" applyBorder="1" applyAlignment="1">
      <alignment horizontal="left" indent="1"/>
    </xf>
    <xf numFmtId="0" fontId="0" fillId="2" borderId="0" xfId="0" applyFill="1" applyAlignment="1">
      <alignment horizontal="right" vertical="center"/>
    </xf>
    <xf numFmtId="0" fontId="9" fillId="7" borderId="0" xfId="5" applyFont="1" applyFill="1" applyAlignment="1" applyProtection="1">
      <alignment horizontal="right" vertical="center"/>
      <protection locked="0"/>
    </xf>
    <xf numFmtId="3" fontId="9" fillId="7" borderId="103" xfId="0" applyNumberFormat="1" applyFont="1" applyFill="1" applyBorder="1" applyAlignment="1">
      <alignment horizontal="right" vertical="center"/>
    </xf>
    <xf numFmtId="0" fontId="9" fillId="7" borderId="103" xfId="0" applyFont="1" applyFill="1" applyBorder="1" applyAlignment="1">
      <alignment horizontal="justify" vertical="center"/>
    </xf>
    <xf numFmtId="0" fontId="111" fillId="0" borderId="0" xfId="0" applyFont="1"/>
    <xf numFmtId="0" fontId="9" fillId="2" borderId="103" xfId="5" applyFont="1" applyFill="1" applyBorder="1" applyAlignment="1">
      <alignment horizontal="left"/>
    </xf>
    <xf numFmtId="0" fontId="9" fillId="2" borderId="103" xfId="5" applyFont="1" applyFill="1" applyBorder="1" applyAlignment="1" applyProtection="1">
      <alignment horizontal="left"/>
      <protection locked="0"/>
    </xf>
    <xf numFmtId="0" fontId="19" fillId="2" borderId="103" xfId="5" applyFont="1" applyFill="1" applyBorder="1" applyAlignment="1">
      <alignment horizontal="center" vertical="center"/>
    </xf>
    <xf numFmtId="3" fontId="19" fillId="2" borderId="103" xfId="5" applyNumberFormat="1" applyFont="1" applyFill="1" applyBorder="1" applyAlignment="1">
      <alignment horizontal="center" vertical="center"/>
    </xf>
    <xf numFmtId="173" fontId="9" fillId="7" borderId="103" xfId="49" applyNumberFormat="1" applyFont="1" applyFill="1" applyBorder="1" applyAlignment="1">
      <alignment vertical="center"/>
    </xf>
    <xf numFmtId="173" fontId="9" fillId="7" borderId="103" xfId="49" applyNumberFormat="1" applyFont="1" applyFill="1" applyBorder="1" applyAlignment="1" applyProtection="1">
      <alignment vertical="center"/>
      <protection locked="0"/>
    </xf>
    <xf numFmtId="0" fontId="9" fillId="7" borderId="103" xfId="5" applyFont="1" applyFill="1" applyBorder="1" applyAlignment="1">
      <alignment horizontal="left" vertical="center"/>
    </xf>
    <xf numFmtId="0" fontId="9" fillId="7" borderId="103" xfId="5" quotePrefix="1" applyFont="1" applyFill="1" applyBorder="1" applyAlignment="1">
      <alignment horizontal="left" vertical="center"/>
    </xf>
    <xf numFmtId="173" fontId="6" fillId="2" borderId="103" xfId="49" applyNumberFormat="1" applyFont="1" applyFill="1" applyBorder="1" applyAlignment="1">
      <alignment vertical="center"/>
    </xf>
    <xf numFmtId="173" fontId="6" fillId="0" borderId="103" xfId="49" applyNumberFormat="1" applyFont="1" applyFill="1" applyBorder="1" applyAlignment="1">
      <alignment vertical="center"/>
    </xf>
    <xf numFmtId="0" fontId="6" fillId="2" borderId="103" xfId="5" applyFont="1" applyFill="1" applyBorder="1" applyAlignment="1">
      <alignment horizontal="left" vertical="center"/>
    </xf>
    <xf numFmtId="0" fontId="29" fillId="2" borderId="109" xfId="5" applyFont="1" applyFill="1" applyBorder="1" applyAlignment="1">
      <alignment horizontal="left" vertical="top"/>
    </xf>
    <xf numFmtId="3" fontId="6" fillId="2" borderId="0" xfId="5" quotePrefix="1" applyNumberFormat="1" applyFont="1" applyFill="1" applyAlignment="1" applyProtection="1">
      <alignment horizontal="right"/>
      <protection locked="0"/>
    </xf>
    <xf numFmtId="0" fontId="18" fillId="7" borderId="0" xfId="0" applyFont="1" applyFill="1" applyAlignment="1">
      <alignment horizontal="right" vertical="center"/>
    </xf>
    <xf numFmtId="0" fontId="0" fillId="0" borderId="109" xfId="0" applyBorder="1"/>
    <xf numFmtId="4" fontId="18" fillId="0" borderId="4" xfId="1" applyNumberFormat="1" applyFont="1" applyBorder="1" applyAlignment="1">
      <alignment horizontal="center"/>
    </xf>
    <xf numFmtId="0" fontId="3" fillId="0" borderId="4" xfId="0" applyFont="1" applyBorder="1" applyAlignment="1">
      <alignment horizontal="center"/>
    </xf>
    <xf numFmtId="0" fontId="18" fillId="0" borderId="4" xfId="1" applyFont="1" applyBorder="1" applyAlignment="1">
      <alignment horizontal="center" vertical="center"/>
    </xf>
    <xf numFmtId="0" fontId="0" fillId="0" borderId="4" xfId="0" applyBorder="1" applyAlignment="1">
      <alignment horizontal="center" vertical="center"/>
    </xf>
    <xf numFmtId="0" fontId="18" fillId="0" borderId="4" xfId="1" applyFont="1" applyBorder="1" applyAlignment="1">
      <alignment horizontal="center"/>
    </xf>
    <xf numFmtId="0" fontId="0" fillId="0" borderId="4" xfId="0" applyBorder="1" applyAlignment="1">
      <alignment horizontal="center"/>
    </xf>
    <xf numFmtId="0" fontId="29" fillId="0" borderId="8" xfId="4" applyFont="1" applyBorder="1" applyAlignment="1">
      <alignment vertical="center" wrapText="1"/>
    </xf>
    <xf numFmtId="0" fontId="0" fillId="0" borderId="8" xfId="0" applyBorder="1" applyAlignment="1">
      <alignment vertical="center" wrapText="1"/>
    </xf>
    <xf numFmtId="0" fontId="31" fillId="0" borderId="0" xfId="4" applyFont="1" applyAlignment="1">
      <alignment horizontal="left" vertical="center" wrapText="1"/>
    </xf>
    <xf numFmtId="0" fontId="130" fillId="2" borderId="4" xfId="12" applyFont="1" applyFill="1" applyBorder="1" applyAlignment="1">
      <alignment vertical="center" wrapText="1"/>
    </xf>
    <xf numFmtId="0" fontId="0" fillId="0" borderId="4" xfId="0" applyBorder="1" applyAlignment="1">
      <alignment vertical="center"/>
    </xf>
    <xf numFmtId="0" fontId="29" fillId="2" borderId="8" xfId="12" quotePrefix="1" applyFont="1" applyFill="1" applyBorder="1" applyAlignment="1">
      <alignment horizontal="left" vertical="center"/>
    </xf>
    <xf numFmtId="0" fontId="89" fillId="2" borderId="8" xfId="0" applyFont="1" applyFill="1" applyBorder="1" applyAlignment="1">
      <alignment vertical="center"/>
    </xf>
    <xf numFmtId="0" fontId="0" fillId="2" borderId="8" xfId="0" applyFill="1" applyBorder="1" applyAlignment="1">
      <alignment vertical="center"/>
    </xf>
    <xf numFmtId="0" fontId="29" fillId="2" borderId="0" xfId="12" quotePrefix="1" applyFont="1" applyFill="1" applyAlignment="1">
      <alignment horizontal="left" vertical="center" wrapText="1"/>
    </xf>
    <xf numFmtId="0" fontId="89" fillId="0" borderId="0" xfId="0" applyFont="1" applyAlignment="1">
      <alignment wrapText="1"/>
    </xf>
    <xf numFmtId="0" fontId="0" fillId="0" borderId="0" xfId="0" applyAlignment="1">
      <alignment wrapText="1"/>
    </xf>
    <xf numFmtId="0" fontId="29" fillId="2" borderId="0" xfId="12" quotePrefix="1" applyFont="1" applyFill="1" applyAlignment="1">
      <alignment horizontal="left" vertical="center"/>
    </xf>
    <xf numFmtId="0" fontId="110" fillId="0" borderId="0" xfId="90" applyFont="1" applyAlignment="1" applyProtection="1">
      <alignment horizontal="left" vertical="center"/>
      <protection hidden="1"/>
    </xf>
    <xf numFmtId="0" fontId="110" fillId="0" borderId="0" xfId="90" applyFont="1" applyBorder="1" applyAlignment="1" applyProtection="1">
      <alignment horizontal="left" vertical="center"/>
      <protection hidden="1"/>
    </xf>
    <xf numFmtId="0" fontId="110" fillId="0" borderId="106" xfId="90" applyFont="1" applyBorder="1" applyAlignment="1" applyProtection="1">
      <alignment horizontal="left" vertical="center"/>
      <protection hidden="1"/>
    </xf>
    <xf numFmtId="0" fontId="110" fillId="0" borderId="14" xfId="90" applyFont="1" applyBorder="1" applyAlignment="1" applyProtection="1">
      <alignment horizontal="left" vertical="center"/>
      <protection hidden="1"/>
    </xf>
    <xf numFmtId="3" fontId="82" fillId="0" borderId="0" xfId="90" applyNumberFormat="1" applyFont="1" applyAlignment="1" applyProtection="1">
      <alignment horizontal="left" vertical="center"/>
      <protection hidden="1"/>
    </xf>
    <xf numFmtId="0" fontId="110" fillId="0" borderId="17" xfId="90" applyFont="1" applyBorder="1" applyAlignment="1" applyProtection="1">
      <alignment horizontal="left" vertical="center"/>
      <protection hidden="1"/>
    </xf>
    <xf numFmtId="0" fontId="110" fillId="0" borderId="18" xfId="90" applyFont="1" applyBorder="1" applyAlignment="1" applyProtection="1">
      <alignment horizontal="left" vertical="center"/>
      <protection hidden="1"/>
    </xf>
    <xf numFmtId="3" fontId="29" fillId="0" borderId="0" xfId="90" applyNumberFormat="1" applyFont="1" applyAlignment="1" applyProtection="1">
      <alignment horizontal="left" vertical="center"/>
      <protection hidden="1"/>
    </xf>
    <xf numFmtId="0" fontId="130" fillId="0" borderId="0" xfId="90" applyFont="1" applyBorder="1" applyAlignment="1" applyProtection="1">
      <alignment horizontal="left"/>
      <protection hidden="1"/>
    </xf>
    <xf numFmtId="0" fontId="130" fillId="0" borderId="0" xfId="90" applyFont="1" applyBorder="1" applyAlignment="1" applyProtection="1">
      <alignment horizontal="left" vertical="center"/>
      <protection hidden="1"/>
    </xf>
    <xf numFmtId="3" fontId="92" fillId="0" borderId="0" xfId="90" applyNumberFormat="1" applyFont="1" applyAlignment="1" applyProtection="1">
      <alignment horizontal="left" vertical="center"/>
      <protection hidden="1"/>
    </xf>
    <xf numFmtId="0" fontId="31" fillId="0" borderId="0" xfId="72" applyFont="1" applyAlignment="1">
      <alignment horizontal="left" vertical="center"/>
    </xf>
    <xf numFmtId="0" fontId="24" fillId="0" borderId="0" xfId="72" applyFont="1" applyAlignment="1">
      <alignment horizontal="left" vertical="center"/>
    </xf>
    <xf numFmtId="0" fontId="120" fillId="0" borderId="0" xfId="90" applyFont="1" applyBorder="1" applyAlignment="1" applyProtection="1">
      <alignment horizontal="left" vertical="center"/>
      <protection hidden="1"/>
    </xf>
    <xf numFmtId="0" fontId="75" fillId="0" borderId="4" xfId="90" applyFont="1" applyBorder="1" applyAlignment="1" applyProtection="1">
      <alignment horizontal="left" vertical="center"/>
      <protection hidden="1"/>
    </xf>
    <xf numFmtId="0" fontId="75" fillId="0" borderId="3" xfId="90" applyFont="1" applyBorder="1" applyAlignment="1" applyProtection="1">
      <alignment horizontal="left" vertical="center"/>
      <protection hidden="1"/>
    </xf>
    <xf numFmtId="0" fontId="75" fillId="0" borderId="7" xfId="90" applyFont="1" applyBorder="1" applyAlignment="1" applyProtection="1">
      <alignment horizontal="left" vertical="center"/>
      <protection hidden="1"/>
    </xf>
    <xf numFmtId="0" fontId="75" fillId="0" borderId="0" xfId="90" applyFont="1" applyAlignment="1" applyProtection="1">
      <alignment horizontal="left" vertical="center"/>
      <protection hidden="1"/>
    </xf>
    <xf numFmtId="0" fontId="81" fillId="0" borderId="4" xfId="90" applyFont="1" applyBorder="1" applyAlignment="1" applyProtection="1">
      <alignment horizontal="left" vertical="center"/>
      <protection hidden="1"/>
    </xf>
    <xf numFmtId="0" fontId="110" fillId="0" borderId="3" xfId="90" applyFont="1" applyBorder="1" applyAlignment="1" applyProtection="1">
      <alignment horizontal="left" vertical="center"/>
      <protection hidden="1"/>
    </xf>
    <xf numFmtId="0" fontId="110" fillId="0" borderId="7" xfId="90" applyFont="1" applyBorder="1" applyAlignment="1" applyProtection="1">
      <alignment horizontal="left" vertical="center"/>
      <protection hidden="1"/>
    </xf>
    <xf numFmtId="3" fontId="6" fillId="0" borderId="0" xfId="90" applyNumberFormat="1" applyFont="1" applyAlignment="1" applyProtection="1">
      <alignment horizontal="left" vertical="center"/>
      <protection hidden="1"/>
    </xf>
    <xf numFmtId="0" fontId="9" fillId="0" borderId="0" xfId="72" applyFont="1" applyAlignment="1">
      <alignment horizontal="right" wrapText="1" readingOrder="1"/>
    </xf>
    <xf numFmtId="0" fontId="9" fillId="0" borderId="4" xfId="72" applyFont="1" applyBorder="1" applyAlignment="1">
      <alignment horizontal="right" wrapText="1" readingOrder="1"/>
    </xf>
    <xf numFmtId="0" fontId="9" fillId="0" borderId="4" xfId="90" applyFont="1" applyBorder="1" applyAlignment="1" applyProtection="1">
      <alignment horizontal="center" vertical="center" wrapText="1"/>
      <protection hidden="1"/>
    </xf>
    <xf numFmtId="0" fontId="75" fillId="0" borderId="11" xfId="90" applyFont="1" applyBorder="1" applyAlignment="1" applyProtection="1">
      <alignment horizontal="left" vertical="center"/>
      <protection hidden="1"/>
    </xf>
    <xf numFmtId="3" fontId="82" fillId="0" borderId="0" xfId="90" quotePrefix="1" applyNumberFormat="1" applyFont="1" applyAlignment="1" applyProtection="1">
      <alignment horizontal="left" vertical="center"/>
      <protection hidden="1"/>
    </xf>
    <xf numFmtId="3" fontId="68" fillId="0" borderId="0" xfId="90" applyNumberFormat="1" applyFont="1" applyAlignment="1" applyProtection="1">
      <alignment horizontal="left" vertical="center" wrapText="1"/>
      <protection hidden="1"/>
    </xf>
    <xf numFmtId="3" fontId="53" fillId="0" borderId="0" xfId="90" applyNumberFormat="1" applyFont="1" applyAlignment="1" applyProtection="1">
      <alignment horizontal="left" vertical="center" wrapText="1"/>
      <protection hidden="1"/>
    </xf>
    <xf numFmtId="0" fontId="68" fillId="0" borderId="0" xfId="90" applyFont="1" applyAlignment="1" applyProtection="1">
      <alignment horizontal="left" vertical="center" wrapText="1"/>
      <protection hidden="1"/>
    </xf>
    <xf numFmtId="0" fontId="53" fillId="0" borderId="0" xfId="90" applyFont="1" applyAlignment="1" applyProtection="1">
      <alignment horizontal="left" vertical="center" wrapText="1"/>
      <protection hidden="1"/>
    </xf>
    <xf numFmtId="0" fontId="31" fillId="0" borderId="0" xfId="72" applyFont="1" applyAlignment="1" applyProtection="1">
      <alignment horizontal="left" vertical="center"/>
      <protection hidden="1"/>
    </xf>
    <xf numFmtId="0" fontId="29" fillId="0" borderId="0" xfId="72" applyFont="1" applyAlignment="1" applyProtection="1">
      <alignment horizontal="left" vertical="center"/>
      <protection hidden="1"/>
    </xf>
    <xf numFmtId="0" fontId="110" fillId="0" borderId="3" xfId="90" applyFont="1" applyBorder="1" applyAlignment="1" applyProtection="1">
      <alignment horizontal="left"/>
      <protection hidden="1"/>
    </xf>
    <xf numFmtId="0" fontId="110" fillId="0" borderId="7" xfId="90" applyFont="1" applyBorder="1" applyAlignment="1" applyProtection="1">
      <alignment horizontal="left"/>
      <protection hidden="1"/>
    </xf>
    <xf numFmtId="0" fontId="9" fillId="0" borderId="4" xfId="95" applyFont="1" applyBorder="1" applyAlignment="1">
      <alignment horizontal="center"/>
    </xf>
    <xf numFmtId="0" fontId="18" fillId="0" borderId="4" xfId="0" applyFont="1" applyBorder="1" applyAlignment="1">
      <alignment horizontal="center"/>
    </xf>
    <xf numFmtId="2" fontId="6" fillId="0" borderId="8" xfId="105" applyNumberFormat="1" applyFont="1" applyBorder="1" applyAlignment="1">
      <alignment horizontal="left" wrapText="1"/>
    </xf>
    <xf numFmtId="2" fontId="0" fillId="0" borderId="8" xfId="0" applyNumberFormat="1" applyBorder="1" applyAlignment="1">
      <alignment wrapText="1"/>
    </xf>
    <xf numFmtId="0" fontId="6" fillId="0" borderId="0" xfId="105" applyFont="1" applyAlignment="1">
      <alignment horizontal="left" wrapText="1"/>
    </xf>
    <xf numFmtId="0" fontId="0" fillId="0" borderId="0" xfId="0" applyAlignment="1"/>
    <xf numFmtId="0" fontId="6" fillId="0" borderId="0" xfId="105" applyFont="1" applyBorder="1" applyAlignment="1">
      <alignment horizontal="left" wrapText="1"/>
    </xf>
    <xf numFmtId="0" fontId="0" fillId="0" borderId="0" xfId="0" applyBorder="1" applyAlignment="1">
      <alignment wrapText="1"/>
    </xf>
    <xf numFmtId="0" fontId="24" fillId="0" borderId="0" xfId="95" applyFont="1" applyAlignment="1">
      <alignment horizontal="left" wrapText="1"/>
    </xf>
    <xf numFmtId="0" fontId="130" fillId="0" borderId="0" xfId="95" applyFont="1" applyAlignment="1">
      <alignment wrapText="1"/>
    </xf>
    <xf numFmtId="0" fontId="29" fillId="0" borderId="0" xfId="105" applyFont="1" applyBorder="1" applyAlignment="1">
      <alignment horizontal="left" wrapText="1"/>
    </xf>
    <xf numFmtId="0" fontId="0" fillId="0" borderId="0" xfId="0" applyBorder="1" applyAlignment="1"/>
    <xf numFmtId="3" fontId="26" fillId="0" borderId="0" xfId="95" applyNumberFormat="1" applyFont="1" applyAlignment="1">
      <alignment horizontal="right" wrapText="1"/>
    </xf>
    <xf numFmtId="3" fontId="26" fillId="0" borderId="4" xfId="95" applyNumberFormat="1" applyFont="1" applyBorder="1" applyAlignment="1">
      <alignment horizontal="right" wrapText="1"/>
    </xf>
    <xf numFmtId="3" fontId="28" fillId="0" borderId="0" xfId="95" applyNumberFormat="1" applyFont="1" applyAlignment="1">
      <alignment horizontal="right" wrapText="1"/>
    </xf>
    <xf numFmtId="3" fontId="28" fillId="0" borderId="4" xfId="95" applyNumberFormat="1" applyFont="1" applyBorder="1" applyAlignment="1">
      <alignment horizontal="right" wrapText="1"/>
    </xf>
    <xf numFmtId="3" fontId="1" fillId="0" borderId="0" xfId="95" applyNumberFormat="1" applyFont="1" applyAlignment="1">
      <alignment horizontal="left" wrapText="1"/>
    </xf>
    <xf numFmtId="3" fontId="28" fillId="0" borderId="0" xfId="95" applyNumberFormat="1" applyFont="1" applyBorder="1" applyAlignment="1">
      <alignment horizontal="right" wrapText="1"/>
    </xf>
    <xf numFmtId="3" fontId="26" fillId="0" borderId="0" xfId="95" applyNumberFormat="1" applyFont="1" applyBorder="1" applyAlignment="1">
      <alignment horizontal="right" wrapText="1"/>
    </xf>
    <xf numFmtId="0" fontId="1" fillId="0" borderId="0" xfId="95" applyFont="1" applyAlignment="1">
      <alignment horizontal="left" wrapText="1"/>
    </xf>
    <xf numFmtId="0" fontId="6" fillId="0" borderId="8" xfId="105" applyFont="1" applyBorder="1" applyAlignment="1">
      <alignment horizontal="left" wrapText="1"/>
    </xf>
    <xf numFmtId="0" fontId="0" fillId="0" borderId="8" xfId="0" applyBorder="1" applyAlignment="1"/>
    <xf numFmtId="0" fontId="130" fillId="0" borderId="0" xfId="95" applyFont="1" applyAlignment="1">
      <alignment vertical="center"/>
    </xf>
    <xf numFmtId="0" fontId="0" fillId="0" borderId="0" xfId="0" applyAlignment="1">
      <alignment vertical="center"/>
    </xf>
    <xf numFmtId="0" fontId="1" fillId="0" borderId="0" xfId="105" applyFont="1" applyAlignment="1">
      <alignment wrapText="1"/>
    </xf>
    <xf numFmtId="3" fontId="1" fillId="0" borderId="0" xfId="105" applyNumberFormat="1" applyFont="1" applyAlignment="1">
      <alignment wrapText="1"/>
    </xf>
    <xf numFmtId="3" fontId="28" fillId="0" borderId="0" xfId="105" applyNumberFormat="1" applyFont="1" applyBorder="1" applyAlignment="1">
      <alignment horizontal="right" wrapText="1"/>
    </xf>
    <xf numFmtId="0" fontId="64" fillId="0" borderId="4" xfId="105" applyFont="1" applyBorder="1" applyAlignment="1">
      <alignment horizontal="right" wrapText="1"/>
    </xf>
    <xf numFmtId="0" fontId="28" fillId="0" borderId="0" xfId="105" applyFont="1" applyBorder="1" applyAlignment="1">
      <alignment horizontal="right" wrapText="1"/>
    </xf>
    <xf numFmtId="0" fontId="0" fillId="0" borderId="4" xfId="0" applyBorder="1" applyAlignment="1">
      <alignment horizontal="right"/>
    </xf>
    <xf numFmtId="0" fontId="26" fillId="0" borderId="0" xfId="105" applyFont="1" applyBorder="1" applyAlignment="1">
      <alignment horizontal="right" wrapText="1"/>
    </xf>
    <xf numFmtId="0" fontId="0" fillId="0" borderId="4" xfId="0" applyBorder="1" applyAlignment="1">
      <alignment horizontal="right" wrapText="1"/>
    </xf>
    <xf numFmtId="0" fontId="0" fillId="0" borderId="4" xfId="0" applyBorder="1" applyAlignment="1">
      <alignment wrapText="1"/>
    </xf>
    <xf numFmtId="3" fontId="287" fillId="0" borderId="0" xfId="105" applyNumberFormat="1" applyFont="1" applyAlignment="1">
      <alignment wrapText="1"/>
    </xf>
    <xf numFmtId="3" fontId="1" fillId="0" borderId="8" xfId="105" applyNumberFormat="1" applyFont="1" applyBorder="1" applyAlignment="1">
      <alignment wrapText="1"/>
    </xf>
    <xf numFmtId="0" fontId="0" fillId="0" borderId="8" xfId="0" applyBorder="1" applyAlignment="1">
      <alignment wrapText="1"/>
    </xf>
    <xf numFmtId="0" fontId="26" fillId="0" borderId="0" xfId="34" applyFont="1" applyBorder="1" applyAlignment="1">
      <alignment horizontal="right" wrapText="1"/>
    </xf>
    <xf numFmtId="0" fontId="26" fillId="0" borderId="4" xfId="34" applyFont="1" applyBorder="1" applyAlignment="1">
      <alignment horizontal="right" wrapText="1"/>
    </xf>
    <xf numFmtId="0" fontId="28" fillId="0" borderId="0" xfId="34" applyFont="1" applyBorder="1" applyAlignment="1">
      <alignment horizontal="right" wrapText="1"/>
    </xf>
    <xf numFmtId="0" fontId="28" fillId="0" borderId="4" xfId="34" applyFont="1" applyBorder="1" applyAlignment="1">
      <alignment horizontal="right" wrapText="1"/>
    </xf>
    <xf numFmtId="0" fontId="24" fillId="0" borderId="0" xfId="0" applyFont="1" applyAlignment="1">
      <alignment horizontal="left" wrapText="1"/>
    </xf>
    <xf numFmtId="0" fontId="24" fillId="2" borderId="0" xfId="0" applyFont="1" applyFill="1" applyAlignment="1">
      <alignment horizontal="left" vertical="center" wrapText="1"/>
    </xf>
    <xf numFmtId="0" fontId="24" fillId="2" borderId="109" xfId="0" applyFont="1" applyFill="1" applyBorder="1" applyAlignment="1">
      <alignment horizontal="left" vertical="top" wrapText="1"/>
    </xf>
    <xf numFmtId="16" fontId="110" fillId="2" borderId="0" xfId="5" applyNumberFormat="1" applyFont="1" applyFill="1" applyAlignment="1" applyProtection="1">
      <alignment horizontal="center"/>
      <protection locked="0"/>
    </xf>
    <xf numFmtId="0" fontId="9" fillId="2" borderId="0" xfId="5" applyFont="1" applyFill="1" applyAlignment="1" applyProtection="1">
      <alignment horizontal="right" wrapText="1"/>
      <protection locked="0"/>
    </xf>
    <xf numFmtId="0" fontId="9" fillId="2" borderId="4" xfId="5" applyFont="1" applyFill="1" applyBorder="1" applyAlignment="1" applyProtection="1">
      <alignment horizontal="right" wrapText="1"/>
      <protection locked="0"/>
    </xf>
    <xf numFmtId="0" fontId="9" fillId="2" borderId="0" xfId="5" applyFont="1" applyFill="1" applyAlignment="1">
      <alignment horizontal="right" wrapText="1"/>
    </xf>
    <xf numFmtId="0" fontId="9" fillId="2" borderId="4" xfId="5" applyFont="1" applyFill="1" applyBorder="1" applyAlignment="1">
      <alignment horizontal="right" wrapText="1"/>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6" fillId="2" borderId="109" xfId="0" applyFont="1" applyFill="1" applyBorder="1" applyAlignment="1">
      <alignment horizontal="right" wrapText="1"/>
    </xf>
    <xf numFmtId="0" fontId="6" fillId="2" borderId="4" xfId="0" applyFont="1" applyFill="1" applyBorder="1" applyAlignment="1">
      <alignment horizontal="right" wrapText="1"/>
    </xf>
    <xf numFmtId="0" fontId="130" fillId="0" borderId="0" xfId="5" applyFont="1" applyAlignment="1">
      <alignment horizontal="left" vertical="center" shrinkToFit="1"/>
    </xf>
    <xf numFmtId="0" fontId="19" fillId="2" borderId="0" xfId="5" applyFont="1" applyFill="1" applyAlignment="1" applyProtection="1">
      <alignment horizontal="center" wrapText="1"/>
      <protection locked="0"/>
    </xf>
    <xf numFmtId="0" fontId="19" fillId="2" borderId="4" xfId="5" applyFont="1" applyFill="1" applyBorder="1" applyAlignment="1" applyProtection="1">
      <alignment horizontal="center" wrapText="1"/>
      <protection locked="0"/>
    </xf>
    <xf numFmtId="0" fontId="9" fillId="2" borderId="4" xfId="5" applyFont="1" applyFill="1" applyBorder="1" applyAlignment="1">
      <alignment horizontal="center"/>
    </xf>
    <xf numFmtId="0" fontId="130" fillId="2" borderId="0" xfId="0" applyFont="1" applyFill="1" applyAlignment="1">
      <alignment horizontal="left" vertical="center" wrapText="1"/>
    </xf>
    <xf numFmtId="0" fontId="75" fillId="2" borderId="0" xfId="0" applyFont="1" applyFill="1" applyAlignment="1">
      <alignment horizontal="left" vertical="center" wrapText="1"/>
    </xf>
    <xf numFmtId="0" fontId="29" fillId="2" borderId="109" xfId="5" applyFont="1" applyFill="1" applyBorder="1" applyAlignment="1">
      <alignment horizontal="left" vertical="center" wrapText="1"/>
    </xf>
    <xf numFmtId="3" fontId="18" fillId="0" borderId="4" xfId="0" applyNumberFormat="1" applyFont="1" applyBorder="1" applyAlignment="1">
      <alignment horizontal="center" wrapText="1"/>
    </xf>
    <xf numFmtId="0" fontId="1" fillId="0" borderId="0" xfId="27" applyFont="1" applyAlignment="1">
      <alignment horizontal="left" vertical="center" wrapText="1"/>
    </xf>
    <xf numFmtId="0" fontId="18" fillId="0" borderId="4" xfId="61" applyFont="1" applyBorder="1" applyAlignment="1"/>
    <xf numFmtId="2" fontId="40" fillId="0" borderId="8" xfId="61" applyNumberFormat="1" applyFont="1" applyBorder="1" applyAlignment="1">
      <alignment vertical="top" wrapText="1"/>
    </xf>
    <xf numFmtId="0" fontId="0" fillId="0" borderId="0" xfId="0" applyAlignment="1">
      <alignment vertical="top" wrapText="1"/>
    </xf>
    <xf numFmtId="0" fontId="0" fillId="0" borderId="4" xfId="0" applyBorder="1" applyAlignment="1">
      <alignment vertical="top" wrapText="1"/>
    </xf>
  </cellXfs>
  <cellStyles count="24543">
    <cellStyle name="_CommInc3" xfId="5318" xr:uid="{898F2136-3DFE-4AFF-BDBC-C4E7D4F9F037}"/>
    <cellStyle name="=C:\WINNT\SYSTEM32\COMMAND.COM" xfId="154" xr:uid="{9A216C0A-59FB-4BF7-BC60-BEDB550327AE}"/>
    <cellStyle name="=C:\WINNT\SYSTEM32\COMMAND.COM 2" xfId="787" xr:uid="{CFDE2753-3C5B-4CBF-91ED-954EF208D92D}"/>
    <cellStyle name="=C:\WINNT\SYSTEM32\COMMAND.COM 3" xfId="5317" xr:uid="{355C86E8-9956-444E-A3E2-A3E920D27780}"/>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xfId="156" xr:uid="{891253CB-B255-4692-9A00-DB9CA636C7D3}"/>
    <cellStyle name="=C:\WINNT35\SYSTEM32\COMMAND.COM 2 2" xfId="5" xr:uid="{00000000-0005-0000-0000-000005000000}"/>
    <cellStyle name="=C:\WINNT35\SYSTEM32\COMMAND.COM 2 2 2" xfId="788" xr:uid="{C5D58404-5293-4766-AA13-D0D7210B5D59}"/>
    <cellStyle name="=C:\WINNT35\SYSTEM32\COMMAND.COM 2 2 3" xfId="789" xr:uid="{9F9F5C30-B5D0-4455-B489-598F7B695688}"/>
    <cellStyle name="=C:\WINNT35\SYSTEM32\COMMAND.COM 2 2 3 2" xfId="64" xr:uid="{00000000-0005-0000-0000-000006000000}"/>
    <cellStyle name="=C:\WINNT35\SYSTEM32\COMMAND.COM 2 2 3 4" xfId="101" xr:uid="{170E3EE3-3B5D-4A4A-AF40-ED288C192424}"/>
    <cellStyle name="=C:\WINNT35\SYSTEM32\COMMAND.COM 2 2 4" xfId="46" xr:uid="{00000000-0005-0000-0000-000007000000}"/>
    <cellStyle name="=C:\WINNT35\SYSTEM32\COMMAND.COM 2 3" xfId="790" xr:uid="{64AF3C99-778D-42DB-A76A-42C2D464D68E}"/>
    <cellStyle name="=C:\WINNT35\SYSTEM32\COMMAND.COM 2 4" xfId="791" xr:uid="{7E42E953-C4D4-419C-8FF0-077772A315A2}"/>
    <cellStyle name="=C:\WINNT35\SYSTEM32\COMMAND.COM 3" xfId="157" xr:uid="{FEFFBC96-BC2E-4415-B893-06BB959AB2E4}"/>
    <cellStyle name="=C:\WINNT35\SYSTEM32\COMMAND.COM 3 2" xfId="792" xr:uid="{C942B7EB-BBE6-49E0-B3DF-A924686BCC50}"/>
    <cellStyle name="=C:\WINNT35\SYSTEM32\COMMAND.COM 3 3" xfId="5319" xr:uid="{2B5B9EB7-CFBF-4953-A15E-5B56C0E72F4B}"/>
    <cellStyle name="=C:\WINNT35\SYSTEM32\COMMAND.COM 3 5" xfId="57" xr:uid="{00000000-0005-0000-0000-000008000000}"/>
    <cellStyle name="=C:\WINNT35\SYSTEM32\COMMAND.COM 4" xfId="793" xr:uid="{6DCAB78A-FFFE-49B0-86DB-C1ED26DC4915}"/>
    <cellStyle name="=C:\WINNT35\SYSTEM32\COMMAND.COM 9" xfId="45" xr:uid="{00000000-0005-0000-0000-000009000000}"/>
    <cellStyle name="=C:\WINNT35\SYSTEM32\COMMAND.COM_8 Market conditions" xfId="5320" xr:uid="{19B45458-72CF-4000-A590-785557EBDCA5}"/>
    <cellStyle name="20 % - Aksentti1" xfId="5321" xr:uid="{0A52D40B-B29A-4497-82D5-EA227C94753E}"/>
    <cellStyle name="20 % - Aksentti1 2" xfId="158" xr:uid="{FD882B6B-0E93-41E1-ADE2-8147FA5E7DEA}"/>
    <cellStyle name="20 % - Aksentti1 3" xfId="159" xr:uid="{EF0B335D-1655-4247-A2FB-C22DB39B9819}"/>
    <cellStyle name="20 % - Aksentti1 4" xfId="160" xr:uid="{0D3F7358-88D2-4B53-B562-68B4262EF29F}"/>
    <cellStyle name="20 % - Aksentti2" xfId="5322" xr:uid="{16F70415-CACD-4C66-94E9-23A544A8C0E9}"/>
    <cellStyle name="20 % - Aksentti2 2" xfId="161" xr:uid="{ACC5FD27-660F-46E3-8764-8F8815329585}"/>
    <cellStyle name="20 % - Aksentti2 3" xfId="162" xr:uid="{1EEACA09-40C9-43E8-A28F-D5F8EDDEE4C5}"/>
    <cellStyle name="20 % - Aksentti2 4" xfId="163" xr:uid="{E6DDAD79-5417-41A0-99A5-59A03CFB168F}"/>
    <cellStyle name="20 % - Aksentti3" xfId="5323" xr:uid="{E9E6A6AF-1ABD-473C-93FB-1B4C4356E08A}"/>
    <cellStyle name="20 % - Aksentti3 2" xfId="164" xr:uid="{F1D9E2FC-8E04-47F0-B854-A272288A269E}"/>
    <cellStyle name="20 % - Aksentti3 3" xfId="165" xr:uid="{D0D617A5-37C2-4F0F-A8CC-314403CAB03D}"/>
    <cellStyle name="20 % - Aksentti3 4" xfId="166" xr:uid="{B6E3CA00-6A08-4BB3-8A44-F49A162A5350}"/>
    <cellStyle name="20 % - Aksentti4" xfId="5324" xr:uid="{A745CB8E-3A00-4A2B-BD87-DDFC2DD90683}"/>
    <cellStyle name="20 % - Aksentti4 2" xfId="167" xr:uid="{01B684D9-7032-4A04-9CC9-6CD58191FD64}"/>
    <cellStyle name="20 % - Aksentti4 3" xfId="168" xr:uid="{A8D1AD86-B0A2-4364-B808-CA71EBC46523}"/>
    <cellStyle name="20 % - Aksentti4 4" xfId="169" xr:uid="{F04319C3-1D7A-4CA7-9D5B-6B74DCC3A4BF}"/>
    <cellStyle name="20 % - Aksentti5" xfId="5325" xr:uid="{DD7EE97E-E19A-427D-8118-A8288DE6EC59}"/>
    <cellStyle name="20 % - Aksentti5 2" xfId="170" xr:uid="{6C78DE11-9D81-4925-A97B-6042C4F6910C}"/>
    <cellStyle name="20 % - Aksentti5 3" xfId="171" xr:uid="{19515E70-A3E7-4E6B-834B-E66AAC7DDCCA}"/>
    <cellStyle name="20 % - Aksentti5 4" xfId="172" xr:uid="{085752FA-0CFA-4639-BC32-8FA1ED2BA87E}"/>
    <cellStyle name="20 % - Aksentti6" xfId="5326" xr:uid="{0CF38BC7-BC5D-4DA3-87D1-BFA4F7D405CA}"/>
    <cellStyle name="20 % - Aksentti6 2" xfId="173" xr:uid="{ABD529BA-CDE7-4566-BB72-A0036494E4DE}"/>
    <cellStyle name="20 % - Aksentti6 3" xfId="174" xr:uid="{27B4C8E2-0951-4AE9-975E-5233884F4D22}"/>
    <cellStyle name="20 % - Aksentti6 4" xfId="175" xr:uid="{D803BFE7-73E1-4E4A-B44C-F5B8D87F8E90}"/>
    <cellStyle name="20 % - Markeringsfarve1" xfId="794" xr:uid="{DFDCA140-96F8-449E-8740-0B4521D9AE98}"/>
    <cellStyle name="20 % - Markeringsfarve2" xfId="795" xr:uid="{A114C624-D736-471F-859C-4DEF430D79A2}"/>
    <cellStyle name="20 % - Markeringsfarve3" xfId="796" xr:uid="{72D14FD1-D2DE-48BC-9433-8896E5E8A160}"/>
    <cellStyle name="20 % - Markeringsfarve4" xfId="797" xr:uid="{2602F434-AA6D-401F-829E-B3536B961531}"/>
    <cellStyle name="20 % - Markeringsfarve5" xfId="798" xr:uid="{C8E50F4F-1D96-44A7-9667-21FF0554B654}"/>
    <cellStyle name="20 % - Markeringsfarve6" xfId="799" xr:uid="{CC04622C-FE49-4077-A74E-BDFE5FEEA151}"/>
    <cellStyle name="20% - Accent1 2" xfId="3053" xr:uid="{3E786278-EDFF-43B4-B3EC-9748F92D88C3}"/>
    <cellStyle name="20% - Accent1 2 2" xfId="5327" xr:uid="{D830850B-3933-47F4-8C34-E4D623869E6C}"/>
    <cellStyle name="20% - Accent1 3" xfId="3054" xr:uid="{1800C28A-0EC1-4FBE-AF12-CDC1524FE9F0}"/>
    <cellStyle name="20% - Accent1 4" xfId="7064" xr:uid="{2758315A-D58B-43DB-8D35-F6BF58E5F397}"/>
    <cellStyle name="20% - Accent1 5" xfId="176" xr:uid="{6A0FCAA4-FA44-495D-A107-78D5B1D3C7AF}"/>
    <cellStyle name="20% - Accent2 2" xfId="3055" xr:uid="{8FF41BE5-5BE2-49D7-A866-67DA7231707A}"/>
    <cellStyle name="20% - Accent2 2 2" xfId="5328" xr:uid="{3E5A9A92-B979-4CCF-A3A3-4B6B0AE1B171}"/>
    <cellStyle name="20% - Accent2 3" xfId="3056" xr:uid="{F6F46005-DF81-48E1-988E-A647A9AF3965}"/>
    <cellStyle name="20% - Accent2 4" xfId="7068" xr:uid="{BE7821DA-0333-465C-BD34-2F5424EF118C}"/>
    <cellStyle name="20% - Accent2 5" xfId="177" xr:uid="{EFAF0F69-C8ED-455C-A8BB-84F5C0198F3F}"/>
    <cellStyle name="20% - Accent3 2" xfId="3057" xr:uid="{35EF9556-9947-455C-9F86-4C9D0F63A8E5}"/>
    <cellStyle name="20% - Accent3 2 2" xfId="5329" xr:uid="{3DA68032-837C-4687-8A56-B87B0109CCD4}"/>
    <cellStyle name="20% - Accent3 3" xfId="3058" xr:uid="{04D0649F-6492-4BAE-89F2-93D9F2A0093B}"/>
    <cellStyle name="20% - Accent3 4" xfId="7072" xr:uid="{4290B071-2205-4127-B79E-55573AF97D5C}"/>
    <cellStyle name="20% - Accent3 5" xfId="178" xr:uid="{AF222FE5-253B-40FD-A6C0-6D0CFFFE4BA8}"/>
    <cellStyle name="20% - Accent4 2" xfId="3059" xr:uid="{461621B6-54C7-4E39-BDBF-42F4D379CC46}"/>
    <cellStyle name="20% - Accent4 2 2" xfId="5330" xr:uid="{14BC8633-E001-4929-A1C8-E87EAFB7EFC9}"/>
    <cellStyle name="20% - Accent4 3" xfId="3060" xr:uid="{59A1C737-C7AE-45CA-8267-80CD3EE0E077}"/>
    <cellStyle name="20% - Accent4 4" xfId="7076" xr:uid="{C2037081-9ECC-441B-94A8-B02DB5D8BCBA}"/>
    <cellStyle name="20% - Accent4 5" xfId="179" xr:uid="{27984E4C-C246-43EE-9932-61CAB41C184A}"/>
    <cellStyle name="20% - Accent5 2" xfId="3061" xr:uid="{49E6C659-9D07-4F33-AB6C-A73CA7F86CEC}"/>
    <cellStyle name="20% - Accent5 2 2" xfId="5331" xr:uid="{44F5B1FB-BB32-433F-9225-A4E46E30C084}"/>
    <cellStyle name="20% - Accent5 3" xfId="3062" xr:uid="{7EA7F4C1-29C2-4ECA-BAEA-4517F61F2802}"/>
    <cellStyle name="20% - Accent5 4" xfId="7080" xr:uid="{8CFA8A43-3AC6-4F50-B877-BCD23363F2E0}"/>
    <cellStyle name="20% - Accent5 5" xfId="180" xr:uid="{3B49D81C-80D4-458A-B7B3-58FEB021EA68}"/>
    <cellStyle name="20% - Accent6 2" xfId="3063" xr:uid="{AF321F43-46B8-46A0-83D8-E01D4B97FAD0}"/>
    <cellStyle name="20% - Accent6 2 2" xfId="5332" xr:uid="{31D3553E-67C2-463C-A35D-699396A279B4}"/>
    <cellStyle name="20% - Accent6 3" xfId="3064" xr:uid="{1D7FFADC-86C1-4086-958E-42647E43501B}"/>
    <cellStyle name="20% - Accent6 4" xfId="7084" xr:uid="{85B77230-EFB0-4A8A-84EB-89A16A32A86D}"/>
    <cellStyle name="20% - Accent6 5" xfId="181" xr:uid="{0D5D2C79-54E5-446A-9A81-CB80C7E6A113}"/>
    <cellStyle name="20% - Dekorfärg1 2" xfId="182" xr:uid="{FA8ED7E9-7333-4904-9802-92FBD0A4D250}"/>
    <cellStyle name="20% - Dekorfärg1 2 2" xfId="183" xr:uid="{1C3536A5-C014-469F-B6C6-42F0D4EC3B2C}"/>
    <cellStyle name="20% - Dekorfärg1 3" xfId="184" xr:uid="{82FE44B6-A942-496A-9C3E-CD5FDA05F4FB}"/>
    <cellStyle name="20% - Dekorfärg1 4" xfId="185" xr:uid="{00D9AB82-DAFC-43AF-AC83-8F5D90D4D872}"/>
    <cellStyle name="20% - Dekorfärg1 5" xfId="186" xr:uid="{D57F73C5-34FA-4B21-90C6-BC13AD5AD6A6}"/>
    <cellStyle name="20% - Dekorfärg1 6" xfId="187" xr:uid="{CFB3A8CD-7CB9-4553-ABC9-4E5B4221502C}"/>
    <cellStyle name="20% - Dekorfärg1 7" xfId="188" xr:uid="{97DC56EF-0578-4D40-A2CB-E27741CAA5E9}"/>
    <cellStyle name="20% - Dekorfärg2 2" xfId="189" xr:uid="{70EC457E-2BE0-4D49-8602-644096842693}"/>
    <cellStyle name="20% - Dekorfärg2 2 2" xfId="190" xr:uid="{5A11705A-7D9C-43E3-B500-2D9EDDD85D2E}"/>
    <cellStyle name="20% - Dekorfärg2 3" xfId="191" xr:uid="{523BA202-75D8-49CA-A5C4-61ADF16E0911}"/>
    <cellStyle name="20% - Dekorfärg2 4" xfId="192" xr:uid="{3F7905C9-0B71-46A6-95DB-236E7236ABCC}"/>
    <cellStyle name="20% - Dekorfärg2 5" xfId="193" xr:uid="{2E9DC3BD-F4D8-45BB-BBB3-FF6183B9512C}"/>
    <cellStyle name="20% - Dekorfärg2 6" xfId="194" xr:uid="{340B54FF-58A9-42C5-B78A-87F4A5D3CE7F}"/>
    <cellStyle name="20% - Dekorfärg2 7" xfId="195" xr:uid="{DCAC82E7-4A03-4595-A156-004E20BA9A76}"/>
    <cellStyle name="20% - Dekorfärg3 2" xfId="196" xr:uid="{B3666E37-D347-4192-B501-7A0157B72DA8}"/>
    <cellStyle name="20% - Dekorfärg3 2 2" xfId="197" xr:uid="{0801F7D2-DBF0-4C1B-805D-D0ADEEFBC560}"/>
    <cellStyle name="20% - Dekorfärg3 3" xfId="198" xr:uid="{CEB2EEB6-CDE1-475A-9951-FA8A6C69AFBE}"/>
    <cellStyle name="20% - Dekorfärg3 4" xfId="199" xr:uid="{755FF133-CBC4-4EC0-9AAF-65E6034BE48F}"/>
    <cellStyle name="20% - Dekorfärg3 5" xfId="200" xr:uid="{C622EDA0-69D5-4786-84A4-0289920D27BA}"/>
    <cellStyle name="20% - Dekorfärg3 6" xfId="201" xr:uid="{43E1CFBB-F74D-432F-9044-4F78D2BC613C}"/>
    <cellStyle name="20% - Dekorfärg3 7" xfId="202" xr:uid="{45FEB159-8B3D-484C-A0A1-0763FC6DC270}"/>
    <cellStyle name="20% - Dekorfärg4 2" xfId="203" xr:uid="{EFB84933-E140-4D88-B4BC-E84D85E0B6DC}"/>
    <cellStyle name="20% - Dekorfärg4 2 2" xfId="204" xr:uid="{85CB37BD-C16D-41E4-BAB6-268B5943BF6E}"/>
    <cellStyle name="20% - Dekorfärg4 3" xfId="205" xr:uid="{DB234817-821A-4FEB-9574-C4EEAA880F57}"/>
    <cellStyle name="20% - Dekorfärg4 4" xfId="206" xr:uid="{5AD7D249-CD84-47DB-99A4-DE2BBF64CF96}"/>
    <cellStyle name="20% - Dekorfärg4 5" xfId="207" xr:uid="{7BEFE803-35FE-4D83-BB2E-2B9C0F893398}"/>
    <cellStyle name="20% - Dekorfärg4 6" xfId="208" xr:uid="{20E20221-D4F5-41CB-A119-253396C04CD8}"/>
    <cellStyle name="20% - Dekorfärg4 7" xfId="209" xr:uid="{A54948B0-014C-454F-926A-F1A630CCBCA3}"/>
    <cellStyle name="20% - Dekorfärg5 2" xfId="210" xr:uid="{9FDBBC4B-D267-4869-B13F-3EDBD82292C0}"/>
    <cellStyle name="20% - Dekorfärg5 2 2" xfId="211" xr:uid="{8E146E83-D33F-4214-B77E-A12DB1C29BC4}"/>
    <cellStyle name="20% - Dekorfärg5 3" xfId="212" xr:uid="{C7E36223-3C0B-4E8C-986E-6C3E2B430D23}"/>
    <cellStyle name="20% - Dekorfärg5 4" xfId="213" xr:uid="{CCECD289-5AF7-4BB8-9199-F550D02290A7}"/>
    <cellStyle name="20% - Dekorfärg5 5" xfId="214" xr:uid="{E01CAADA-AD2B-40D0-9239-33AD9FDC9285}"/>
    <cellStyle name="20% - Dekorfärg5 6" xfId="215" xr:uid="{9084B19E-92F6-4F1B-AA04-0652530806EF}"/>
    <cellStyle name="20% - Dekorfärg5 7" xfId="216" xr:uid="{C31866C9-EC33-4FB1-AD60-FDEBE9829375}"/>
    <cellStyle name="20% - Dekorfärg6 2" xfId="217" xr:uid="{F51F627C-0004-4B12-AD8A-78D0DAA2B0DA}"/>
    <cellStyle name="20% - Dekorfärg6 2 2" xfId="218" xr:uid="{575D6417-A9C4-4C3C-B3AA-18DF40D6B4AB}"/>
    <cellStyle name="20% - Dekorfärg6 3" xfId="219" xr:uid="{D9A9A2C7-22CF-49FE-9727-601F7ADF9D1A}"/>
    <cellStyle name="20% - Dekorfärg6 4" xfId="220" xr:uid="{EA37E5DF-0575-49CF-91F9-ED688D8A282B}"/>
    <cellStyle name="20% - Dekorfärg6 5" xfId="221" xr:uid="{7FF6C847-5F68-4551-BC1F-4C3FB058087E}"/>
    <cellStyle name="20% - Dekorfärg6 6" xfId="222" xr:uid="{62FFC3E2-EEED-451C-8289-B6CDB74D5D38}"/>
    <cellStyle name="20% - Dekorfärg6 7" xfId="223" xr:uid="{59BA6A31-3156-4CFC-A6F0-4CEB33365A3F}"/>
    <cellStyle name="20% - Énfasis1" xfId="3065" xr:uid="{5E5CFB40-51B3-43A5-ADBD-D1C5645F54AA}"/>
    <cellStyle name="20% - Énfasis2" xfId="3066" xr:uid="{C7909AB1-1B04-404A-8B1E-D8E2F32044BC}"/>
    <cellStyle name="20% - Énfasis3" xfId="3067" xr:uid="{96CCA0DB-F480-488E-B437-93BF49D032F8}"/>
    <cellStyle name="20% - Énfasis4" xfId="3068" xr:uid="{1E12255F-388A-4D2D-BB14-051FF6E24169}"/>
    <cellStyle name="20% - Énfasis5" xfId="3069" xr:uid="{F84C5B25-FE52-4E37-8B5E-B5354B69D540}"/>
    <cellStyle name="20% - Énfasis6" xfId="3070" xr:uid="{D2A9646E-7D8E-4FBA-BD37-51B528F2A0C3}"/>
    <cellStyle name="20% - uthevingsfarge 1" xfId="800" xr:uid="{1CBF2D2B-2672-41F3-BD14-DED609B83977}"/>
    <cellStyle name="20% - uthevingsfarge 2" xfId="801" xr:uid="{0945AB4B-E8B8-4828-9234-0508E262CC8D}"/>
    <cellStyle name="20% - uthevingsfarge 3" xfId="802" xr:uid="{98A06C32-0230-4C95-8AE7-6ADEC8627988}"/>
    <cellStyle name="20% - uthevingsfarge 4" xfId="803" xr:uid="{08FC96FF-9C16-4977-94A0-D0ACF8930288}"/>
    <cellStyle name="20% - uthevingsfarge 5" xfId="804" xr:uid="{3EBBDA9F-1480-4A69-86D0-8F32249E80C8}"/>
    <cellStyle name="20% - uthevingsfarge 6" xfId="805" xr:uid="{887300FA-70E8-4CEA-99AA-D601A96E41E0}"/>
    <cellStyle name="20% - Акцент1" xfId="806" xr:uid="{BA7B14C2-6463-4155-80DD-0ED070357342}"/>
    <cellStyle name="20% - Акцент2" xfId="807" xr:uid="{CB9B705A-18B2-4CA3-987F-5F36C361BD8A}"/>
    <cellStyle name="20% - Акцент3" xfId="808" xr:uid="{7481F790-C26E-4D29-A8F6-22CE2BC77D5E}"/>
    <cellStyle name="20% - Акцент4" xfId="809" xr:uid="{D3220633-26F5-47C6-9FE8-E14517435241}"/>
    <cellStyle name="20% - Акцент5" xfId="810" xr:uid="{66C03D97-7233-414B-81E5-0847024FD70C}"/>
    <cellStyle name="20% - Акцент6" xfId="811" xr:uid="{6CB4A555-82B5-4E8C-8B6F-E0C9EB1E7EDC}"/>
    <cellStyle name="40 % - Aksentti1" xfId="5333" xr:uid="{C60FC937-62C9-4400-8E69-A6C6641BB72F}"/>
    <cellStyle name="40 % - Aksentti1 2" xfId="224" xr:uid="{B0B87C69-D5E1-4B18-90AC-BEC73DCA06D8}"/>
    <cellStyle name="40 % - Aksentti1 3" xfId="225" xr:uid="{8987521F-1E1A-4E7C-B0AC-E29C588ADB31}"/>
    <cellStyle name="40 % - Aksentti1 4" xfId="226" xr:uid="{6C301CBF-BA47-41A8-A93B-92F5EC82F6AA}"/>
    <cellStyle name="40 % - Aksentti2" xfId="5334" xr:uid="{6AA705B2-4A7A-4680-8E45-CA81A1A397B0}"/>
    <cellStyle name="40 % - Aksentti2 2" xfId="227" xr:uid="{E1708C36-F05F-48F2-984B-9A004E679141}"/>
    <cellStyle name="40 % - Aksentti2 3" xfId="228" xr:uid="{0AAC1F8E-9044-4940-9F3B-96D2A3FCF183}"/>
    <cellStyle name="40 % - Aksentti2 4" xfId="229" xr:uid="{F98D1CAF-29F8-472C-9A4B-E945613E3FAC}"/>
    <cellStyle name="40 % - Aksentti3" xfId="5335" xr:uid="{9EAB393D-BF87-4021-86CE-B9494D6A3D50}"/>
    <cellStyle name="40 % - Aksentti3 2" xfId="230" xr:uid="{E07526D8-40DA-407F-B476-365D99301D82}"/>
    <cellStyle name="40 % - Aksentti3 3" xfId="231" xr:uid="{45C8736E-FFF1-4840-9FE2-CB2557608A84}"/>
    <cellStyle name="40 % - Aksentti3 4" xfId="232" xr:uid="{BB02AFB2-17A0-44AA-96DD-2D64D67D0DC6}"/>
    <cellStyle name="40 % - Aksentti4" xfId="5336" xr:uid="{843660F1-1B95-46F1-9E11-27D8B2164278}"/>
    <cellStyle name="40 % - Aksentti4 2" xfId="233" xr:uid="{1ADD9347-B0E8-4E78-8A8C-2EDEA921D331}"/>
    <cellStyle name="40 % - Aksentti4 3" xfId="234" xr:uid="{64C074D7-FD77-4CBD-8635-86A978D50066}"/>
    <cellStyle name="40 % - Aksentti4 4" xfId="235" xr:uid="{E8EED1CF-A844-44CD-A02D-6AB401EEF201}"/>
    <cellStyle name="40 % - Aksentti5" xfId="5337" xr:uid="{44755D9E-EC23-47AF-977B-28E94DC416E2}"/>
    <cellStyle name="40 % - Aksentti5 2" xfId="236" xr:uid="{2968BD38-A0C5-4AD9-8109-2A24C443E521}"/>
    <cellStyle name="40 % - Aksentti5 3" xfId="237" xr:uid="{AC7710AD-6320-42B3-BFD8-8049AB9F58C3}"/>
    <cellStyle name="40 % - Aksentti5 4" xfId="238" xr:uid="{731B76FF-2F46-4B01-A027-1543D7FD583B}"/>
    <cellStyle name="40 % - Aksentti6" xfId="5338" xr:uid="{40E11954-87A8-48FD-96AD-45672CE2B019}"/>
    <cellStyle name="40 % - Aksentti6 2" xfId="239" xr:uid="{AF39FB66-68EF-4E07-8FD6-3F7A57CFC64B}"/>
    <cellStyle name="40 % - Aksentti6 3" xfId="240" xr:uid="{635CA77D-0820-4C4A-BFD3-C2EB05963D68}"/>
    <cellStyle name="40 % - Aksentti6 4" xfId="241" xr:uid="{FFF95986-6C14-4F9A-A4C4-09B00DC25285}"/>
    <cellStyle name="40 % - Markeringsfarve1" xfId="812" xr:uid="{8F28ACAF-5196-4326-86FE-47AF7485FA61}"/>
    <cellStyle name="40 % - Markeringsfarve2" xfId="813" xr:uid="{D9A14A7A-FCF0-468A-A46B-FEAD7E5FFD82}"/>
    <cellStyle name="40 % - Markeringsfarve3" xfId="814" xr:uid="{5C93B8D3-0357-4141-9501-D8A6572CFBAE}"/>
    <cellStyle name="40 % - Markeringsfarve4" xfId="815" xr:uid="{88805E84-804A-49A5-A1A9-2ECCB998469F}"/>
    <cellStyle name="40 % - Markeringsfarve5" xfId="816" xr:uid="{4B5C76C4-D204-46FD-81A8-5791C9E40983}"/>
    <cellStyle name="40 % - Markeringsfarve6" xfId="817" xr:uid="{9356E693-1AA4-4C08-B8FD-A32CD4C6BD4F}"/>
    <cellStyle name="40% - Accent1 2" xfId="3071" xr:uid="{8D8A7C4D-8429-45F2-8F3F-ADB8D44D2696}"/>
    <cellStyle name="40% - Accent1 2 2" xfId="5339" xr:uid="{700521E0-3552-41FB-89AE-78E64CD613BE}"/>
    <cellStyle name="40% - Accent1 3" xfId="3072" xr:uid="{9BA5151F-10D8-42EF-A2B9-59A0939B049E}"/>
    <cellStyle name="40% - Accent1 4" xfId="7065" xr:uid="{4A3C2D0A-BB7B-4FE2-8CF0-68A0922EB815}"/>
    <cellStyle name="40% - Accent1 5" xfId="242" xr:uid="{718B3839-84E3-4322-84EF-F418FE34A5AD}"/>
    <cellStyle name="40% - Accent2 2" xfId="3073" xr:uid="{E150F667-F4B8-453B-83F6-903F9E158C6A}"/>
    <cellStyle name="40% - Accent2 2 2" xfId="5340" xr:uid="{DF5FD2D8-B8C7-4ACC-889D-D9BA7A9545FD}"/>
    <cellStyle name="40% - Accent2 3" xfId="3074" xr:uid="{FAC1D024-5852-480A-8CB9-1021235D8485}"/>
    <cellStyle name="40% - Accent2 4" xfId="7069" xr:uid="{8E5B384E-02DC-4A11-A993-C37DF2374A52}"/>
    <cellStyle name="40% - Accent2 5" xfId="243" xr:uid="{1BC00625-2F7F-4258-9D5D-26BA99718650}"/>
    <cellStyle name="40% - Accent3 2" xfId="3075" xr:uid="{BC1ED02C-756E-4DC2-8816-8CDD8497BECC}"/>
    <cellStyle name="40% - Accent3 2 2" xfId="5341" xr:uid="{7EDBF71D-83B4-4C7C-849A-39E055EB0416}"/>
    <cellStyle name="40% - Accent3 3" xfId="3076" xr:uid="{A4BACD80-FFD5-434A-B29B-BF6B5D7A86C9}"/>
    <cellStyle name="40% - Accent3 4" xfId="7073" xr:uid="{23B410CD-F3D4-4523-BD9D-143058E13E2A}"/>
    <cellStyle name="40% - Accent3 5" xfId="244" xr:uid="{1109317F-495E-4D29-BD23-AAE8A958B132}"/>
    <cellStyle name="40% - Accent4 2" xfId="3077" xr:uid="{01A980EF-F509-4136-BA54-B5BA20F27F83}"/>
    <cellStyle name="40% - Accent4 2 2" xfId="5342" xr:uid="{6D77F812-C76D-4916-90E0-8428C226D11B}"/>
    <cellStyle name="40% - Accent4 3" xfId="3078" xr:uid="{EA10B9B5-EAD8-46B4-9086-045B65AB3288}"/>
    <cellStyle name="40% - Accent4 4" xfId="7077" xr:uid="{F883113D-70A4-4D0E-8E3D-A1902F6AE513}"/>
    <cellStyle name="40% - Accent4 5" xfId="245" xr:uid="{2540C82F-350B-4359-9AE5-C350A2FC7DA0}"/>
    <cellStyle name="40% - Accent5 2" xfId="3079" xr:uid="{47A6B4DC-97A5-481A-BF48-51FFC9D22200}"/>
    <cellStyle name="40% - Accent5 2 2" xfId="5343" xr:uid="{DDB26003-382E-408A-A1EF-A2D6015748BC}"/>
    <cellStyle name="40% - Accent5 3" xfId="3080" xr:uid="{316B7CCB-5153-4412-B5B2-19F66A9A9A76}"/>
    <cellStyle name="40% - Accent5 4" xfId="7081" xr:uid="{34DA09D2-7E40-4060-88EA-3782BF575887}"/>
    <cellStyle name="40% - Accent5 5" xfId="246" xr:uid="{65E67C12-7EF1-4EF6-9AF3-E3FF6C354F0E}"/>
    <cellStyle name="40% - Accent6 2" xfId="3081" xr:uid="{CA6174FE-8C71-44E0-AC12-0ACF8CB2BAAD}"/>
    <cellStyle name="40% - Accent6 2 2" xfId="5344" xr:uid="{43F7282A-5D61-43AD-AA65-654F8DB1F21A}"/>
    <cellStyle name="40% - Accent6 3" xfId="3082" xr:uid="{6E724675-91F3-4CD6-9BF6-F75DD9D693F4}"/>
    <cellStyle name="40% - Accent6 4" xfId="7085" xr:uid="{4CE6EA70-8668-4896-B571-23F5D4531057}"/>
    <cellStyle name="40% - Accent6 5" xfId="247" xr:uid="{FCDB8F04-EE51-48D3-9AE3-52F2CD10ED0A}"/>
    <cellStyle name="40% - Dekorfärg1 2" xfId="248" xr:uid="{09F1729F-10E5-4B93-BD8E-17DA99326609}"/>
    <cellStyle name="40% - Dekorfärg1 2 2" xfId="249" xr:uid="{C84BE5AD-46D0-4C53-939D-3FF10621BCD3}"/>
    <cellStyle name="40% - Dekorfärg1 3" xfId="250" xr:uid="{6B3DA84B-0F84-40A6-A0AC-0F9F58FB7321}"/>
    <cellStyle name="40% - Dekorfärg1 4" xfId="251" xr:uid="{5056E406-6B92-4B6C-B071-A564F6D2F41B}"/>
    <cellStyle name="40% - Dekorfärg1 5" xfId="252" xr:uid="{5216825B-2CA5-466D-B9F8-98C105DA21B2}"/>
    <cellStyle name="40% - Dekorfärg1 6" xfId="253" xr:uid="{732BFDDE-7AB4-4841-B52A-05EEC3390C28}"/>
    <cellStyle name="40% - Dekorfärg1 7" xfId="254" xr:uid="{C1412893-9FC8-42F2-8B5A-0FFBD32E38A4}"/>
    <cellStyle name="40% - Dekorfärg2 2" xfId="255" xr:uid="{E25D7A6A-D478-4F59-8006-1A2228D03864}"/>
    <cellStyle name="40% - Dekorfärg2 2 2" xfId="256" xr:uid="{3325CC62-8402-4A37-B382-93778B97342F}"/>
    <cellStyle name="40% - Dekorfärg2 3" xfId="257" xr:uid="{CD75C20E-6FA7-4116-8956-2895A767BC6D}"/>
    <cellStyle name="40% - Dekorfärg2 4" xfId="258" xr:uid="{83DA38BD-6446-424B-84D4-847D0C59ACBA}"/>
    <cellStyle name="40% - Dekorfärg2 5" xfId="259" xr:uid="{3D7C5E01-DE66-4474-A870-081CAB803298}"/>
    <cellStyle name="40% - Dekorfärg2 6" xfId="260" xr:uid="{FC41650F-C04F-4E60-B53D-E99BC04E3232}"/>
    <cellStyle name="40% - Dekorfärg2 7" xfId="261" xr:uid="{8F69F1B2-9B18-4ABE-8396-CFE0DEFEDB50}"/>
    <cellStyle name="40% - Dekorfärg3 2" xfId="262" xr:uid="{033A39E5-3A22-4574-839E-E09994C44285}"/>
    <cellStyle name="40% - Dekorfärg3 2 2" xfId="263" xr:uid="{9E0A845A-8565-48A1-ADD1-FE7A75C1B1B1}"/>
    <cellStyle name="40% - Dekorfärg3 3" xfId="264" xr:uid="{1EE9634D-2FD7-45C2-8F5E-DD6277225E3D}"/>
    <cellStyle name="40% - Dekorfärg3 4" xfId="265" xr:uid="{953ACED2-DC52-478A-86A8-207896670192}"/>
    <cellStyle name="40% - Dekorfärg3 5" xfId="266" xr:uid="{C43BE382-DE84-4F4C-AEEA-7EB7A2976EA9}"/>
    <cellStyle name="40% - Dekorfärg3 6" xfId="267" xr:uid="{33F3A3A5-1503-4EA3-AA22-D522975DAE3B}"/>
    <cellStyle name="40% - Dekorfärg3 7" xfId="268" xr:uid="{289B6E7D-973A-4696-BE2C-A0B0F3674531}"/>
    <cellStyle name="40% - Dekorfärg4 2" xfId="269" xr:uid="{F8FB798F-487A-469F-A176-5AD88D408A5B}"/>
    <cellStyle name="40% - Dekorfärg4 2 2" xfId="270" xr:uid="{01F5A6D9-F5CC-4008-BA68-F6F1E928509B}"/>
    <cellStyle name="40% - Dekorfärg4 3" xfId="271" xr:uid="{21466375-1816-4A10-81E5-2CA224B99A67}"/>
    <cellStyle name="40% - Dekorfärg4 4" xfId="272" xr:uid="{2E8A77E6-B38B-4838-B7BF-D0343CECDB4F}"/>
    <cellStyle name="40% - Dekorfärg4 5" xfId="273" xr:uid="{8851373E-3675-484E-A35E-B4E9939BAF6B}"/>
    <cellStyle name="40% - Dekorfärg4 6" xfId="274" xr:uid="{29AC01C1-DBF8-42E1-9CC1-770E35A37936}"/>
    <cellStyle name="40% - Dekorfärg4 7" xfId="275" xr:uid="{0B7D8103-7A0F-4FB6-84B5-F8D00EFA7D00}"/>
    <cellStyle name="40% - Dekorfärg5 2" xfId="276" xr:uid="{336F5C03-C312-4A34-BF8D-69A131D2EC1C}"/>
    <cellStyle name="40% - Dekorfärg5 2 2" xfId="277" xr:uid="{6FC3CAB4-9001-4E59-9513-67FBBBCE8A02}"/>
    <cellStyle name="40% - Dekorfärg5 3" xfId="278" xr:uid="{7F063A1C-EFFD-4EA7-85E0-A0E54CB2012D}"/>
    <cellStyle name="40% - Dekorfärg5 4" xfId="279" xr:uid="{97341D02-154B-49FE-8DA2-47CA6AC977BA}"/>
    <cellStyle name="40% - Dekorfärg5 5" xfId="280" xr:uid="{754EDA26-E6D2-4B1D-8D9C-40D7078AEB5C}"/>
    <cellStyle name="40% - Dekorfärg5 6" xfId="281" xr:uid="{42872A02-E9DE-426D-9F3E-35A491A2BFD7}"/>
    <cellStyle name="40% - Dekorfärg5 7" xfId="282" xr:uid="{F7F7B7BA-14F3-47AE-935E-07150764D6D0}"/>
    <cellStyle name="40% - Dekorfärg6 2" xfId="283" xr:uid="{24F24D51-A126-4938-BC3F-140128429B95}"/>
    <cellStyle name="40% - Dekorfärg6 2 2" xfId="284" xr:uid="{F72A8367-73A4-415B-B08A-F310656A3C13}"/>
    <cellStyle name="40% - Dekorfärg6 3" xfId="285" xr:uid="{E0647EF0-3808-4D94-8525-6A9630EB0954}"/>
    <cellStyle name="40% - Dekorfärg6 4" xfId="286" xr:uid="{AC2E9456-59A6-4A5E-AC72-BC622A60580F}"/>
    <cellStyle name="40% - Dekorfärg6 5" xfId="287" xr:uid="{28867A1A-3862-4BE2-B296-2FF44BD62C80}"/>
    <cellStyle name="40% - Dekorfärg6 6" xfId="288" xr:uid="{96478659-B09D-4D49-9A0A-C78CE3C03AE2}"/>
    <cellStyle name="40% - Dekorfärg6 7" xfId="289" xr:uid="{C39EEB7D-A892-4E30-8674-9716ADDEC094}"/>
    <cellStyle name="40% - Énfasis1" xfId="3083" xr:uid="{FA6E1B3D-1BC4-4347-8617-BB4C33EE6637}"/>
    <cellStyle name="40% - Énfasis2" xfId="3084" xr:uid="{754056AE-8481-49BC-BD33-188F1AA4DBB9}"/>
    <cellStyle name="40% - Énfasis3" xfId="3085" xr:uid="{45E1FB45-EAD5-47BB-9ECD-A37ADD2CB3BA}"/>
    <cellStyle name="40% - Énfasis4" xfId="3086" xr:uid="{C2AA3B2C-15B4-45CC-81CB-2E49F452C85F}"/>
    <cellStyle name="40% - Énfasis5" xfId="3087" xr:uid="{E5499D48-C475-4506-8F42-1066EC077B71}"/>
    <cellStyle name="40% - Énfasis6" xfId="3088" xr:uid="{EB9075BF-F701-4758-9A72-8B5997E5E315}"/>
    <cellStyle name="40% - uthevingsfarge 1" xfId="818" xr:uid="{4B6BB146-F796-47E7-962D-E8A00BE49D35}"/>
    <cellStyle name="40% - uthevingsfarge 2" xfId="819" xr:uid="{5C680548-1BED-48CE-BF76-A55D16A085EF}"/>
    <cellStyle name="40% - uthevingsfarge 3" xfId="820" xr:uid="{45066E34-1D15-4294-9EB1-55D5BA6DD627}"/>
    <cellStyle name="40% - uthevingsfarge 4" xfId="821" xr:uid="{9937CD50-72E5-4248-90C8-76E60C4DE608}"/>
    <cellStyle name="40% - uthevingsfarge 5" xfId="822" xr:uid="{84DE74D6-D668-402F-B1EC-8AEA329A8089}"/>
    <cellStyle name="40% - uthevingsfarge 6" xfId="823" xr:uid="{AE6189E6-ABA1-42FD-B78E-9A9D0DA48264}"/>
    <cellStyle name="40% - Акцент1" xfId="824" xr:uid="{78904BF2-DFE1-42A8-B828-01A90FAC65CE}"/>
    <cellStyle name="40% - Акцент2" xfId="825" xr:uid="{5B1AF54C-E9EE-4640-AA74-C15DCBCAF951}"/>
    <cellStyle name="40% - Акцент3" xfId="826" xr:uid="{753B9B6E-B52A-4299-A402-11EBE9A2128A}"/>
    <cellStyle name="40% - Акцент4" xfId="827" xr:uid="{3A56D60B-3168-4E28-8514-CA984F5BD71D}"/>
    <cellStyle name="40% - Акцент5" xfId="828" xr:uid="{F63004BE-276E-4F5E-962F-8AA55084A9CD}"/>
    <cellStyle name="40% - Акцент6" xfId="829" xr:uid="{C822B8E3-6475-4DA9-9EFD-095D906E0D8E}"/>
    <cellStyle name="60 % - Aksentti1" xfId="5345" xr:uid="{3FAA7C46-19DA-4EBA-BD1C-C681B9AA10A2}"/>
    <cellStyle name="60 % - Aksentti1 2" xfId="290" xr:uid="{3EE1378D-86E0-48FE-8B9E-A14151F8E685}"/>
    <cellStyle name="60 % - Aksentti2" xfId="5346" xr:uid="{7ADFF07F-256E-4063-AE6E-7F8D84AAED2A}"/>
    <cellStyle name="60 % - Aksentti2 2" xfId="291" xr:uid="{C9D939FF-0952-46A1-9EC7-A1F6F0358C1A}"/>
    <cellStyle name="60 % - Aksentti3" xfId="5347" xr:uid="{3B9DD7A1-E88F-4A1D-AC47-4861E2FF7375}"/>
    <cellStyle name="60 % - Aksentti3 2" xfId="292" xr:uid="{112E4F00-1B36-4220-ABA5-EF6C3E7768DE}"/>
    <cellStyle name="60 % - Aksentti4" xfId="5348" xr:uid="{B95906B9-3CF7-4FD6-B7F4-3BF686A9C74F}"/>
    <cellStyle name="60 % - Aksentti4 2" xfId="293" xr:uid="{8412D6F9-FDDB-45D0-92F8-B65AD9FDCF44}"/>
    <cellStyle name="60 % - Aksentti5" xfId="5349" xr:uid="{9729AEC7-A18E-4ED0-8D64-3D1EE4949340}"/>
    <cellStyle name="60 % - Aksentti5 2" xfId="294" xr:uid="{C8D2C547-D5A5-452B-A4A7-A9D27ACFFA21}"/>
    <cellStyle name="60 % - Aksentti6" xfId="5350" xr:uid="{82592921-1B69-4D60-8103-8FE4DBFDD7A2}"/>
    <cellStyle name="60 % - Aksentti6 2" xfId="295" xr:uid="{F71FB4C0-0AD3-42B2-9A27-AF6F218FE0C6}"/>
    <cellStyle name="60 % - Markeringsfarve1" xfId="830" xr:uid="{81A2DA52-14CC-41F4-BE65-320F324AE186}"/>
    <cellStyle name="60 % - Markeringsfarve2" xfId="831" xr:uid="{A84AC3D5-798E-4264-9EB1-942BB64F1AFE}"/>
    <cellStyle name="60 % - Markeringsfarve3" xfId="832" xr:uid="{497055DB-A2A8-4F77-B8FB-7FCE10422D0C}"/>
    <cellStyle name="60 % - Markeringsfarve4" xfId="833" xr:uid="{776027DD-ABA6-4D19-A83E-71F1EC28DA8C}"/>
    <cellStyle name="60 % - Markeringsfarve5" xfId="834" xr:uid="{1BAA8E83-4955-40D8-9E74-0BB22F92EE5D}"/>
    <cellStyle name="60 % - Markeringsfarve6" xfId="835" xr:uid="{C7F6A329-F585-4746-9350-112B03C3151A}"/>
    <cellStyle name="60% - Accent1 2" xfId="3089" xr:uid="{92B3EEE3-7BAE-45AA-A09C-2CC699A2B48F}"/>
    <cellStyle name="60% - Accent1 2 2" xfId="5351" xr:uid="{56694076-EB59-4900-A652-926B52B23667}"/>
    <cellStyle name="60% - Accent1 3" xfId="3090" xr:uid="{012E2D28-4578-4720-A094-B531C3E38880}"/>
    <cellStyle name="60% - Accent1 4" xfId="7066" xr:uid="{5106EF15-389C-429D-BD31-87CE19C5E250}"/>
    <cellStyle name="60% - Accent1 5" xfId="296" xr:uid="{2E512099-6F1C-46F9-898D-14ADD9676D83}"/>
    <cellStyle name="60% - Accent2 2" xfId="3091" xr:uid="{FC8A1B8F-DB88-4281-9DD7-060682F63EEC}"/>
    <cellStyle name="60% - Accent2 2 2" xfId="5352" xr:uid="{B90380AF-FB97-4C4D-9ECF-6D2CB069B636}"/>
    <cellStyle name="60% - Accent2 3" xfId="3092" xr:uid="{97A93C99-5C00-4F51-9C9E-333C2DF01202}"/>
    <cellStyle name="60% - Accent2 4" xfId="7070" xr:uid="{CD373C3F-6F13-4487-B89D-99FDC670697F}"/>
    <cellStyle name="60% - Accent2 5" xfId="297" xr:uid="{73EA6786-FD1F-4DFF-9879-CADBF414AA6A}"/>
    <cellStyle name="60% - Accent3 2" xfId="3093" xr:uid="{201AAFF0-4247-41EE-9535-7A8CA87E3050}"/>
    <cellStyle name="60% - Accent3 2 2" xfId="5353" xr:uid="{41C323F3-50DB-4F3C-99D2-AF1B983FE4ED}"/>
    <cellStyle name="60% - Accent3 3" xfId="3094" xr:uid="{2979EE25-2CF0-4727-A941-8B48F44D8C30}"/>
    <cellStyle name="60% - Accent3 4" xfId="7074" xr:uid="{603B99F0-5413-4C15-A1E5-6CF6B4082B89}"/>
    <cellStyle name="60% - Accent3 5" xfId="298" xr:uid="{439B92A7-DB12-4529-B68E-C3E481AE29B2}"/>
    <cellStyle name="60% - Accent4 2" xfId="3095" xr:uid="{B546AC23-A750-40F4-9764-E1EEEB81DC70}"/>
    <cellStyle name="60% - Accent4 2 2" xfId="5354" xr:uid="{58B8A8A6-E5B4-4EE9-A115-158B54261B6C}"/>
    <cellStyle name="60% - Accent4 3" xfId="3096" xr:uid="{AAD0BE08-61F3-4C32-98E4-B98FEA7925C1}"/>
    <cellStyle name="60% - Accent4 4" xfId="7078" xr:uid="{774BC865-BD15-4CB1-88A7-CAA699670E4D}"/>
    <cellStyle name="60% - Accent4 5" xfId="299" xr:uid="{B26B5466-C990-4E6B-8507-2FD77A8746FB}"/>
    <cellStyle name="60% - Accent5 2" xfId="3097" xr:uid="{01944266-148D-4F2B-AAED-CF58F88BD9AB}"/>
    <cellStyle name="60% - Accent5 2 2" xfId="5355" xr:uid="{7B758DCC-8BE5-47A6-A5F7-1C3F01B45C6D}"/>
    <cellStyle name="60% - Accent5 3" xfId="3098" xr:uid="{7F8D3116-7EF1-40B2-BAA2-1E5BFE63FF31}"/>
    <cellStyle name="60% - Accent5 4" xfId="7082" xr:uid="{9802A8A3-5511-4665-93CC-16E9449861A6}"/>
    <cellStyle name="60% - Accent5 5" xfId="300" xr:uid="{494E31FC-7DB0-4543-9D2E-4E7644A096AD}"/>
    <cellStyle name="60% - Accent6 2" xfId="3099" xr:uid="{4D66EF28-0EAF-4FE0-9463-D76F211B35FF}"/>
    <cellStyle name="60% - Accent6 2 2" xfId="5356" xr:uid="{A2CA2D41-7E32-464D-B413-B23AA843E07A}"/>
    <cellStyle name="60% - Accent6 3" xfId="3100" xr:uid="{4FB3A11E-2285-4B75-839C-285B4643A675}"/>
    <cellStyle name="60% - Accent6 4" xfId="7086" xr:uid="{3AE473A1-5EDE-4EC7-919E-9176AF0F58F1}"/>
    <cellStyle name="60% - Accent6 5" xfId="301" xr:uid="{B1EA6666-A329-4B12-A76C-ABB2955E1C17}"/>
    <cellStyle name="60% - Dekorfärg1 2" xfId="302" xr:uid="{A2734975-3EE8-4CD6-A339-EFC6AC3B7800}"/>
    <cellStyle name="60% - Dekorfärg2 2" xfId="303" xr:uid="{658BD105-579B-4A6B-A8C6-030AAE1AF9C1}"/>
    <cellStyle name="60% - Dekorfärg3 2" xfId="304" xr:uid="{D7922D2B-89DE-498B-83E2-4D33B1BDF92B}"/>
    <cellStyle name="60% - Dekorfärg4 2" xfId="305" xr:uid="{EFED60D7-41DC-494A-B6D5-D46049BA380C}"/>
    <cellStyle name="60% - Dekorfärg5 2" xfId="306" xr:uid="{C824DEBD-54E2-43DA-A09D-AE97529EA628}"/>
    <cellStyle name="60% - Dekorfärg6 2" xfId="307" xr:uid="{C38AE581-C614-4D4A-B400-047097143807}"/>
    <cellStyle name="60% - Énfasis1" xfId="3101" xr:uid="{58340961-CA54-4076-8D07-8847E4F37799}"/>
    <cellStyle name="60% - Énfasis2" xfId="3102" xr:uid="{5301C304-A17B-4C1E-A67B-ACDE9E53E51E}"/>
    <cellStyle name="60% - Énfasis3" xfId="3103" xr:uid="{ACE714BD-07FD-4362-83A4-588467E99EC8}"/>
    <cellStyle name="60% - Énfasis4" xfId="3104" xr:uid="{DE1F9326-6952-4702-932E-913F11DB289F}"/>
    <cellStyle name="60% - Énfasis5" xfId="3105" xr:uid="{D703DCA7-A998-4F68-A145-7E98B2DFAEF7}"/>
    <cellStyle name="60% - Énfasis6" xfId="3106" xr:uid="{45921EC3-A135-4385-9268-11034CD2CEE7}"/>
    <cellStyle name="60% - uthevingsfarge 1" xfId="836" xr:uid="{AF6F1F9B-5E0F-4469-99F2-CF4E8E3FE9F5}"/>
    <cellStyle name="60% - uthevingsfarge 2" xfId="837" xr:uid="{29158611-A725-472D-9940-3FFA00BDA289}"/>
    <cellStyle name="60% - uthevingsfarge 3" xfId="838" xr:uid="{343584E9-DA0B-4AE2-BFC2-1F808D3D7493}"/>
    <cellStyle name="60% - uthevingsfarge 4" xfId="839" xr:uid="{A07B3E88-C6DA-455D-9F05-6AE4AF3C40A9}"/>
    <cellStyle name="60% - uthevingsfarge 5" xfId="840" xr:uid="{DFDAE318-95A7-49A2-9D00-534F9AC2192B}"/>
    <cellStyle name="60% - uthevingsfarge 6" xfId="841" xr:uid="{B974D09B-64DC-409E-BEBA-E2691E2EB63D}"/>
    <cellStyle name="60% - Акцент1" xfId="842" xr:uid="{D2ECF71E-49FB-48B3-A72B-8EFA6D17E220}"/>
    <cellStyle name="60% - Акцент2" xfId="843" xr:uid="{BC4C749C-E151-442E-8661-83A7E7592794}"/>
    <cellStyle name="60% - Акцент3" xfId="844" xr:uid="{BE920D88-B30E-48EE-9111-23903EEA0FC7}"/>
    <cellStyle name="60% - Акцент4" xfId="845" xr:uid="{FCA5ECD0-3483-4745-B1EE-E298B15CDB63}"/>
    <cellStyle name="60% - Акцент5" xfId="846" xr:uid="{C38B09A0-C2C1-4EE2-A4E5-24CE00760849}"/>
    <cellStyle name="60% - Акцент6" xfId="847" xr:uid="{A83C6C9C-3B83-47B5-9B36-349741E68570}"/>
    <cellStyle name="Accent1 2" xfId="3107" xr:uid="{C101F9D0-C16E-49F3-907E-9B21EA5400D7}"/>
    <cellStyle name="Accent1 2 2" xfId="5357" xr:uid="{577EC044-E9F0-4539-883D-6CBCD63EDAAE}"/>
    <cellStyle name="Accent1 3" xfId="3108" xr:uid="{83294F9C-ED9C-4F89-892E-AA7474A0325D}"/>
    <cellStyle name="Accent1 4" xfId="7063" xr:uid="{8E5866D5-285D-40B7-9C15-35A143B908BD}"/>
    <cellStyle name="Accent1 5" xfId="308" xr:uid="{283E7B80-5F4B-4D72-A0FC-C442A93A729B}"/>
    <cellStyle name="Accent2 2" xfId="3109" xr:uid="{37E9943D-292B-45C7-B1AA-176CB749E7AE}"/>
    <cellStyle name="Accent2 2 2" xfId="5358" xr:uid="{7C9EB7AE-73DD-4BFE-BF55-20FBEDB0A314}"/>
    <cellStyle name="Accent2 3" xfId="3110" xr:uid="{84A23F3C-FA23-4B97-B635-04E6E2AA5A91}"/>
    <cellStyle name="Accent2 4" xfId="7067" xr:uid="{47B63EEE-0A3F-4F2B-ADAD-E15B27C305B9}"/>
    <cellStyle name="Accent2 5" xfId="309" xr:uid="{0798F29B-7637-43C2-8ED3-24DDF9786BA4}"/>
    <cellStyle name="Accent3 2" xfId="3111" xr:uid="{A9AB30D0-8FE1-4DEF-82B2-64BA247A2DFF}"/>
    <cellStyle name="Accent3 2 2" xfId="5359" xr:uid="{1BAAA6E1-CC61-4ACF-9968-A35D6EC801C8}"/>
    <cellStyle name="Accent3 3" xfId="3112" xr:uid="{AACE230A-CFB0-4D71-BB71-E47B0AD789BC}"/>
    <cellStyle name="Accent3 4" xfId="7071" xr:uid="{2DD1702B-07FC-47E3-AF7C-74C24D53520A}"/>
    <cellStyle name="Accent3 5" xfId="310" xr:uid="{02BD0242-5D4D-44E6-8854-6076A2239178}"/>
    <cellStyle name="Accent4 2" xfId="3113" xr:uid="{BFDAA676-65DA-48F5-A3E0-AF2860E8461A}"/>
    <cellStyle name="Accent4 2 2" xfId="5360" xr:uid="{EF570BAF-9397-41A3-BF87-E8AC4FD87FC1}"/>
    <cellStyle name="Accent4 3" xfId="3114" xr:uid="{36446B8A-9C75-406D-AF08-633A43E82E4E}"/>
    <cellStyle name="Accent4 4" xfId="7075" xr:uid="{D379B7A0-8730-4B06-8B08-DCC3AC870DA1}"/>
    <cellStyle name="Accent4 5" xfId="311" xr:uid="{BACE8EB0-F6F7-400F-ACD8-A9AC12D1E84F}"/>
    <cellStyle name="Accent5 2" xfId="3115" xr:uid="{CA40D848-396F-4B41-A83C-906E7BACB703}"/>
    <cellStyle name="Accent5 2 2" xfId="5361" xr:uid="{DE4828B1-6874-43BC-8844-639FAEA08609}"/>
    <cellStyle name="Accent5 3" xfId="3116" xr:uid="{852DF527-760D-42A5-8ADD-F22E1837B5C9}"/>
    <cellStyle name="Accent5 4" xfId="7079" xr:uid="{5AE02556-44EF-4BA8-8EAF-852B409B4136}"/>
    <cellStyle name="Accent5 5" xfId="312" xr:uid="{8724807D-9B80-47E4-9B59-6CA0A7EFF6F1}"/>
    <cellStyle name="Accent6 2" xfId="3117" xr:uid="{456D3A0F-3CF7-4BA8-A1E2-E8BB0399F32F}"/>
    <cellStyle name="Accent6 2 2" xfId="5362" xr:uid="{47ED8F4E-CE73-43F3-9E24-3929C6F072C0}"/>
    <cellStyle name="Accent6 3" xfId="3118" xr:uid="{31646822-C65E-46A1-9114-FE238EE57E55}"/>
    <cellStyle name="Accent6 4" xfId="7083" xr:uid="{60A84D8B-ACAA-4C52-96A0-4E521256CB35}"/>
    <cellStyle name="Accent6 5" xfId="313" xr:uid="{7D5DDA68-2CF5-426A-9D83-76B44C4BE65E}"/>
    <cellStyle name="Admin" xfId="314" xr:uid="{03ACD53A-3C4C-4742-AC4D-736CC22F27DB}"/>
    <cellStyle name="Advarselstekst" xfId="848" xr:uid="{67F4C229-0BB4-405F-8822-8A15D36B3FEC}"/>
    <cellStyle name="AFE" xfId="315" xr:uid="{DE4BDEF7-3624-4E13-8BAE-DC3E2330E3E3}"/>
    <cellStyle name="Aksentti1" xfId="5363" xr:uid="{A0AC5A16-9F4B-481B-A504-A406C605A043}"/>
    <cellStyle name="Aksentti1 2" xfId="316" xr:uid="{86C23213-63D0-44B3-90BD-096E216774CC}"/>
    <cellStyle name="Aksentti2" xfId="5364" xr:uid="{CB57DDF6-4389-4A76-B23E-578A07C139ED}"/>
    <cellStyle name="Aksentti2 2" xfId="317" xr:uid="{8A6FD5CF-1B57-4592-8253-0B9FB9BEBDFE}"/>
    <cellStyle name="Aksentti3" xfId="5365" xr:uid="{70D5A95D-5ABD-434E-9D23-F0B98D1BB0E4}"/>
    <cellStyle name="Aksentti3 2" xfId="318" xr:uid="{DF5937D3-78BB-4451-A0D0-93B35BDD311F}"/>
    <cellStyle name="Aksentti4" xfId="5366" xr:uid="{44AB9A16-1FAF-496A-8390-E028023A4755}"/>
    <cellStyle name="Aksentti4 2" xfId="319" xr:uid="{FF29C82E-7D28-4388-8980-595CB6F8FA0B}"/>
    <cellStyle name="Aksentti5" xfId="5367" xr:uid="{4A251E32-840A-42BF-A7EE-9A653418C541}"/>
    <cellStyle name="Aksentti5 2" xfId="320" xr:uid="{F38DA63E-8E1D-4223-B3EF-6431DF4EED53}"/>
    <cellStyle name="Aksentti6" xfId="5368" xr:uid="{C88FEA75-12E8-4E71-8CCB-DFB83A13BE8D}"/>
    <cellStyle name="Aksentti6 2" xfId="321" xr:uid="{A1CD26FA-034B-4A89-9733-254FDE868E32}"/>
    <cellStyle name="Anita" xfId="322" xr:uid="{E2B54E8A-8538-40B9-BE65-42FB12F10968}"/>
    <cellStyle name="Anteckning 2" xfId="323" xr:uid="{BC218359-E8D1-4356-89BA-42CAF4DF4387}"/>
    <cellStyle name="Anteckning 2 2" xfId="324" xr:uid="{43E57F11-F4DB-4317-A053-6FCC16DA97ED}"/>
    <cellStyle name="Anteckning 2 2 2" xfId="7231" xr:uid="{04F69358-DA30-469D-8DE2-8B14DE1BF2A0}"/>
    <cellStyle name="Anteckning 2 2 3" xfId="7381" xr:uid="{F646E015-913D-4B90-A076-9DDAC6D9FE8B}"/>
    <cellStyle name="Anteckning 2 2 4" xfId="7319" xr:uid="{8C2B5B03-7258-4AA2-9E32-2B2DF7F4BE1E}"/>
    <cellStyle name="Anteckning 3" xfId="325" xr:uid="{18D5A24F-CF9D-452F-A1C2-3A0BA50971F4}"/>
    <cellStyle name="Anteckning 4" xfId="326" xr:uid="{DCCDD4DD-4D7D-49E8-A8E5-C782D9E7B6DB}"/>
    <cellStyle name="Anteckning 4 2" xfId="7233" xr:uid="{47887049-5E10-4964-8E8F-B9FB3D0A9FAD}"/>
    <cellStyle name="Anteckning 4 3" xfId="7380" xr:uid="{FC4C8817-DF6A-46B0-8BD8-50A66D32F7F9}"/>
    <cellStyle name="Anteckning 4 4" xfId="7751" xr:uid="{4BABD98A-CFBA-4057-B8B6-91E052DE2060}"/>
    <cellStyle name="Anteckning 5" xfId="327" xr:uid="{1FB059B7-B84D-498B-B190-7732B372EE83}"/>
    <cellStyle name="Anteckning 6" xfId="328" xr:uid="{9515245A-C2CF-49E0-831A-0ABF55C58BC4}"/>
    <cellStyle name="Anteckning 7" xfId="329" xr:uid="{207B9C57-AFAC-4259-8FCC-A57FE63EAC71}"/>
    <cellStyle name="Anteckning 8" xfId="330" xr:uid="{A8038875-C2C7-417D-8FAF-B240E228C59F}"/>
    <cellStyle name="Bad 2" xfId="3119" xr:uid="{7C6AF086-2790-4ADF-AF4A-323B8D873365}"/>
    <cellStyle name="Bad 2 2" xfId="5369" xr:uid="{88DB37FA-D19C-48A7-858B-DFB670C83599}"/>
    <cellStyle name="Bad 3" xfId="3120" xr:uid="{6CD043DB-EA6A-4CC2-BB42-6E521F3BE6AA}"/>
    <cellStyle name="Bad 4" xfId="7055" xr:uid="{A22268AD-E16A-4654-B0B4-1B77ACBE1029}"/>
    <cellStyle name="Bad 5" xfId="331" xr:uid="{F2758085-DE55-4A47-805B-4329E9DA503D}"/>
    <cellStyle name="Bemærk!" xfId="849" xr:uid="{2A080FBE-46CB-4B42-9514-C44D51418D59}"/>
    <cellStyle name="Bemærk! 2" xfId="850" xr:uid="{A701667B-46A8-4B99-9812-9366B3572E07}"/>
    <cellStyle name="Bemærk! 2 2" xfId="4382" xr:uid="{5326AC31-8B08-4592-B77E-9586A1E17438}"/>
    <cellStyle name="Bemærk! 2 2 2" xfId="10933" xr:uid="{35688B25-D962-4336-896D-CE3D3FB778A4}"/>
    <cellStyle name="Bemærk! 2 2 3" xfId="16538" xr:uid="{8F3606B8-6DD9-4550-BEE8-0B4CDAC54531}"/>
    <cellStyle name="Bemærk! 2 2 4" xfId="22014" xr:uid="{8047FD6B-4DA9-4898-99DC-45C46CA3377F}"/>
    <cellStyle name="Bemærk! 2 3" xfId="7521" xr:uid="{315C1FFF-CCE9-45EC-A2E9-B8ED22FF5806}"/>
    <cellStyle name="Bemærk! 2 4" xfId="1079" xr:uid="{8BDCDF3C-22D7-4B3E-A1B5-0B5D3F9FEC8D}"/>
    <cellStyle name="Bemærk! 2 5" xfId="15336" xr:uid="{E04139CE-EC81-49F2-AEB2-221C8F6FD2DA}"/>
    <cellStyle name="Bemærk! 3" xfId="851" xr:uid="{BA70D397-5629-4801-835A-1B2E68D1E4E3}"/>
    <cellStyle name="Bemærk! 3 2" xfId="4383" xr:uid="{5ED5913B-E705-42A2-8D08-0447B18E6E28}"/>
    <cellStyle name="Bemærk! 3 2 2" xfId="10934" xr:uid="{0A494072-865D-4934-83AF-6FD9E53F24C5}"/>
    <cellStyle name="Bemærk! 3 2 3" xfId="16539" xr:uid="{0F1FFD2A-7039-48F8-82EC-D33FB6DC9FCE}"/>
    <cellStyle name="Bemærk! 3 2 4" xfId="22015" xr:uid="{63E47DC7-6416-4E62-8358-8A2CF17BE038}"/>
    <cellStyle name="Bemærk! 3 3" xfId="7522" xr:uid="{EFA85066-E0CA-4D3E-9440-BE4C344DE9CF}"/>
    <cellStyle name="Bemærk! 3 4" xfId="757" xr:uid="{893DEF7E-05DC-41D4-A0C9-2B0C194F2398}"/>
    <cellStyle name="Bemærk! 3 5" xfId="15335" xr:uid="{7FA638C8-C530-456D-84F8-A03B508C7A9F}"/>
    <cellStyle name="Bemærk! 4" xfId="4381" xr:uid="{109399FB-BA93-44FA-AFBB-C8A92AAB775D}"/>
    <cellStyle name="Bemærk! 4 2" xfId="10932" xr:uid="{9863B1CE-5EF2-4BA3-B3B4-8381A8CC9362}"/>
    <cellStyle name="Bemærk! 4 3" xfId="16537" xr:uid="{1631596D-091A-4DB1-AA45-67829AF64898}"/>
    <cellStyle name="Bemærk! 4 4" xfId="22013" xr:uid="{9912546A-9A38-4D07-B1C3-5DE021A81056}"/>
    <cellStyle name="Bemærk! 5" xfId="7520" xr:uid="{D2AB1FDE-E893-4FC0-9CE5-AE10649B1625}"/>
    <cellStyle name="Bemærk! 6" xfId="7245" xr:uid="{8C199D82-E771-4D45-9594-E20E58727343}"/>
    <cellStyle name="Bemærk! 7" xfId="15337" xr:uid="{E8DB24BD-12B3-4CC9-A3CB-7ECF525002C7}"/>
    <cellStyle name="Beregning" xfId="852" xr:uid="{977BE3EC-3D47-4A76-83E0-EC7C494AD814}"/>
    <cellStyle name="Beregning 10" xfId="11898" xr:uid="{308CEDB8-C383-41E1-B0EC-04CE745952AC}"/>
    <cellStyle name="Beregning 11" xfId="13562" xr:uid="{E1920F4F-FA00-4020-8EAA-C5FDF2556EAF}"/>
    <cellStyle name="Beregning 2" xfId="853" xr:uid="{63A821FF-9023-49FC-87C6-D771B73B22F4}"/>
    <cellStyle name="Beregning 2 10" xfId="7356" xr:uid="{310CA424-C011-47A9-882F-F652ADA8BA75}"/>
    <cellStyle name="Beregning 2 2" xfId="854" xr:uid="{3A5766D2-227C-431A-97C0-7552FF94E110}"/>
    <cellStyle name="Beregning 2 2 2" xfId="855" xr:uid="{756E6373-B923-4ED6-AAD9-6D4C4DA82D79}"/>
    <cellStyle name="Beregning 2 2 2 2" xfId="4387" xr:uid="{FBFB1655-8B70-40FC-B249-F6BD326D68B3}"/>
    <cellStyle name="Beregning 2 2 2 2 2" xfId="10938" xr:uid="{D51A8E59-06B9-4DEE-B404-52575ABD407D}"/>
    <cellStyle name="Beregning 2 2 2 2 3" xfId="16543" xr:uid="{E0E4ABDF-43A6-430C-A1C2-29C1EA575798}"/>
    <cellStyle name="Beregning 2 2 2 2 4" xfId="22019" xr:uid="{9B570D4A-548A-43A1-84EE-41C86E09D210}"/>
    <cellStyle name="Beregning 2 2 2 3" xfId="5480" xr:uid="{195E5DB9-1E9F-4975-B136-F7007F6CD2E3}"/>
    <cellStyle name="Beregning 2 2 2 3 2" xfId="11963" xr:uid="{0DFECBD3-B1C2-4E1F-A148-20C2FEED2BD7}"/>
    <cellStyle name="Beregning 2 2 2 3 3" xfId="17529" xr:uid="{0E21B26B-3E12-4A08-A4BA-B8B506884537}"/>
    <cellStyle name="Beregning 2 2 2 3 4" xfId="22970" xr:uid="{337320F6-6C61-4DA0-8C16-B6BCEBBB7370}"/>
    <cellStyle name="Beregning 2 2 2 4" xfId="7526" xr:uid="{74721A1D-4CDE-4645-B187-8AD82BD331AC}"/>
    <cellStyle name="Beregning 2 2 2 5" xfId="1081" xr:uid="{EBEB6761-3A53-4DBF-96A2-C8E17BB3715A}"/>
    <cellStyle name="Beregning 2 2 2 6" xfId="7358" xr:uid="{CC53BF97-9A8F-4884-A846-910642E6FADC}"/>
    <cellStyle name="Beregning 2 2 3" xfId="856" xr:uid="{C9437C6B-E2B5-4606-8C5A-246A1DD54DF1}"/>
    <cellStyle name="Beregning 2 2 3 2" xfId="4388" xr:uid="{937C2198-0F19-40A4-AD42-6B38D9D29EA6}"/>
    <cellStyle name="Beregning 2 2 3 2 2" xfId="10939" xr:uid="{AE8ED46B-129A-4828-8F68-85D4BA8888F7}"/>
    <cellStyle name="Beregning 2 2 3 2 3" xfId="16544" xr:uid="{2793A02A-1095-4A7D-8715-A13D8CEDE420}"/>
    <cellStyle name="Beregning 2 2 3 2 4" xfId="22020" xr:uid="{1A3E38C2-FF4A-42DA-B885-426D758A2F99}"/>
    <cellStyle name="Beregning 2 2 3 3" xfId="5481" xr:uid="{7E8987DF-0AF5-452F-ABF8-1F725C26969C}"/>
    <cellStyle name="Beregning 2 2 3 3 2" xfId="11964" xr:uid="{3A4AD4B7-C993-4DC8-853F-7ACCF7B3CBD6}"/>
    <cellStyle name="Beregning 2 2 3 3 3" xfId="17530" xr:uid="{9E27F9BE-B845-4E4F-9305-D718DF599887}"/>
    <cellStyle name="Beregning 2 2 3 3 4" xfId="22971" xr:uid="{CCC62ED9-4A3F-4B53-BA9F-A07668C029A5}"/>
    <cellStyle name="Beregning 2 2 3 4" xfId="7527" xr:uid="{07B17D30-498B-4A77-AB3C-EB140FAB03C2}"/>
    <cellStyle name="Beregning 2 2 3 5" xfId="459" xr:uid="{46D6AB86-3C4B-474D-A165-8CECB01CB8FC}"/>
    <cellStyle name="Beregning 2 2 3 6" xfId="7359" xr:uid="{CBDA5707-1B54-452F-B980-E5A13EF198D8}"/>
    <cellStyle name="Beregning 2 2 4" xfId="4386" xr:uid="{A45E7F36-BA60-4078-85CF-430A8C222F44}"/>
    <cellStyle name="Beregning 2 2 4 2" xfId="10937" xr:uid="{3F2957C0-0668-44E0-8B21-1D5935E09992}"/>
    <cellStyle name="Beregning 2 2 4 3" xfId="16542" xr:uid="{57A71365-97A7-4695-BF11-5257B4AA9CD7}"/>
    <cellStyle name="Beregning 2 2 4 4" xfId="22018" xr:uid="{21523D21-A1BF-46CB-9CFA-5E48D8338554}"/>
    <cellStyle name="Beregning 2 2 5" xfId="5479" xr:uid="{AAEB696D-DE3B-4D7F-9260-A93E3474CE51}"/>
    <cellStyle name="Beregning 2 2 5 2" xfId="11962" xr:uid="{9C872C1E-D092-47C0-9E93-CF892B25C85C}"/>
    <cellStyle name="Beregning 2 2 5 3" xfId="17528" xr:uid="{24CD162E-E770-43AA-BC59-271AFAB654DF}"/>
    <cellStyle name="Beregning 2 2 5 4" xfId="22969" xr:uid="{A2867424-FB9C-4623-9833-17CDF1E5693C}"/>
    <cellStyle name="Beregning 2 2 6" xfId="7525" xr:uid="{57F374AE-492E-4EF7-9486-892B3B4D35C1}"/>
    <cellStyle name="Beregning 2 2 7" xfId="7541" xr:uid="{735C48F7-CF32-44B4-ADDE-251260F1DFD3}"/>
    <cellStyle name="Beregning 2 2 8" xfId="7357" xr:uid="{CC7BC216-07C2-4F44-A6C7-19C154C8DF8B}"/>
    <cellStyle name="Beregning 2 3" xfId="857" xr:uid="{C7F97646-50C8-4AC3-A8C8-571DEAFC4572}"/>
    <cellStyle name="Beregning 2 3 2" xfId="858" xr:uid="{CB2EDCE3-EE2B-46BA-B132-BB488487E769}"/>
    <cellStyle name="Beregning 2 3 2 2" xfId="4390" xr:uid="{EE9A8059-514D-4508-8D59-3FB4B4440F71}"/>
    <cellStyle name="Beregning 2 3 2 2 2" xfId="10941" xr:uid="{CEF7FCDF-5FC7-428A-95AB-34469D551E08}"/>
    <cellStyle name="Beregning 2 3 2 2 3" xfId="16546" xr:uid="{C21BBCEF-1C87-473A-877B-C9032CDB3ADE}"/>
    <cellStyle name="Beregning 2 3 2 2 4" xfId="22022" xr:uid="{5BA365EA-F462-4664-87C2-81C9C6ACE6D9}"/>
    <cellStyle name="Beregning 2 3 2 3" xfId="5483" xr:uid="{17E367DF-3F11-49D3-AD77-E09A37C178C8}"/>
    <cellStyle name="Beregning 2 3 2 3 2" xfId="11966" xr:uid="{B15C112F-C8D3-42A6-B698-46146D9883EB}"/>
    <cellStyle name="Beregning 2 3 2 3 3" xfId="17532" xr:uid="{2710492A-FBF7-4794-B7AC-CC67F3B269BF}"/>
    <cellStyle name="Beregning 2 3 2 3 4" xfId="22973" xr:uid="{65C0D088-9789-444E-8F4B-947F4ADA8F03}"/>
    <cellStyle name="Beregning 2 3 2 4" xfId="7529" xr:uid="{2665425A-E73B-4834-91A4-9B1CB4E79016}"/>
    <cellStyle name="Beregning 2 3 2 5" xfId="13564" xr:uid="{E02DB9DC-292B-4FA1-A088-D5B38ABCD268}"/>
    <cellStyle name="Beregning 2 3 2 6" xfId="7361" xr:uid="{C859E15C-38EE-41B8-BE61-547AB2CBA4B6}"/>
    <cellStyle name="Beregning 2 3 3" xfId="859" xr:uid="{841AEB06-2FA8-4EB0-94B1-259E7E997F5E}"/>
    <cellStyle name="Beregning 2 3 3 2" xfId="4391" xr:uid="{7F206D11-0D59-44F6-BBE2-48AB1108B8ED}"/>
    <cellStyle name="Beregning 2 3 3 2 2" xfId="10942" xr:uid="{3CC02DF4-D15B-4519-97DF-580654D31270}"/>
    <cellStyle name="Beregning 2 3 3 2 3" xfId="16547" xr:uid="{3AABE5BE-6798-4B91-866B-375D1D761DF8}"/>
    <cellStyle name="Beregning 2 3 3 2 4" xfId="22023" xr:uid="{E8FC5EFC-94F8-45C9-920A-D93541F9DAA3}"/>
    <cellStyle name="Beregning 2 3 3 3" xfId="5484" xr:uid="{822BB924-6C6D-4F7B-B681-27603B4AF313}"/>
    <cellStyle name="Beregning 2 3 3 3 2" xfId="11967" xr:uid="{6060CA07-74E1-44C0-A145-79E673C80439}"/>
    <cellStyle name="Beregning 2 3 3 3 3" xfId="17533" xr:uid="{8FDACAE7-5E33-4196-812A-8D5BDC829060}"/>
    <cellStyle name="Beregning 2 3 3 3 4" xfId="22974" xr:uid="{852FDCFA-540D-4ECE-BAE1-A2901D4402A6}"/>
    <cellStyle name="Beregning 2 3 3 4" xfId="7530" xr:uid="{A1BB7FF9-C6C8-483D-8B4C-14D4DB69C3B5}"/>
    <cellStyle name="Beregning 2 3 3 5" xfId="13536" xr:uid="{9C96BCBE-F1F4-4A3E-96B6-10E842E03912}"/>
    <cellStyle name="Beregning 2 3 3 6" xfId="7362" xr:uid="{F53E6C49-A703-41A4-8F1B-CDC1F5A694C4}"/>
    <cellStyle name="Beregning 2 3 4" xfId="4389" xr:uid="{E8285FE2-F76B-45C4-85E0-D998A8013360}"/>
    <cellStyle name="Beregning 2 3 4 2" xfId="10940" xr:uid="{C030A277-2A55-467A-AA7A-F468C8BAD9D7}"/>
    <cellStyle name="Beregning 2 3 4 3" xfId="16545" xr:uid="{BD2E7300-CA50-417F-AB97-C31F2DB141F3}"/>
    <cellStyle name="Beregning 2 3 4 4" xfId="22021" xr:uid="{69522A11-7462-42DC-BCD6-6392C6579EF3}"/>
    <cellStyle name="Beregning 2 3 5" xfId="5482" xr:uid="{5B9C82BC-3153-4B4E-B224-058AF171A2CB}"/>
    <cellStyle name="Beregning 2 3 5 2" xfId="11965" xr:uid="{290BF8A1-A363-4FDF-87A5-7FB6999E931A}"/>
    <cellStyle name="Beregning 2 3 5 3" xfId="17531" xr:uid="{4BE37621-5C7C-4DC7-AB54-DDEAF85185D8}"/>
    <cellStyle name="Beregning 2 3 5 4" xfId="22972" xr:uid="{21DCBB2A-86DB-4E42-854C-E81727F7A8B2}"/>
    <cellStyle name="Beregning 2 3 6" xfId="7528" xr:uid="{935E2E94-8477-4301-AE26-D2564BA3FDDB}"/>
    <cellStyle name="Beregning 2 3 7" xfId="7244" xr:uid="{F394AF8F-0FE8-495B-8C6F-019DA629D8E7}"/>
    <cellStyle name="Beregning 2 3 8" xfId="7360" xr:uid="{B2A3DE61-320C-4526-BF08-9D38310B14F6}"/>
    <cellStyle name="Beregning 2 4" xfId="860" xr:uid="{4CCE5743-85E3-4582-A3CE-F2F8572D726E}"/>
    <cellStyle name="Beregning 2 4 2" xfId="4392" xr:uid="{CD6E01BC-D360-4A9D-9547-269A3EC6350A}"/>
    <cellStyle name="Beregning 2 4 2 2" xfId="10943" xr:uid="{B7752277-D341-47FE-9126-D3C429916830}"/>
    <cellStyle name="Beregning 2 4 2 3" xfId="16548" xr:uid="{1953E796-B280-4A8A-8BA2-1DA2B23B8ADC}"/>
    <cellStyle name="Beregning 2 4 2 4" xfId="22024" xr:uid="{498754DA-6904-4251-9C86-E6E887EDFE1D}"/>
    <cellStyle name="Beregning 2 4 3" xfId="5485" xr:uid="{BE93FD03-58E0-4FC5-92E0-126D7D4A125A}"/>
    <cellStyle name="Beregning 2 4 3 2" xfId="11968" xr:uid="{8B2120D3-5B26-485B-BE87-4F9A263FB691}"/>
    <cellStyle name="Beregning 2 4 3 3" xfId="17534" xr:uid="{5F5C45D2-105E-4ADA-9CE2-99595D22E8C8}"/>
    <cellStyle name="Beregning 2 4 3 4" xfId="22975" xr:uid="{D4795530-F7E3-4F43-B853-8DED55A4D959}"/>
    <cellStyle name="Beregning 2 4 4" xfId="7531" xr:uid="{821C6D32-CC3D-4BE9-9022-F85CA6E27938}"/>
    <cellStyle name="Beregning 2 4 5" xfId="9696" xr:uid="{0C297DAC-D77E-4AB8-A43D-FB4D9C84DD89}"/>
    <cellStyle name="Beregning 2 4 6" xfId="7363" xr:uid="{B7F7D50D-BC98-40A7-B78C-D36920A9BC3A}"/>
    <cellStyle name="Beregning 2 5" xfId="861" xr:uid="{22B71B49-A90C-46CE-B94F-D3EF2D97386E}"/>
    <cellStyle name="Beregning 2 5 2" xfId="4393" xr:uid="{142CCE48-AB34-4405-B418-51E4A755466C}"/>
    <cellStyle name="Beregning 2 5 2 2" xfId="10944" xr:uid="{08ACCB24-50B1-4663-A051-4025AAD2A096}"/>
    <cellStyle name="Beregning 2 5 2 3" xfId="16549" xr:uid="{D6047F46-8B9E-480F-BAA8-47D1275506D0}"/>
    <cellStyle name="Beregning 2 5 2 4" xfId="22025" xr:uid="{3A6E2E85-6DA9-4D74-9DC5-1948BDC85898}"/>
    <cellStyle name="Beregning 2 5 3" xfId="5486" xr:uid="{1EC1DDDF-FA70-43D6-842F-7E28292A0B96}"/>
    <cellStyle name="Beregning 2 5 3 2" xfId="11969" xr:uid="{3EAE1EE6-4E34-4054-8901-A1F7FA57A002}"/>
    <cellStyle name="Beregning 2 5 3 3" xfId="17535" xr:uid="{719F3670-3B79-4E92-93BB-F929673E7CA3}"/>
    <cellStyle name="Beregning 2 5 3 4" xfId="22976" xr:uid="{77B0F3B6-187B-4C1C-9DD7-4035F2FD0FBA}"/>
    <cellStyle name="Beregning 2 5 4" xfId="7532" xr:uid="{1EED3B73-099D-4C83-AE20-05EE9D594B8B}"/>
    <cellStyle name="Beregning 2 5 5" xfId="11897" xr:uid="{29E12417-621D-42C9-B0D5-08920F573EA2}"/>
    <cellStyle name="Beregning 2 5 6" xfId="7364" xr:uid="{2B291161-F85C-46FD-A8EE-158BB998E02B}"/>
    <cellStyle name="Beregning 2 6" xfId="4385" xr:uid="{CAB499C2-0F3E-40FB-81D8-1FAB826591B9}"/>
    <cellStyle name="Beregning 2 6 2" xfId="10936" xr:uid="{B1A17A05-FCAD-48A3-B9A8-3E883D7BFD90}"/>
    <cellStyle name="Beregning 2 6 3" xfId="16541" xr:uid="{4B2F44FF-E206-4C73-9112-4AEAE1D2E662}"/>
    <cellStyle name="Beregning 2 6 4" xfId="22017" xr:uid="{761D0274-0A82-4535-A9D8-116F6B65DE46}"/>
    <cellStyle name="Beregning 2 7" xfId="5478" xr:uid="{44CF8BC9-E1BB-4025-8A92-592BDC0661F5}"/>
    <cellStyle name="Beregning 2 7 2" xfId="11961" xr:uid="{2E9F6176-29C8-407B-91BF-E8BE9208D8B7}"/>
    <cellStyle name="Beregning 2 7 3" xfId="17527" xr:uid="{6832D6FE-BFC1-4459-B28D-9B10F26A46AC}"/>
    <cellStyle name="Beregning 2 7 4" xfId="22968" xr:uid="{1AB332F7-43E1-441B-AA2B-E3AE8876B49C}"/>
    <cellStyle name="Beregning 2 8" xfId="7524" xr:uid="{F846334A-1AF7-4B4C-B147-921CF2400728}"/>
    <cellStyle name="Beregning 2 9" xfId="10918" xr:uid="{301E55A5-7A86-4359-87C6-C0FFB0F226AD}"/>
    <cellStyle name="Beregning 3" xfId="862" xr:uid="{B186E740-3049-4FF3-8BF3-0D5A765DF8ED}"/>
    <cellStyle name="Beregning 3 2" xfId="863" xr:uid="{29DC3E72-068F-4350-B99F-3A6BCB030F2C}"/>
    <cellStyle name="Beregning 3 2 2" xfId="4395" xr:uid="{D551CA93-F78B-4044-8793-726F09C9BC1C}"/>
    <cellStyle name="Beregning 3 2 2 2" xfId="10946" xr:uid="{A4A294FD-936A-4AC8-91B5-077911BB7D7B}"/>
    <cellStyle name="Beregning 3 2 2 3" xfId="16551" xr:uid="{EA01D4DE-3610-4E51-A424-F923D1C0D1B8}"/>
    <cellStyle name="Beregning 3 2 2 4" xfId="22027" xr:uid="{0BA8BFD7-274C-4055-AE1E-48CC0D3AC135}"/>
    <cellStyle name="Beregning 3 2 3" xfId="5488" xr:uid="{4DA60BD5-775C-4878-A888-FA8982042693}"/>
    <cellStyle name="Beregning 3 2 3 2" xfId="11971" xr:uid="{EDD1C939-E807-4D12-9E74-E284B179ABBB}"/>
    <cellStyle name="Beregning 3 2 3 3" xfId="17537" xr:uid="{2FE6C217-FD35-49D4-ADE3-6084B35F535D}"/>
    <cellStyle name="Beregning 3 2 3 4" xfId="22978" xr:uid="{4270258A-19AC-4C29-881C-D0744BC6C05E}"/>
    <cellStyle name="Beregning 3 2 4" xfId="7534" xr:uid="{2305AE3A-4939-452C-833E-46DA8E859D5B}"/>
    <cellStyle name="Beregning 3 2 5" xfId="7243" xr:uid="{36A4F51B-5127-4452-9138-F06223D90956}"/>
    <cellStyle name="Beregning 3 2 6" xfId="7366" xr:uid="{FB2E0B39-B9C2-4AD5-9C00-3020E987EB62}"/>
    <cellStyle name="Beregning 3 3" xfId="864" xr:uid="{88288EC9-9E0B-44D1-B805-F1A13F18EBD1}"/>
    <cellStyle name="Beregning 3 3 2" xfId="4396" xr:uid="{49E2DB75-BC38-449D-BECB-A85BBBAD21D3}"/>
    <cellStyle name="Beregning 3 3 2 2" xfId="10947" xr:uid="{CD085607-C1AC-4E50-82C8-3569BEE97824}"/>
    <cellStyle name="Beregning 3 3 2 3" xfId="16552" xr:uid="{41D631C9-234E-479E-9D50-967D92544538}"/>
    <cellStyle name="Beregning 3 3 2 4" xfId="22028" xr:uid="{C0382ABD-1B3D-453F-9464-F31FA9913A6E}"/>
    <cellStyle name="Beregning 3 3 3" xfId="5489" xr:uid="{DAA45CF8-8613-42BC-BB47-F9F44AF132E2}"/>
    <cellStyle name="Beregning 3 3 3 2" xfId="11972" xr:uid="{75C3FCAF-BE2E-428C-84A5-4F22AEFB633F}"/>
    <cellStyle name="Beregning 3 3 3 3" xfId="17538" xr:uid="{BA721B0D-E2C8-4475-8940-EB2B5CE0376C}"/>
    <cellStyle name="Beregning 3 3 3 4" xfId="22979" xr:uid="{6FD2DBC1-2B42-4C5B-BD0B-2ACAA60EC153}"/>
    <cellStyle name="Beregning 3 3 4" xfId="7535" xr:uid="{053BC7AA-E12D-4C36-B825-2693885195D0}"/>
    <cellStyle name="Beregning 3 3 5" xfId="9694" xr:uid="{B3ABCDCC-82FB-4BA5-BCAA-0D423C9FCC39}"/>
    <cellStyle name="Beregning 3 3 6" xfId="7367" xr:uid="{EC37636E-E75D-497B-8B8C-09B8A4A11436}"/>
    <cellStyle name="Beregning 3 4" xfId="4394" xr:uid="{A85CC69F-F99D-4E08-8E45-38646ABA256B}"/>
    <cellStyle name="Beregning 3 4 2" xfId="10945" xr:uid="{B5840DB4-C06B-4874-9213-6388D013E3F7}"/>
    <cellStyle name="Beregning 3 4 3" xfId="16550" xr:uid="{AC7BB2E8-60BC-446B-9522-AF7BABBB0F45}"/>
    <cellStyle name="Beregning 3 4 4" xfId="22026" xr:uid="{4D04D74F-6275-4A4C-926E-1D3FF30E6116}"/>
    <cellStyle name="Beregning 3 5" xfId="5487" xr:uid="{1301E128-FE37-4CAD-88E8-92653AD82F36}"/>
    <cellStyle name="Beregning 3 5 2" xfId="11970" xr:uid="{0AA906D0-D2C5-4195-8D19-030A04C284A0}"/>
    <cellStyle name="Beregning 3 5 3" xfId="17536" xr:uid="{4AD847F0-4D78-4DFA-98A4-63ED75CDE064}"/>
    <cellStyle name="Beregning 3 5 4" xfId="22977" xr:uid="{28240C17-7EAB-4B32-8B24-B566E5C07DC7}"/>
    <cellStyle name="Beregning 3 6" xfId="7533" xr:uid="{F6100359-E3B0-4082-8506-81474ED14EFF}"/>
    <cellStyle name="Beregning 3 7" xfId="9695" xr:uid="{CB17BDF2-DD2A-445E-AA2C-3865E09D8A29}"/>
    <cellStyle name="Beregning 3 8" xfId="7365" xr:uid="{86E0F980-3463-4487-94C4-BB44D06D1C06}"/>
    <cellStyle name="Beregning 4" xfId="865" xr:uid="{13BEFC68-C647-4536-BDA7-DA524E43498C}"/>
    <cellStyle name="Beregning 4 2" xfId="866" xr:uid="{877D8882-1EC4-4DBB-B520-B77AC87DD0D0}"/>
    <cellStyle name="Beregning 4 2 2" xfId="4398" xr:uid="{BDA64CEE-9423-419C-AEF5-B6E1A151BD7E}"/>
    <cellStyle name="Beregning 4 2 2 2" xfId="10949" xr:uid="{A6BE1CEA-26E3-42C3-8169-4F2B3F9A3F1B}"/>
    <cellStyle name="Beregning 4 2 2 3" xfId="16554" xr:uid="{C27CC5E1-3536-4168-AFBC-377C85044383}"/>
    <cellStyle name="Beregning 4 2 2 4" xfId="22030" xr:uid="{80E8F53C-E637-4BD8-97B2-75444E5D3B68}"/>
    <cellStyle name="Beregning 4 2 3" xfId="5491" xr:uid="{5CB5683B-4FC0-42C1-A6AC-AEDCC585706B}"/>
    <cellStyle name="Beregning 4 2 3 2" xfId="11974" xr:uid="{97BB91CA-11A0-4924-90FB-89D85D5D2D9F}"/>
    <cellStyle name="Beregning 4 2 3 3" xfId="17540" xr:uid="{E12B6A32-B167-4114-89B2-D513234020C2}"/>
    <cellStyle name="Beregning 4 2 3 4" xfId="22981" xr:uid="{404368C8-6CA4-4C99-A09C-2322827EF107}"/>
    <cellStyle name="Beregning 4 2 4" xfId="7537" xr:uid="{795B856E-F8AF-4C93-BE83-4097BABC423E}"/>
    <cellStyle name="Beregning 4 2 5" xfId="13563" xr:uid="{58690544-AF97-4997-A4EE-6F3F3A733791}"/>
    <cellStyle name="Beregning 4 2 6" xfId="7368" xr:uid="{144AD3CB-80F1-4709-9FE0-54E043BE3D35}"/>
    <cellStyle name="Beregning 4 3" xfId="867" xr:uid="{9E2C3CC3-B7D4-4F82-B568-720788F7DBB3}"/>
    <cellStyle name="Beregning 4 3 2" xfId="4399" xr:uid="{0BD03519-C7E1-4C00-A2ED-893003384861}"/>
    <cellStyle name="Beregning 4 3 2 2" xfId="10950" xr:uid="{9C0E0A00-93C5-46C7-9DA5-CA964BD39B4D}"/>
    <cellStyle name="Beregning 4 3 2 3" xfId="16555" xr:uid="{9CA4210F-9E11-41F3-98D7-C56EED015476}"/>
    <cellStyle name="Beregning 4 3 2 4" xfId="22031" xr:uid="{93966D3A-3496-4ACE-9B4E-E9050F2F0150}"/>
    <cellStyle name="Beregning 4 3 3" xfId="5492" xr:uid="{68FD1DE4-C388-407D-803E-DC75CA7A9105}"/>
    <cellStyle name="Beregning 4 3 3 2" xfId="11975" xr:uid="{3B51144C-C5F6-4E96-9C89-B68EA7B89169}"/>
    <cellStyle name="Beregning 4 3 3 3" xfId="17541" xr:uid="{F0BEF9F7-28FE-4D1C-B577-6A426B2FF54E}"/>
    <cellStyle name="Beregning 4 3 3 4" xfId="22982" xr:uid="{EC71E7D8-6239-4F45-A6F6-1F75F7935596}"/>
    <cellStyle name="Beregning 4 3 4" xfId="7538" xr:uid="{E3CD6DBB-537E-461C-9706-A26E8643B46A}"/>
    <cellStyle name="Beregning 4 3 5" xfId="13535" xr:uid="{FFDA306D-761B-4AE0-9AAA-7D68141C018E}"/>
    <cellStyle name="Beregning 4 3 6" xfId="7369" xr:uid="{CC319693-BB7D-4AC3-8623-D04DA4414264}"/>
    <cellStyle name="Beregning 4 4" xfId="4397" xr:uid="{A3A68AB2-35A7-4566-A543-3B9D68127C65}"/>
    <cellStyle name="Beregning 4 4 2" xfId="10948" xr:uid="{F761FEFB-258F-4D5D-BB84-E7497259B744}"/>
    <cellStyle name="Beregning 4 4 3" xfId="16553" xr:uid="{678C8790-1AB7-4715-A3BB-BE0CFEDCFAEB}"/>
    <cellStyle name="Beregning 4 4 4" xfId="22029" xr:uid="{74FDCC93-E20B-411E-8306-0FB15BA9C31E}"/>
    <cellStyle name="Beregning 4 5" xfId="5490" xr:uid="{6CB1F591-3797-40FF-8833-40D8D1DCA065}"/>
    <cellStyle name="Beregning 4 5 2" xfId="11973" xr:uid="{01A92063-0F86-4AA2-967E-00577CC40CF0}"/>
    <cellStyle name="Beregning 4 5 3" xfId="17539" xr:uid="{D6F50D3E-6F78-4266-A0E6-C395D2F5F1B4}"/>
    <cellStyle name="Beregning 4 5 4" xfId="22980" xr:uid="{8A99FE3B-91EA-4D6B-920D-E69183A37941}"/>
    <cellStyle name="Beregning 4 6" xfId="7536" xr:uid="{E29812CD-AE7C-40E0-9417-37FED0F258EF}"/>
    <cellStyle name="Beregning 4 7" xfId="9693" xr:uid="{4A307FAD-2FDA-4F9E-8CF5-9B4B4C99B6FB}"/>
    <cellStyle name="Beregning 4 8" xfId="7238" xr:uid="{57A941D3-4217-4D4A-BDA2-54F05626EDA4}"/>
    <cellStyle name="Beregning 5" xfId="868" xr:uid="{4D0EE313-36C5-4BAD-A16E-44FF7B16AB29}"/>
    <cellStyle name="Beregning 5 2" xfId="4400" xr:uid="{AF7A259E-A562-4025-AF6B-6A1EA818FEED}"/>
    <cellStyle name="Beregning 5 2 2" xfId="10951" xr:uid="{C2656777-8242-4393-A864-AC8A5DB958CA}"/>
    <cellStyle name="Beregning 5 2 3" xfId="16556" xr:uid="{957027EC-CE06-4374-A586-EAD937068EB4}"/>
    <cellStyle name="Beregning 5 2 4" xfId="22032" xr:uid="{80737950-045F-4EF9-8B96-DB260EAD58BE}"/>
    <cellStyle name="Beregning 5 3" xfId="5493" xr:uid="{0A5D119B-F729-4C69-B16F-675F25C08D72}"/>
    <cellStyle name="Beregning 5 3 2" xfId="11976" xr:uid="{5DD3D563-ED62-4F03-A68E-576999D53513}"/>
    <cellStyle name="Beregning 5 3 3" xfId="17542" xr:uid="{58CAE02C-04C1-4B3A-86D2-26DB66AF190F}"/>
    <cellStyle name="Beregning 5 3 4" xfId="22983" xr:uid="{C4C3FCF6-820C-4F9C-A48D-B614BFDC8B23}"/>
    <cellStyle name="Beregning 5 4" xfId="7539" xr:uid="{EFB6A775-0885-48C3-998A-E18148720EB3}"/>
    <cellStyle name="Beregning 5 5" xfId="7242" xr:uid="{610DF3CA-1693-42F3-ABC7-0EE06425971D}"/>
    <cellStyle name="Beregning 5 6" xfId="7239" xr:uid="{32009CD4-BF7E-4723-9E9F-3B497606603E}"/>
    <cellStyle name="Beregning 6" xfId="869" xr:uid="{17F3510E-629D-455E-8B1F-F43DFF50C5CE}"/>
    <cellStyle name="Beregning 6 2" xfId="4401" xr:uid="{4A1938D3-7D9B-420A-998B-DD9D2D022D8D}"/>
    <cellStyle name="Beregning 6 2 2" xfId="10952" xr:uid="{030B600D-96E5-4932-BB08-56D89169327E}"/>
    <cellStyle name="Beregning 6 2 3" xfId="16557" xr:uid="{56DF9EC8-6D05-4A6B-8A9D-089D831D0612}"/>
    <cellStyle name="Beregning 6 2 4" xfId="22033" xr:uid="{4545B44C-6A16-4678-B447-85BD631F5E10}"/>
    <cellStyle name="Beregning 6 3" xfId="5494" xr:uid="{38016251-C33B-4BB4-973A-1ACB3A97663D}"/>
    <cellStyle name="Beregning 6 3 2" xfId="11977" xr:uid="{38BA1F03-8B6A-48D0-B8A3-393C417A69E6}"/>
    <cellStyle name="Beregning 6 3 3" xfId="17543" xr:uid="{655DE5BC-8D2A-47E6-9664-8FBD0F92BAF0}"/>
    <cellStyle name="Beregning 6 3 4" xfId="22984" xr:uid="{843E0B7E-EF23-4949-B965-D71ECCD14081}"/>
    <cellStyle name="Beregning 6 4" xfId="7540" xr:uid="{8F841964-D119-4999-A955-6B8E7AC84581}"/>
    <cellStyle name="Beregning 6 5" xfId="7241" xr:uid="{B9777E06-93A2-4636-BEA0-C4EF17A279CB}"/>
    <cellStyle name="Beregning 6 6" xfId="7370" xr:uid="{28FCA2FF-CB5E-47FC-9119-3EAB67089E0E}"/>
    <cellStyle name="Beregning 7" xfId="4384" xr:uid="{9E8D4A6D-429E-47F3-BBCF-CE9B8B248CD5}"/>
    <cellStyle name="Beregning 7 2" xfId="10935" xr:uid="{DD74008A-B649-48D7-8916-E3C9FEC61DBC}"/>
    <cellStyle name="Beregning 7 3" xfId="16540" xr:uid="{95274A53-CF35-48EF-B36B-D21B27941CFB}"/>
    <cellStyle name="Beregning 7 4" xfId="22016" xr:uid="{0D635301-4F00-4B1B-BC42-4A0BF5BEC1B1}"/>
    <cellStyle name="Beregning 8" xfId="5477" xr:uid="{9B1E2479-BF9D-4719-872D-22B5E0730374}"/>
    <cellStyle name="Beregning 8 2" xfId="11960" xr:uid="{1B5D52E0-FF18-4135-9A0A-848BD0D9B55D}"/>
    <cellStyle name="Beregning 8 3" xfId="17526" xr:uid="{D77FE2C1-2C18-4A3E-BEDA-EBFD19B289DE}"/>
    <cellStyle name="Beregning 8 4" xfId="22967" xr:uid="{F53FF8A3-7730-4FD5-B395-17D0D705AE95}"/>
    <cellStyle name="Beregning 9" xfId="7523" xr:uid="{1BC8B2BA-ED46-41D1-904C-4C71FF9B4545}"/>
    <cellStyle name="Beräkning 2" xfId="332" xr:uid="{08B7DAE0-E330-4BAC-8C07-5E89F778004A}"/>
    <cellStyle name="Beräkning 2 2" xfId="333" xr:uid="{4CAD4967-F761-4DC4-B6B2-0261E93A5BF9}"/>
    <cellStyle name="Beräkning 2 2 2" xfId="7377" xr:uid="{379BF95A-DAE9-4DFA-87AB-BE37FB8A33DF}"/>
    <cellStyle name="Beräkning 2 2 3" xfId="11877" xr:uid="{9434410D-6CAA-416B-98F6-BA0BC4802F4F}"/>
    <cellStyle name="Beräkning 2 3" xfId="7378" xr:uid="{82D62DA2-3EA4-4CCE-BAAD-C06AD969CD16}"/>
    <cellStyle name="Beräkning 2 4" xfId="7504" xr:uid="{ED69C8ED-4958-484F-9132-9DFE7FDB563C}"/>
    <cellStyle name="Bezug" xfId="334" xr:uid="{39C26784-893A-4D5E-9639-A187B36DFAA5}"/>
    <cellStyle name="Bezug 2" xfId="761" xr:uid="{850D4C44-E05C-4AC8-A091-C5B8B0F7B56B}"/>
    <cellStyle name="Bezug 2 2" xfId="7459" xr:uid="{394485ED-0A6C-4D9D-B6A4-E58AE59C4C77}"/>
    <cellStyle name="Bezug 2 3" xfId="11903" xr:uid="{214D44CB-78ED-4507-AE0B-439DF16F6301}"/>
    <cellStyle name="Bezug 2 4" xfId="7222" xr:uid="{D3E27B05-1319-490B-A403-B1194FDBF34D}"/>
    <cellStyle name="Bezug 3" xfId="7240" xr:uid="{65D83166-5F32-4CC7-9F27-367E0EFAAABF}"/>
    <cellStyle name="Bra 2" xfId="335" xr:uid="{A5641269-CB1C-4A5B-A646-F47AB43CC697}"/>
    <cellStyle name="Buena" xfId="3121" xr:uid="{F61CFB6F-68C0-4697-BFEA-5AEA3DCE300D}"/>
    <cellStyle name="Calculation 2" xfId="337" xr:uid="{8ADFEA31-0A68-4D4A-BAB8-0BD9486601EE}"/>
    <cellStyle name="Calculation 2 2" xfId="3122" xr:uid="{2286F856-DDEF-46C1-86F6-C1588A093558}"/>
    <cellStyle name="Calculation 2 2 2" xfId="9690" xr:uid="{4541E968-CB1B-4737-B972-468511ADBE41}"/>
    <cellStyle name="Calculation 2 2 3" xfId="15328" xr:uid="{B8444C7F-137D-4392-8081-DFAF63B537F0}"/>
    <cellStyle name="Calculation 2 2 4" xfId="20821" xr:uid="{468828CB-2495-4377-947B-E0D4D05B2805}"/>
    <cellStyle name="Calculation 2 3" xfId="5284" xr:uid="{AD18754B-EDFC-49E0-9F2E-0B67277991D0}"/>
    <cellStyle name="Calculation 2 3 2" xfId="11835" xr:uid="{C1DE026F-2C1A-4B0C-B418-7E9F362A6311}"/>
    <cellStyle name="Calculation 2 3 3" xfId="17440" xr:uid="{D360F8F0-9DF0-400D-8539-8DBB70325E61}"/>
    <cellStyle name="Calculation 2 3 4" xfId="22916" xr:uid="{3018AED6-C993-41DE-A5E5-9EECF21030A2}"/>
    <cellStyle name="Calculation 2 4" xfId="5370" xr:uid="{EEBD2C7C-C4FD-4BB1-993C-40EF8E451FFA}"/>
    <cellStyle name="Calculation 2 4 2" xfId="11896" xr:uid="{EE441095-CDA9-4A24-BAE1-803AE776BD4C}"/>
    <cellStyle name="Calculation 2 4 3" xfId="17490" xr:uid="{D3CE44FC-3ACF-4AB7-B72F-8BF167B1CC2B}"/>
    <cellStyle name="Calculation 2 4 4" xfId="22937" xr:uid="{DEB082D7-0CED-4282-8BA2-CE4D7B70DBD5}"/>
    <cellStyle name="Calculation 2 5" xfId="5435" xr:uid="{DFF43BF7-C2FB-456A-86C0-110B9111E1C2}"/>
    <cellStyle name="Calculation 2 5 2" xfId="11936" xr:uid="{388D6835-E828-463E-9B27-FE02CED31BDB}"/>
    <cellStyle name="Calculation 2 5 3" xfId="17510" xr:uid="{2DCE3B87-50A0-4EE7-960B-950DE1AF1F01}"/>
    <cellStyle name="Calculation 2 5 4" xfId="22951" xr:uid="{37185D07-29D8-4BA7-A5A9-32EADFAEA868}"/>
    <cellStyle name="Calculation 2 6" xfId="7041" xr:uid="{454D01F5-1057-4E0F-99FE-306AD670B3F1}"/>
    <cellStyle name="Calculation 2 6 2" xfId="13524" xr:uid="{7DFF8B34-5CC7-460C-8F6F-9F5C36759101}"/>
    <cellStyle name="Calculation 2 6 3" xfId="19090" xr:uid="{B0DD16B1-2CDC-4BD4-8C84-33826DF59751}"/>
    <cellStyle name="Calculation 2 6 4" xfId="24531" xr:uid="{D072EE1B-897A-4981-84D5-E78710D364A9}"/>
    <cellStyle name="Calculation 2 7" xfId="7373" xr:uid="{D4EE7759-6EB2-4086-B21B-37875505EBA8}"/>
    <cellStyle name="Calculation 2 8" xfId="11878" xr:uid="{9AAB66E5-4038-46E5-BE9B-CA2D403599A9}"/>
    <cellStyle name="Calculation 3" xfId="3123" xr:uid="{65DC9BE1-7C6D-4A6D-8B71-9BB85A1DDF9C}"/>
    <cellStyle name="Calculation 3 2" xfId="5285" xr:uid="{53D5DA3A-A03B-43A3-8CB1-8B77D5B5E295}"/>
    <cellStyle name="Calculation 3 2 2" xfId="11836" xr:uid="{5695A236-2FDE-4440-AD1D-AF063CE3BADB}"/>
    <cellStyle name="Calculation 3 2 3" xfId="17441" xr:uid="{E2BF2B1E-C585-4403-A82F-F6A2357DCF18}"/>
    <cellStyle name="Calculation 3 2 4" xfId="22917" xr:uid="{D661461A-4E17-4341-8779-2C3A0C4BE2A7}"/>
    <cellStyle name="Calculation 3 3" xfId="7042" xr:uid="{6B210365-9117-4747-B00E-0F894E97362E}"/>
    <cellStyle name="Calculation 3 3 2" xfId="13525" xr:uid="{A06A3121-E00D-43B8-AFB7-6E9881CF69C2}"/>
    <cellStyle name="Calculation 3 3 3" xfId="19091" xr:uid="{888EFF69-8B71-4A1A-87AF-2AC840805DB9}"/>
    <cellStyle name="Calculation 3 3 4" xfId="24532" xr:uid="{960C176A-8161-4418-800E-4DC4B310C1B2}"/>
    <cellStyle name="Calculation 3 4" xfId="9691" xr:uid="{08DB2A37-1BDB-4270-BD70-B4490EC4C675}"/>
    <cellStyle name="Calculation 3 5" xfId="15329" xr:uid="{F8FCC767-9A85-4486-A205-14CE8B79007A}"/>
    <cellStyle name="Calculation 3 6" xfId="20822" xr:uid="{F2E1C2E6-8697-4BBB-913C-F2D22A3250BC}"/>
    <cellStyle name="Calculation 4" xfId="7057" xr:uid="{AD36DEA3-0BCC-484F-88D9-BA55040C86F3}"/>
    <cellStyle name="Calculation 5" xfId="336" xr:uid="{B93C9D29-7477-48AE-8F2D-F5DC0D075F04}"/>
    <cellStyle name="Calculation 6" xfId="7374" xr:uid="{3272F6CA-DD81-4438-A338-736D45DBD79C}"/>
    <cellStyle name="Calculation 7" xfId="7170" xr:uid="{D16C4CCD-D45B-49D8-9020-AF5750B7426C}"/>
    <cellStyle name="Cálculo" xfId="3124" xr:uid="{F67FCBD9-CA3E-4EF8-808B-7B38E461707A}"/>
    <cellStyle name="Cálculo 2" xfId="5286" xr:uid="{B9FB78E7-8FD3-4495-861E-C1B430D1B126}"/>
    <cellStyle name="Cálculo 2 2" xfId="11837" xr:uid="{04E9AF7F-6463-40BE-BCE5-06D4C49FF0F2}"/>
    <cellStyle name="Cálculo 2 3" xfId="17442" xr:uid="{2F2ECFE8-6CEE-47D2-8FE9-56099A77464A}"/>
    <cellStyle name="Cálculo 2 4" xfId="22918" xr:uid="{179123CE-A52E-43E5-9FF2-5F674926312E}"/>
    <cellStyle name="Cálculo 3" xfId="7043" xr:uid="{04C982E1-33A9-49C6-B239-BCDFA3C81E91}"/>
    <cellStyle name="Cálculo 3 2" xfId="13526" xr:uid="{BB7CF236-C70C-48F2-BFE9-1D9961926823}"/>
    <cellStyle name="Cálculo 3 3" xfId="19092" xr:uid="{39D877C5-A769-405F-BD83-4EDA20C1E556}"/>
    <cellStyle name="Cálculo 3 4" xfId="24533" xr:uid="{79A89F62-B5B1-49F4-A7C5-40024AA81DF3}"/>
    <cellStyle name="Cálculo 4" xfId="9692" xr:uid="{AECA0518-9C6D-4D35-A298-132EF6FB9159}"/>
    <cellStyle name="Cálculo 5" xfId="15330" xr:uid="{741CF7B7-A4C3-4803-9A37-6B88079E4EE3}"/>
    <cellStyle name="Cálculo 6" xfId="20823" xr:uid="{C673174D-0B56-4DB3-A5B6-7689778B3B92}"/>
    <cellStyle name="Celda de comprobación" xfId="3125" xr:uid="{08667BBC-A7BD-4CAC-B78C-5CA9CDDAB907}"/>
    <cellStyle name="Celda vinculada" xfId="3126" xr:uid="{2ADA8177-303F-4827-A47E-A42570904418}"/>
    <cellStyle name="Check Cell 2" xfId="3127" xr:uid="{8BEC8AFC-DEC3-43E3-8890-4F4209811606}"/>
    <cellStyle name="Check Cell 2 2" xfId="5371" xr:uid="{BB2898F4-C7DB-4E0B-8D6A-7CA38F449F71}"/>
    <cellStyle name="Check Cell 3" xfId="3128" xr:uid="{84544171-7BDD-4ACC-8F8A-906C91221179}"/>
    <cellStyle name="Check Cell 4" xfId="7059" xr:uid="{853184D2-1C7A-4E10-9A9B-B494CB503C3C}"/>
    <cellStyle name="Check Cell 5" xfId="338" xr:uid="{A276A267-E162-400D-A244-2568CB0C0E33}"/>
    <cellStyle name="Comm_Big_Title" xfId="339" xr:uid="{27DE59F0-1AFC-4834-AE66-714BD3D28AA5}"/>
    <cellStyle name="Comma 2" xfId="50" xr:uid="{00000000-0005-0000-0000-00000A000000}"/>
    <cellStyle name="Comma 2 12" xfId="100" xr:uid="{717FB809-21F0-4B46-80A0-A5F000B10851}"/>
    <cellStyle name="Comma 2 12 2" xfId="24541" xr:uid="{D0A0542C-BBC6-4E1D-9FBE-C3B2BE91C3E5}"/>
    <cellStyle name="Comma 2 2" xfId="112" xr:uid="{01E3923F-9A4D-4FC5-90EC-179F8AF3D886}"/>
    <cellStyle name="Comma 2 3" xfId="870" xr:uid="{F6C614CA-9455-4CE8-B498-57DF73A8DED2}"/>
    <cellStyle name="Comma 2 4" xfId="4363" xr:uid="{15F30B83-CF25-46F3-932C-1F36C6077D25}"/>
    <cellStyle name="Comma 2 5" xfId="5372" xr:uid="{06FA54E6-5EF9-47A1-A06B-7DB38D2D8AD5}"/>
    <cellStyle name="Comma 2 6" xfId="111" xr:uid="{D5B3BECD-D59E-4369-9FC7-1C9404686A03}"/>
    <cellStyle name="Comma 2 7 9 2" xfId="49" xr:uid="{00000000-0005-0000-0000-00000B000000}"/>
    <cellStyle name="Comma 2 7 9 2 2" xfId="113" xr:uid="{996C378F-6BE6-4BB8-B6C5-9EAF6E068E78}"/>
    <cellStyle name="Comma 2 7 9 2 3" xfId="24542" xr:uid="{28B18021-71ED-4C09-81B0-BFA8FD2926F2}"/>
    <cellStyle name="Comma 3" xfId="73" xr:uid="{00000000-0005-0000-0000-00000C000000}"/>
    <cellStyle name="Comma 3 2" xfId="340" xr:uid="{009509C1-4E94-4244-93A8-875D8D24551E}"/>
    <cellStyle name="Comma 3 2 2" xfId="341" xr:uid="{EA026A5D-5189-4A70-9973-F80D09A71C3E}"/>
    <cellStyle name="Comma 3 3" xfId="871" xr:uid="{764FD77C-3FDE-45CC-BE4A-9ED98B889A34}"/>
    <cellStyle name="Comma 3 4" xfId="4368" xr:uid="{FC18EE1A-32DF-42B9-9F97-6734EDADBFFA}"/>
    <cellStyle name="Comma 3 5" xfId="76" xr:uid="{00000000-0005-0000-0000-00000D000000}"/>
    <cellStyle name="Comma 3 6" xfId="114" xr:uid="{B9A1E744-AB0E-4535-AD4E-1026D10B221E}"/>
    <cellStyle name="Comma 4" xfId="85" xr:uid="{00000000-0005-0000-0000-00000E000000}"/>
    <cellStyle name="Comma 4 2" xfId="342" xr:uid="{45CEE095-5B4A-43D3-B1B8-0E245002014B}"/>
    <cellStyle name="Comma 4 2 2" xfId="25" xr:uid="{00000000-0005-0000-0000-00000F000000}"/>
    <cellStyle name="Comma 4 3" xfId="872" xr:uid="{4FCD39B3-CF17-4CF9-AAA4-FF201B1A73E9}"/>
    <cellStyle name="Comma 4 4" xfId="115" xr:uid="{EE174CB1-F351-4008-8D76-883817EF9DDB}"/>
    <cellStyle name="Comma 5" xfId="98" xr:uid="{3CBE63C8-2903-4965-9E2D-59C1D588618F}"/>
    <cellStyle name="Comma 5 2" xfId="52" xr:uid="{00000000-0005-0000-0000-000010000000}"/>
    <cellStyle name="Comma 5 2 2" xfId="344" xr:uid="{4A89FDE1-8B2B-409E-9C1D-556BA27B0F3D}"/>
    <cellStyle name="Comma 5 3" xfId="873" xr:uid="{BB9A093B-6DF1-4D70-957E-7BD33C1157D3}"/>
    <cellStyle name="Comma 5 4" xfId="343" xr:uid="{CAA4B8D4-8E92-4851-888D-D3527F1769DA}"/>
    <cellStyle name="Comma 6" xfId="345" xr:uid="{9691C97C-B52A-4101-8D5B-8CA485FA25D4}"/>
    <cellStyle name="Comma 6 2" xfId="346" xr:uid="{2B9273E0-400A-4AD1-B6F5-6C0BFD15774D}"/>
    <cellStyle name="Comma 7" xfId="347" xr:uid="{295FD8DD-0137-4FE5-B759-A0C919A5A319}"/>
    <cellStyle name="Comma 7 2" xfId="348" xr:uid="{2063E8FE-CAD7-42F6-B4F1-07A042490277}"/>
    <cellStyle name="Comma 8" xfId="349" xr:uid="{AFC40739-DDCB-419B-B0D2-657B0628B22D}"/>
    <cellStyle name="Comment" xfId="350" xr:uid="{61C74BD2-A5A9-4360-A035-630E475F6E04}"/>
    <cellStyle name="ContentsHyperlink" xfId="351" xr:uid="{9A81A5E6-B0F9-4510-BBEB-878639DA6B66}"/>
    <cellStyle name="Date" xfId="352" xr:uid="{7767131E-B232-406A-8F5F-B843CF840434}"/>
    <cellStyle name="Datum" xfId="353" xr:uid="{5CB7A211-5CEC-404C-B104-BADF4D6FF239}"/>
    <cellStyle name="Dezimal [+line]" xfId="354" xr:uid="{6BB3F1DE-02E5-43FC-B849-4BA2EC101BCC}"/>
    <cellStyle name="Dezimal(0)" xfId="355" xr:uid="{7375EC5D-45C6-4E23-9FE9-BB653DE0649F}"/>
    <cellStyle name="Dålig 2" xfId="356" xr:uid="{DE7975BD-9664-4A79-A25D-48C21E3698BC}"/>
    <cellStyle name="Dårlig" xfId="874" xr:uid="{1A77719C-DE97-4978-A4C7-77C2204BF027}"/>
    <cellStyle name="Encabezado 4" xfId="3129" xr:uid="{76C21076-2F58-487C-AF3E-30B83DA00055}"/>
    <cellStyle name="Énfasis1" xfId="3130" xr:uid="{887DE24B-2CEB-4596-8C46-FD2ACD051AB5}"/>
    <cellStyle name="Énfasis2" xfId="3131" xr:uid="{8E59B1FB-1176-435E-9FE7-D94D8B78B316}"/>
    <cellStyle name="Énfasis3" xfId="3132" xr:uid="{BA4C993A-1CA7-487B-A3E7-7F8833C28C2E}"/>
    <cellStyle name="Énfasis4" xfId="3133" xr:uid="{28B78CE0-7620-4176-BDD5-7575FC2EF7B8}"/>
    <cellStyle name="Énfasis5" xfId="3134" xr:uid="{5894341A-B4B8-4228-9BC3-F277A140E12B}"/>
    <cellStyle name="Énfasis6" xfId="3135" xr:uid="{9F3E3418-8570-4588-BF21-160AEE2C153C}"/>
    <cellStyle name="Entrada" xfId="3136" xr:uid="{DE536FF1-8F18-4F18-90BC-01858EC437F8}"/>
    <cellStyle name="Entrada 2" xfId="5287" xr:uid="{A5D5951F-197B-4C2C-A825-D30B1E67B9C7}"/>
    <cellStyle name="Entrada 2 2" xfId="11838" xr:uid="{9B0C0D8F-1B33-4184-AA79-F42882340E03}"/>
    <cellStyle name="Entrada 2 3" xfId="17443" xr:uid="{4C43B641-A427-4294-9051-D5834858D51C}"/>
    <cellStyle name="Entrada 2 4" xfId="22919" xr:uid="{13767DEF-9380-4148-87D5-81CF31EC7A38}"/>
    <cellStyle name="Entrada 3" xfId="7044" xr:uid="{C8A26FEF-CDA7-4414-B2FB-751C40255E99}"/>
    <cellStyle name="Entrada 3 2" xfId="13527" xr:uid="{57CE5641-5662-4D10-A92E-32AA07BE0CBA}"/>
    <cellStyle name="Entrada 3 3" xfId="19093" xr:uid="{AE4C486A-8752-4AF5-917B-37A8881AFBF0}"/>
    <cellStyle name="Entrada 3 4" xfId="24534" xr:uid="{5E51BD8F-7515-4EA6-868C-B9E5ADBE7EF2}"/>
    <cellStyle name="Entrada 4" xfId="9704" xr:uid="{8A1E2818-6F59-4788-B1D0-75963FC0823B}"/>
    <cellStyle name="Entrada 5" xfId="15338" xr:uid="{A10AD5B3-880C-490E-A60D-364037C28F5A}"/>
    <cellStyle name="Entrada 6" xfId="20824" xr:uid="{42A212F2-55D5-4065-B530-8B01CF8E75D2}"/>
    <cellStyle name="Erotin_Budget 2002-NB" xfId="875" xr:uid="{7BF7878C-6CBC-4F97-B816-D2E2498F1D9C}"/>
    <cellStyle name="Euro" xfId="357" xr:uid="{B9174662-6228-40D1-A208-FC5191608B39}"/>
    <cellStyle name="Euro 2" xfId="358" xr:uid="{E9C109A5-39B0-4D76-A8D1-7555266C1ECA}"/>
    <cellStyle name="Explanatory Text 2" xfId="3137" xr:uid="{B913CB35-CE59-44F3-85FA-9D87B05D264A}"/>
    <cellStyle name="Explanatory Text 2 2" xfId="5374" xr:uid="{2D8B1E7A-0866-4C4D-8AB2-11E5F29CB2F8}"/>
    <cellStyle name="Explanatory Text 3" xfId="3138" xr:uid="{4FAAFA90-03A7-4E82-A134-21677E8372D5}"/>
    <cellStyle name="Explanatory Text 4" xfId="7061" xr:uid="{44013721-C2D8-4E5D-8AC5-A03C35954AC5}"/>
    <cellStyle name="Explanatory Text 5" xfId="359" xr:uid="{82601119-1BB0-4040-9BDD-6A2A68E505D9}"/>
    <cellStyle name="Fett" xfId="360" xr:uid="{105F6F87-7514-4916-A48C-BC5268DA2643}"/>
    <cellStyle name="Fix_Daten" xfId="361" xr:uid="{B22911B2-A06E-4C53-863C-5C0E61C33DEA}"/>
    <cellStyle name="Followed Hyperlink 2" xfId="363" xr:uid="{012AA397-0B88-43B5-91FB-878BC5E55DE8}"/>
    <cellStyle name="Followed Hyperlink 2 2" xfId="364" xr:uid="{807C0310-2562-4C9A-9D96-622300607F1E}"/>
    <cellStyle name="Followed Hyperlink 3" xfId="365" xr:uid="{0FDA3C6C-977D-428A-9433-804631DA111D}"/>
    <cellStyle name="Followed Hyperlink 4" xfId="366" xr:uid="{78484B86-6AE8-4922-8F6A-F1A1419F526C}"/>
    <cellStyle name="Followed Hyperlink 5" xfId="362" xr:uid="{76BB6BF9-9BC3-4C17-95EF-B6E7EF90A2FA}"/>
    <cellStyle name="Forklarende tekst" xfId="876" xr:uid="{E8258C2B-250A-4133-9D03-FA40C09C5BC7}"/>
    <cellStyle name="Format 1" xfId="877" xr:uid="{9892E688-E897-4B70-B878-1C4A06DAE7BE}"/>
    <cellStyle name="Format 1 2" xfId="4378" xr:uid="{0A1B21F6-156A-4AF4-A81B-C01B410CA484}"/>
    <cellStyle name="Format 2" xfId="4379" xr:uid="{2DF982D2-8720-487D-B585-74EFBE682D6E}"/>
    <cellStyle name="Färg1 2" xfId="367" xr:uid="{00C0F423-0E11-43FA-B022-2F783BE75FAB}"/>
    <cellStyle name="Färg2 2" xfId="368" xr:uid="{6D8DC1A1-0F7B-4BED-B9F2-2C0203D8453C}"/>
    <cellStyle name="Färg3 2" xfId="369" xr:uid="{454F9C99-3717-45F4-B76A-3FC2796B923A}"/>
    <cellStyle name="Färg4 2" xfId="370" xr:uid="{79175AF1-F8E7-4EC9-8CB0-81F4887C9DF8}"/>
    <cellStyle name="Färg5 2" xfId="371" xr:uid="{E3108A7E-C8CB-4727-AB91-3F829D3B427A}"/>
    <cellStyle name="Färg6 2" xfId="372" xr:uid="{2F177D9F-BCBD-4430-95D7-1F2AAB9000F5}"/>
    <cellStyle name="Följde hyperlänken" xfId="373" xr:uid="{7155EAB4-FD75-4629-B511-A560C13AE799}"/>
    <cellStyle name="Förklarande text 2" xfId="374" xr:uid="{CDC32BC4-5F60-49A6-98EF-3A43E83C17BE}"/>
    <cellStyle name="God" xfId="878" xr:uid="{C5CD330C-50EA-4DF9-A482-FB2A382562CD}"/>
    <cellStyle name="Good 2" xfId="3139" xr:uid="{BE982052-D3FB-411E-9267-B621BBBE7CA5}"/>
    <cellStyle name="Good 2 2" xfId="5375" xr:uid="{A32B8F52-BE1E-4E62-991B-AFB4A8935AB7}"/>
    <cellStyle name="Good 3" xfId="3140" xr:uid="{D9402043-B238-4F5C-BFFB-A922E3D00539}"/>
    <cellStyle name="Good 4" xfId="7054" xr:uid="{E4F0FCEC-1B00-401C-BD49-D3376DAC235E}"/>
    <cellStyle name="Good 5" xfId="375" xr:uid="{D4B339AA-71BA-4461-8D39-AA79E57091E3}"/>
    <cellStyle name="GPM_Allocation" xfId="879" xr:uid="{06909084-1256-42AD-AF37-32713FF1E4A0}"/>
    <cellStyle name="Heading 1 2" xfId="3141" xr:uid="{C84FE7EF-75C4-4156-82CB-0BEAE171B0CC}"/>
    <cellStyle name="Heading 1 2 2" xfId="5376" xr:uid="{A43F283E-185F-4F6C-BF50-55E0AE3909C9}"/>
    <cellStyle name="Heading 1 2 2 2" xfId="54" xr:uid="{00000000-0005-0000-0000-000011000000}"/>
    <cellStyle name="Heading 1 3" xfId="3142" xr:uid="{4734922C-05EC-4546-922B-3960CDD98F1D}"/>
    <cellStyle name="Heading 1 4" xfId="7050" xr:uid="{135C0572-3337-4369-A6EE-4E4C966118ED}"/>
    <cellStyle name="Heading 1 5" xfId="376" xr:uid="{DBBD07B9-777C-4F51-860D-7C1364A3E150}"/>
    <cellStyle name="Heading 2 2" xfId="3143" xr:uid="{1F0DE6DF-0EFB-4301-8F12-A9DDBB2AD705}"/>
    <cellStyle name="Heading 2 2 2" xfId="5377" xr:uid="{B1999AC7-B0DD-455D-BC8B-6B5860E5358E}"/>
    <cellStyle name="Heading 2 2 2 2" xfId="55" xr:uid="{00000000-0005-0000-0000-000012000000}"/>
    <cellStyle name="Heading 2 3" xfId="3144" xr:uid="{FE65A8CE-A2EA-48EE-84F6-6F30602C838A}"/>
    <cellStyle name="Heading 2 4" xfId="7051" xr:uid="{4EC1F926-CB25-4FDA-994F-E6E4D0575476}"/>
    <cellStyle name="Heading 2 5" xfId="377" xr:uid="{6FCFBC44-B32B-4B20-B309-1B97C08D4AB0}"/>
    <cellStyle name="Heading 3 2" xfId="3145" xr:uid="{2698A8B5-F4FD-4749-833B-3B5A10EF353A}"/>
    <cellStyle name="Heading 3 2 2" xfId="5378" xr:uid="{9F726E15-C032-4CAF-9F62-E0DF374D3CA9}"/>
    <cellStyle name="Heading 3 3" xfId="3146" xr:uid="{6CF224E0-9061-4C08-B241-440A271CC8B4}"/>
    <cellStyle name="Heading 3 4" xfId="7052" xr:uid="{8862A3E7-A777-4D18-BE66-54A78CD4838F}"/>
    <cellStyle name="Heading 3 5" xfId="378" xr:uid="{0B27861A-C184-4062-9E54-4658E2405805}"/>
    <cellStyle name="Heading 4 2" xfId="3147" xr:uid="{F78477C0-2A8D-4AD6-9368-73B9A043D4CC}"/>
    <cellStyle name="Heading 4 2 2" xfId="5379" xr:uid="{17BE4568-7DF9-48F2-8DC8-2FBCC1EE2BB1}"/>
    <cellStyle name="Heading 4 3" xfId="3148" xr:uid="{D453908E-77A7-4273-9630-5E924713C8DE}"/>
    <cellStyle name="Heading 4 4" xfId="7053" xr:uid="{381E80C0-928A-4381-8FDA-BBD894CE3692}"/>
    <cellStyle name="Heading 4 5" xfId="379" xr:uid="{1266E536-FF72-4C68-892C-CA4C923EDF94}"/>
    <cellStyle name="HeadingTable" xfId="58" xr:uid="{00000000-0005-0000-0000-000013000000}"/>
    <cellStyle name="HeadingTable 2" xfId="70" xr:uid="{00000000-0005-0000-0000-000014000000}"/>
    <cellStyle name="HeadingTable 2 2" xfId="758" xr:uid="{12349276-AF78-43E0-95B6-906113648599}"/>
    <cellStyle name="HeadingTable 2 3" xfId="7456" xr:uid="{FC027421-1E58-41E4-B0A9-8834D0817400}"/>
    <cellStyle name="HeadingTable 2 4" xfId="13569" xr:uid="{4C4C4D7B-CE88-4508-8F96-10595DA3EACE}"/>
    <cellStyle name="HeadingTable 2 5" xfId="13561" xr:uid="{F78A001A-B197-4680-850B-E341BB0B1EEF}"/>
    <cellStyle name="HeadingTable 3" xfId="118" xr:uid="{8E3A72BF-3FE5-4D15-8051-4133A5FFF054}"/>
    <cellStyle name="HeadingTable 4" xfId="127" xr:uid="{79A769A5-F50A-4434-AFDD-8AFF7E147A42}"/>
    <cellStyle name="Headline1" xfId="380" xr:uid="{7FCDA998-62C8-452A-9999-E8C3D319660E}"/>
    <cellStyle name="Headline2" xfId="381" xr:uid="{015C0571-5C54-43B9-BB8B-C8ECB51FA53C}"/>
    <cellStyle name="Headline3" xfId="382" xr:uid="{88F2243B-6689-4EBF-AC62-D4E256823D34}"/>
    <cellStyle name="Huomautus" xfId="5380" xr:uid="{C0E1F5EB-04D5-43C9-A2C9-87D560E37969}"/>
    <cellStyle name="Huomautus 2" xfId="383" xr:uid="{D441881E-552A-4589-89BD-7B7246A5140D}"/>
    <cellStyle name="Huomautus 2 2" xfId="384" xr:uid="{E74D0379-C631-45EC-9054-15EB38400822}"/>
    <cellStyle name="Huomautus 2 3" xfId="385" xr:uid="{17551E23-8539-4414-B6AA-8F5047ECBC31}"/>
    <cellStyle name="Huomautus 3" xfId="5437" xr:uid="{13B3428F-0591-4E8C-95AA-F9126E788554}"/>
    <cellStyle name="Huomautus 3 2" xfId="11937" xr:uid="{A3A93562-33A5-4E0A-9D69-FEC8253B01E6}"/>
    <cellStyle name="Huomautus 3 3" xfId="17511" xr:uid="{8798D6B4-EB35-4612-8A2E-1B07C2261EF4}"/>
    <cellStyle name="Huomautus 3 4" xfId="22952" xr:uid="{92D907EC-0500-4540-92D5-04F3D1095344}"/>
    <cellStyle name="Huomautus 4" xfId="11904" xr:uid="{24098213-3277-4EF9-8963-03D2533E063D}"/>
    <cellStyle name="Huomautus 5" xfId="17492" xr:uid="{FA91E808-417F-474A-AC93-3A46F8EB89AF}"/>
    <cellStyle name="Huomautus 6" xfId="22938" xr:uid="{75ACBEB0-7B7E-4C4A-BC72-B126F85D5429}"/>
    <cellStyle name="Huono" xfId="5381" xr:uid="{D439F2E3-0787-4EB3-ACA2-3F4A61C9CB80}"/>
    <cellStyle name="Huono 2" xfId="386" xr:uid="{D7B0330D-38E0-43C5-B638-0BB6D97F14D7}"/>
    <cellStyle name="Hyperkobling_Työkirja4" xfId="5314" xr:uid="{C3FF2FAD-3507-45A9-9E53-83210228AF24}"/>
    <cellStyle name="Hyperlink" xfId="62" xr:uid="{00000000-0005-0000-0000-000015000000}"/>
    <cellStyle name="Hyperlink 2" xfId="387" xr:uid="{A57DC4A1-D667-416E-82ED-E980CF8DCC41}"/>
    <cellStyle name="Hyperlänk 2" xfId="388" xr:uid="{8D2B2A12-D069-4DCB-A13B-43CD18ADF976}"/>
    <cellStyle name="Hyvä" xfId="5382" xr:uid="{7C05F0FA-E765-4E54-8446-41127FA1AE25}"/>
    <cellStyle name="Hyvä 2" xfId="389" xr:uid="{99F0B7C7-479D-4176-BEA7-411C72833C18}"/>
    <cellStyle name="Incorrecto" xfId="3149" xr:uid="{69C263E8-3E46-4066-AB6F-B0119A31F28C}"/>
    <cellStyle name="Indata 2" xfId="390" xr:uid="{561748E7-AEFF-4966-B23B-3BC3CC7E14D6}"/>
    <cellStyle name="Indata 2 2" xfId="391" xr:uid="{7363B5D5-2C07-4581-946C-6A76E381D9EC}"/>
    <cellStyle name="Indata 2 2 2" xfId="7344" xr:uid="{33B1884F-AB1F-4DB2-B4B7-84A7B29D1100}"/>
    <cellStyle name="Indata 2 2 3" xfId="17450" xr:uid="{C314ABEA-8E03-48F7-A06F-042C7DF0738D}"/>
    <cellStyle name="Indata 2 3" xfId="7345" xr:uid="{C27D4F3F-95E6-473D-B87B-96105A6219B4}"/>
    <cellStyle name="Indata 2 4" xfId="17458" xr:uid="{32870D75-E94A-4BCF-88A6-569DBBFCA55D}"/>
    <cellStyle name="Inndata" xfId="880" xr:uid="{72E65CF9-A5A1-47D7-A4A7-5BCBF6E6EB4F}"/>
    <cellStyle name="Inndata 10" xfId="7237" xr:uid="{4FDF1D0F-6819-47CF-892B-102EC20ECC37}"/>
    <cellStyle name="Inndata 11" xfId="9689" xr:uid="{169AD992-1B2C-465A-B09C-1630DC0B1D0E}"/>
    <cellStyle name="Inndata 2" xfId="881" xr:uid="{B65752BF-2B35-4BA3-987C-4DD7853077EB}"/>
    <cellStyle name="Inndata 2 10" xfId="9338" xr:uid="{551F4A13-BAF5-4364-A511-096D1C8C90B3}"/>
    <cellStyle name="Inndata 2 2" xfId="882" xr:uid="{806A7060-5862-4700-A179-65BAD257459D}"/>
    <cellStyle name="Inndata 2 2 2" xfId="883" xr:uid="{1A6746B9-4F67-4AB8-83AF-79FF051CA4DB}"/>
    <cellStyle name="Inndata 2 2 2 2" xfId="4405" xr:uid="{BF65EBE6-4C0D-4C8E-AEC7-6DD746BD9E8D}"/>
    <cellStyle name="Inndata 2 2 2 2 2" xfId="10956" xr:uid="{3649B7F6-7EA2-4EED-A081-88CDDDE8B64B}"/>
    <cellStyle name="Inndata 2 2 2 2 3" xfId="16561" xr:uid="{5E3971D9-1C16-46CC-989F-27CF33B35E70}"/>
    <cellStyle name="Inndata 2 2 2 2 4" xfId="22037" xr:uid="{E139E6CA-4061-4786-AADB-270043F8C310}"/>
    <cellStyle name="Inndata 2 2 2 3" xfId="5498" xr:uid="{D9A52B85-52F2-4FA4-A180-620DA9FD7B77}"/>
    <cellStyle name="Inndata 2 2 2 3 2" xfId="11981" xr:uid="{B6AE7C2D-3E10-4A83-AD6A-00F495F07034}"/>
    <cellStyle name="Inndata 2 2 2 3 3" xfId="17547" xr:uid="{E1A67BF7-A4EC-4012-B9F6-87AF4EFE8594}"/>
    <cellStyle name="Inndata 2 2 2 3 4" xfId="22988" xr:uid="{D41BACDB-5DD2-46FA-97BC-12FE212D209E}"/>
    <cellStyle name="Inndata 2 2 2 4" xfId="7550" xr:uid="{8B249E2F-C268-4B85-8F85-A61398E964C1}"/>
    <cellStyle name="Inndata 2 2 2 5" xfId="7234" xr:uid="{493A824D-4BDE-4D55-A311-7260E31B3259}"/>
    <cellStyle name="Inndata 2 2 2 6" xfId="7371" xr:uid="{622FECCB-A0CB-4E9F-BB9B-7B92E4CED06F}"/>
    <cellStyle name="Inndata 2 2 3" xfId="884" xr:uid="{F3318E54-1BC6-49D2-ADF0-B5ED51E3DCB7}"/>
    <cellStyle name="Inndata 2 2 3 2" xfId="4406" xr:uid="{6DA8BF0F-8387-422D-8849-CE21D04ABD43}"/>
    <cellStyle name="Inndata 2 2 3 2 2" xfId="10957" xr:uid="{1C0B5EC1-F9D5-44DA-A191-541E69B9C4B2}"/>
    <cellStyle name="Inndata 2 2 3 2 3" xfId="16562" xr:uid="{6A37DA71-4AB5-418D-B8FE-CE8F97D13B81}"/>
    <cellStyle name="Inndata 2 2 3 2 4" xfId="22038" xr:uid="{73EF5301-DD62-4D79-851C-B36C5D6E5C53}"/>
    <cellStyle name="Inndata 2 2 3 3" xfId="5499" xr:uid="{09D5FFE2-B69B-4C37-87F8-53952C6473D7}"/>
    <cellStyle name="Inndata 2 2 3 3 2" xfId="11982" xr:uid="{24560972-E7C3-498D-889D-009AA540301E}"/>
    <cellStyle name="Inndata 2 2 3 3 3" xfId="17548" xr:uid="{DD712641-27BC-4D0D-98A6-F13D93BCCB43}"/>
    <cellStyle name="Inndata 2 2 3 3 4" xfId="22989" xr:uid="{EAB947F0-E8D7-4D00-94F6-71130E0BD7E7}"/>
    <cellStyle name="Inndata 2 2 3 4" xfId="7551" xr:uid="{31A9A1AB-1049-4E5D-BB7D-769313C724D9}"/>
    <cellStyle name="Inndata 2 2 3 5" xfId="7232" xr:uid="{1597F453-9CEA-4F76-9B3C-E43FBBB9A590}"/>
    <cellStyle name="Inndata 2 2 3 6" xfId="19116" xr:uid="{71BCD8F8-E3E1-4D27-BD7C-2F9641EC81E2}"/>
    <cellStyle name="Inndata 2 2 4" xfId="4404" xr:uid="{18BE46FE-490A-490F-8653-CDFE2FC0054D}"/>
    <cellStyle name="Inndata 2 2 4 2" xfId="10955" xr:uid="{6A9AF3A6-DD14-4C80-9CE2-5B80ED1BC86D}"/>
    <cellStyle name="Inndata 2 2 4 3" xfId="16560" xr:uid="{ADF3B1B0-3C04-4A2F-BB65-23F638C24307}"/>
    <cellStyle name="Inndata 2 2 4 4" xfId="22036" xr:uid="{861F41CB-2A10-4E87-B884-A85BC5B643A7}"/>
    <cellStyle name="Inndata 2 2 5" xfId="5497" xr:uid="{C6AB8257-0008-4AA8-BE15-F7826EE2BADC}"/>
    <cellStyle name="Inndata 2 2 5 2" xfId="11980" xr:uid="{7C29DAAC-B85C-402B-992D-9BE7F87A6208}"/>
    <cellStyle name="Inndata 2 2 5 3" xfId="17546" xr:uid="{213E3D6F-3C06-4B09-AD69-C2088F932AF7}"/>
    <cellStyle name="Inndata 2 2 5 4" xfId="22987" xr:uid="{0DEFBD2E-6588-4C24-BF93-0F92C47FA12B}"/>
    <cellStyle name="Inndata 2 2 6" xfId="7549" xr:uid="{BA87081C-38D3-4A44-AF55-4301B257FF59}"/>
    <cellStyle name="Inndata 2 2 7" xfId="7235" xr:uid="{F06A99E9-CDDC-4067-AF39-E737FBB84C8D}"/>
    <cellStyle name="Inndata 2 2 8" xfId="9339" xr:uid="{8D57C2B9-4928-4095-86A7-4CE48774374E}"/>
    <cellStyle name="Inndata 2 3" xfId="885" xr:uid="{5F9245C4-147D-4CA8-927F-159D44E544B9}"/>
    <cellStyle name="Inndata 2 3 2" xfId="886" xr:uid="{2D17E9A3-5802-41F0-915F-F49D58889186}"/>
    <cellStyle name="Inndata 2 3 2 2" xfId="4408" xr:uid="{54E15E02-50C6-4245-A614-132A3EAD0511}"/>
    <cellStyle name="Inndata 2 3 2 2 2" xfId="10959" xr:uid="{BB1506BF-4A50-4FEB-8161-32C0FC4162B3}"/>
    <cellStyle name="Inndata 2 3 2 2 3" xfId="16564" xr:uid="{E258ECF0-7584-4DFA-B10F-9E4C0FB30944}"/>
    <cellStyle name="Inndata 2 3 2 2 4" xfId="22040" xr:uid="{6DED5759-362A-40E4-8FA4-1D6BB67D261C}"/>
    <cellStyle name="Inndata 2 3 2 3" xfId="5501" xr:uid="{ACE3846E-8EFA-4128-B2B5-EF157C8E76FB}"/>
    <cellStyle name="Inndata 2 3 2 3 2" xfId="11984" xr:uid="{09B9AFE8-15C4-48FB-BA2D-FCDD118A99D7}"/>
    <cellStyle name="Inndata 2 3 2 3 3" xfId="17550" xr:uid="{C4A90B1F-699E-4295-9BA8-347AB680E181}"/>
    <cellStyle name="Inndata 2 3 2 3 4" xfId="22991" xr:uid="{D237E887-993C-4657-8728-9347A8FF3865}"/>
    <cellStyle name="Inndata 2 3 2 4" xfId="7553" xr:uid="{6153343B-3DBF-409D-9EF6-64D87859BE73}"/>
    <cellStyle name="Inndata 2 3 2 5" xfId="7229" xr:uid="{5234B80B-0A84-4379-BB28-969757085A30}"/>
    <cellStyle name="Inndata 2 3 2 6" xfId="15334" xr:uid="{C2891E58-D0F2-46FF-B86C-9D0E6179A1C6}"/>
    <cellStyle name="Inndata 2 3 3" xfId="887" xr:uid="{E68B6292-D468-418C-868E-64349AF95060}"/>
    <cellStyle name="Inndata 2 3 3 2" xfId="4409" xr:uid="{63829795-6B4C-43B0-8A49-9DB63E796924}"/>
    <cellStyle name="Inndata 2 3 3 2 2" xfId="10960" xr:uid="{0FA76621-E9E2-485D-87CF-AEB1269FD58D}"/>
    <cellStyle name="Inndata 2 3 3 2 3" xfId="16565" xr:uid="{41496A2C-EAEE-4C0E-B0E1-24E0015A3196}"/>
    <cellStyle name="Inndata 2 3 3 2 4" xfId="22041" xr:uid="{C337F861-202C-4A89-8B5E-19E2A8F9FC26}"/>
    <cellStyle name="Inndata 2 3 3 3" xfId="5502" xr:uid="{C22E256B-4C44-40F9-9B10-8058498A85BE}"/>
    <cellStyle name="Inndata 2 3 3 3 2" xfId="11985" xr:uid="{21C54874-790D-4DDD-A658-522EAA420025}"/>
    <cellStyle name="Inndata 2 3 3 3 3" xfId="17551" xr:uid="{EE419F9A-EF46-4D12-B1CB-71CE498AF1D0}"/>
    <cellStyle name="Inndata 2 3 3 3 4" xfId="22992" xr:uid="{4247D3B9-853A-44CA-8329-DFBF87C9F447}"/>
    <cellStyle name="Inndata 2 3 3 4" xfId="7554" xr:uid="{187A8AE0-A3AD-4E5E-92DB-F141F93D86B7}"/>
    <cellStyle name="Inndata 2 3 3 5" xfId="7228" xr:uid="{050AE47A-FF50-40F3-BDED-69886EC9C218}"/>
    <cellStyle name="Inndata 2 3 3 6" xfId="17491" xr:uid="{F9640FD2-F087-4A13-9602-0C79054E1294}"/>
    <cellStyle name="Inndata 2 3 4" xfId="4407" xr:uid="{E9944148-7B40-47B1-ACF8-E52DADA5C628}"/>
    <cellStyle name="Inndata 2 3 4 2" xfId="10958" xr:uid="{2F41A667-64FD-46C2-9F8C-C6829680A006}"/>
    <cellStyle name="Inndata 2 3 4 3" xfId="16563" xr:uid="{902795A5-CD57-4EA3-B4DB-18DB7A3C7812}"/>
    <cellStyle name="Inndata 2 3 4 4" xfId="22039" xr:uid="{CF2336D1-AB0B-40DB-A7CF-3733F377C94C}"/>
    <cellStyle name="Inndata 2 3 5" xfId="5500" xr:uid="{13BC43E0-B33A-4C1D-889E-41240DEDD7A2}"/>
    <cellStyle name="Inndata 2 3 5 2" xfId="11983" xr:uid="{F5E35AAE-C93D-4E27-BDD4-B9D836FAE27A}"/>
    <cellStyle name="Inndata 2 3 5 3" xfId="17549" xr:uid="{5794F084-91BB-42C4-8410-479BC0C7D5F7}"/>
    <cellStyle name="Inndata 2 3 5 4" xfId="22990" xr:uid="{76078EF3-F6B8-4C8C-9ED9-D164C9F3D0C2}"/>
    <cellStyle name="Inndata 2 3 6" xfId="7552" xr:uid="{6124FFE1-7AB1-4D69-B8FF-5025E7FC6D01}"/>
    <cellStyle name="Inndata 2 3 7" xfId="7230" xr:uid="{7777DA5B-EB60-434E-8E73-FD8E2915CBD0}"/>
    <cellStyle name="Inndata 2 3 8" xfId="19099" xr:uid="{E3E5CDF0-F7A0-47A9-BC85-F41241DF5243}"/>
    <cellStyle name="Inndata 2 4" xfId="888" xr:uid="{3F790D27-7F78-471D-9338-30634A96A874}"/>
    <cellStyle name="Inndata 2 4 2" xfId="4410" xr:uid="{041720BE-F634-4BFE-8784-2C90371B546C}"/>
    <cellStyle name="Inndata 2 4 2 2" xfId="10961" xr:uid="{B21F434D-0A39-4A86-9F50-DD58377CB851}"/>
    <cellStyle name="Inndata 2 4 2 3" xfId="16566" xr:uid="{76D7DE83-4B5B-4F58-847B-50487DD30D45}"/>
    <cellStyle name="Inndata 2 4 2 4" xfId="22042" xr:uid="{AA3B594C-69B5-446E-80C2-59F79D879202}"/>
    <cellStyle name="Inndata 2 4 3" xfId="5503" xr:uid="{5F082472-6FFD-472B-A98C-81002283A8A7}"/>
    <cellStyle name="Inndata 2 4 3 2" xfId="11986" xr:uid="{104C4BBF-24F1-4FD2-BFC5-139D75BB10B4}"/>
    <cellStyle name="Inndata 2 4 3 3" xfId="17552" xr:uid="{1DFC9375-A90A-405B-BE6D-4B40425143DF}"/>
    <cellStyle name="Inndata 2 4 3 4" xfId="22993" xr:uid="{A891C9D5-20B7-4296-AF49-E2128F5A7801}"/>
    <cellStyle name="Inndata 2 4 4" xfId="7555" xr:uid="{77D6DAFF-FB69-43CC-B026-EEF4E2687A03}"/>
    <cellStyle name="Inndata 2 4 5" xfId="11895" xr:uid="{3F05EED1-3F0E-4ACF-B5E8-82657A16C12A}"/>
    <cellStyle name="Inndata 2 4 6" xfId="15333" xr:uid="{8D6E6D81-64EE-4BF2-9021-FC2CA1776668}"/>
    <cellStyle name="Inndata 2 5" xfId="889" xr:uid="{06C81FD6-E5BD-40D5-AF32-C8C5FA4BB60F}"/>
    <cellStyle name="Inndata 2 5 2" xfId="4411" xr:uid="{6E4AE305-1470-4204-8F1D-0EB58C5DFAB6}"/>
    <cellStyle name="Inndata 2 5 2 2" xfId="10962" xr:uid="{21693FA3-B36C-403E-81C3-A60D3341099C}"/>
    <cellStyle name="Inndata 2 5 2 3" xfId="16567" xr:uid="{5147B39A-5C15-48F2-8B9B-FD5D3A38C2FF}"/>
    <cellStyle name="Inndata 2 5 2 4" xfId="22043" xr:uid="{F9444158-33C8-4B68-B9B5-9EC843DE86EB}"/>
    <cellStyle name="Inndata 2 5 3" xfId="5504" xr:uid="{F958F9DA-62B2-46EB-AE01-ABEB24C0D1F1}"/>
    <cellStyle name="Inndata 2 5 3 2" xfId="11987" xr:uid="{4BDACB91-F106-4990-9026-F8A54AECFB4C}"/>
    <cellStyle name="Inndata 2 5 3 3" xfId="17553" xr:uid="{A3B73475-EBAF-468B-A49F-52B64FD951D3}"/>
    <cellStyle name="Inndata 2 5 3 4" xfId="22994" xr:uid="{D3935F72-4669-4A26-94EB-CB2727BB561E}"/>
    <cellStyle name="Inndata 2 5 4" xfId="7556" xr:uid="{EC9E6CFE-04B6-4C1C-8E5F-C5565012B46F}"/>
    <cellStyle name="Inndata 2 5 5" xfId="7227" xr:uid="{3B0BD485-DF24-480D-846A-FDCE198D4353}"/>
    <cellStyle name="Inndata 2 5 6" xfId="7372" xr:uid="{CD91D306-36DE-43EF-BC7B-8B20C2EB1BFA}"/>
    <cellStyle name="Inndata 2 6" xfId="4403" xr:uid="{195EDECE-97F4-4CA1-BB4A-C2500A6D51E2}"/>
    <cellStyle name="Inndata 2 6 2" xfId="10954" xr:uid="{60F8B78B-BBAE-46EF-89DA-3E834FA8801E}"/>
    <cellStyle name="Inndata 2 6 3" xfId="16559" xr:uid="{7DF868FC-2C92-4467-8A31-6FAA9F2BA737}"/>
    <cellStyle name="Inndata 2 6 4" xfId="22035" xr:uid="{54EBEE7F-9D17-41D4-BEF0-24FE9CFED80D}"/>
    <cellStyle name="Inndata 2 7" xfId="5496" xr:uid="{672D13FB-0F4D-4F19-B9A2-DF7C948DE24E}"/>
    <cellStyle name="Inndata 2 7 2" xfId="11979" xr:uid="{71D99675-776F-4BC0-B7B2-B94348F2C120}"/>
    <cellStyle name="Inndata 2 7 3" xfId="17545" xr:uid="{05082A21-9DE0-4BC5-82D4-079008B28B68}"/>
    <cellStyle name="Inndata 2 7 4" xfId="22986" xr:uid="{8B107B2E-14F4-49F0-B51D-652A9720A2D1}"/>
    <cellStyle name="Inndata 2 8" xfId="7548" xr:uid="{67008963-DE8E-4D2C-8930-7C8503E8CF64}"/>
    <cellStyle name="Inndata 2 9" xfId="7236" xr:uid="{539E8DE3-CD5B-4939-8ED2-ECECC8B7D886}"/>
    <cellStyle name="Inndata 3" xfId="890" xr:uid="{4A219DFE-A365-48D6-8C94-598D935F984D}"/>
    <cellStyle name="Inndata 3 2" xfId="891" xr:uid="{D01BFDF1-E1B7-4F48-BE8C-96E0D7984E72}"/>
    <cellStyle name="Inndata 3 2 2" xfId="4413" xr:uid="{3A3B7D18-857B-4376-BA51-5F3A9AAE204B}"/>
    <cellStyle name="Inndata 3 2 2 2" xfId="10964" xr:uid="{695641A9-FFEC-4263-B2C9-685D1D7D6D7A}"/>
    <cellStyle name="Inndata 3 2 2 3" xfId="16569" xr:uid="{BF384941-4E88-4D1F-93F1-3D98823E2ECE}"/>
    <cellStyle name="Inndata 3 2 2 4" xfId="22045" xr:uid="{3EA8ADA4-E57D-403F-BA49-96236F5DD292}"/>
    <cellStyle name="Inndata 3 2 3" xfId="5506" xr:uid="{B4038FDB-A456-48DF-A02F-0012F7BFDF48}"/>
    <cellStyle name="Inndata 3 2 3 2" xfId="11989" xr:uid="{D5CE7B0E-A697-414E-8890-599F0C58544F}"/>
    <cellStyle name="Inndata 3 2 3 3" xfId="17555" xr:uid="{F0C2EB30-D900-4C7A-93B8-19B543B43F15}"/>
    <cellStyle name="Inndata 3 2 3 4" xfId="22996" xr:uid="{C03788B8-1858-4D9B-B17B-3C98F89F29B9}"/>
    <cellStyle name="Inndata 3 2 4" xfId="7558" xr:uid="{93DBDF74-6BAC-4990-B5DC-0B131EE42B98}"/>
    <cellStyle name="Inndata 3 2 5" xfId="7226" xr:uid="{C4ECEDB7-00EB-4BE6-A2D6-74E8078D07E8}"/>
    <cellStyle name="Inndata 3 2 6" xfId="15331" xr:uid="{96FE98BA-6894-4ACC-9F8F-EA56C0DB46DB}"/>
    <cellStyle name="Inndata 3 3" xfId="892" xr:uid="{3FBC2337-07F0-4FA4-B548-5A7B1F5F7DE5}"/>
    <cellStyle name="Inndata 3 3 2" xfId="4414" xr:uid="{F9BD0E8A-ABC1-46E2-8C65-D3B59ABC6A10}"/>
    <cellStyle name="Inndata 3 3 2 2" xfId="10965" xr:uid="{DCCF03D2-4158-4979-B5EF-4506D7044140}"/>
    <cellStyle name="Inndata 3 3 2 3" xfId="16570" xr:uid="{84091291-31A0-47C7-B0A2-87FCE915D5AA}"/>
    <cellStyle name="Inndata 3 3 2 4" xfId="22046" xr:uid="{C582A695-CD7E-48F7-97DF-C349570086CE}"/>
    <cellStyle name="Inndata 3 3 3" xfId="5507" xr:uid="{0E78F34D-1F26-45C9-B4C6-BC9E396D05D8}"/>
    <cellStyle name="Inndata 3 3 3 2" xfId="11990" xr:uid="{4C27F345-EA6D-440D-A026-B6A2665A2533}"/>
    <cellStyle name="Inndata 3 3 3 3" xfId="17556" xr:uid="{FE1433EC-965E-451F-8297-D603F1EA52FB}"/>
    <cellStyle name="Inndata 3 3 3 4" xfId="22997" xr:uid="{7C35DF2E-4751-443A-8382-FFAB5CEA3E87}"/>
    <cellStyle name="Inndata 3 3 4" xfId="7559" xr:uid="{7B584D26-C739-47C1-ADDA-90E8C4D4563A}"/>
    <cellStyle name="Inndata 3 3 5" xfId="11893" xr:uid="{59FB47D7-01E2-441F-831E-FA34C2E546D5}"/>
    <cellStyle name="Inndata 3 3 6" xfId="19115" xr:uid="{64B6A1DC-39D8-4564-86BD-52542274DB7A}"/>
    <cellStyle name="Inndata 3 4" xfId="4412" xr:uid="{081E6AD0-F51D-47F7-9A50-728A31AAC2D3}"/>
    <cellStyle name="Inndata 3 4 2" xfId="10963" xr:uid="{BCC8AB36-7979-4713-BA64-A4A6CC6BA926}"/>
    <cellStyle name="Inndata 3 4 3" xfId="16568" xr:uid="{64433C98-6808-4185-AB6E-0CF225318747}"/>
    <cellStyle name="Inndata 3 4 4" xfId="22044" xr:uid="{53B3DC70-C3A4-46AF-8DCC-902D6B3A2057}"/>
    <cellStyle name="Inndata 3 5" xfId="5505" xr:uid="{8D753357-642F-4954-BD7C-913C3193A60B}"/>
    <cellStyle name="Inndata 3 5 2" xfId="11988" xr:uid="{68424810-8A4F-4037-96DB-FA13922C4323}"/>
    <cellStyle name="Inndata 3 5 3" xfId="17554" xr:uid="{64155D38-9199-4F9E-92DA-B2C0B6E396F8}"/>
    <cellStyle name="Inndata 3 5 4" xfId="22995" xr:uid="{1D24D511-3C42-4E96-8811-1DF2629E8727}"/>
    <cellStyle name="Inndata 3 6" xfId="7557" xr:uid="{477DF262-8CB9-4149-85AE-E07204ADD1E3}"/>
    <cellStyle name="Inndata 3 7" xfId="11894" xr:uid="{AEDA5587-A63F-4E7F-A1F4-BC936CF514B2}"/>
    <cellStyle name="Inndata 3 8" xfId="15332" xr:uid="{DF4723F4-1767-4175-9306-3621C0990C05}"/>
    <cellStyle name="Inndata 4" xfId="893" xr:uid="{939FE50A-CF96-4A41-B4B4-168850B73F5D}"/>
    <cellStyle name="Inndata 4 2" xfId="894" xr:uid="{7124B498-C18C-4DD0-BD85-9AFA4B23F129}"/>
    <cellStyle name="Inndata 4 2 2" xfId="4416" xr:uid="{081B037E-5C53-4C3D-A475-A2671087D5B1}"/>
    <cellStyle name="Inndata 4 2 2 2" xfId="10967" xr:uid="{FA2476F7-F4C6-481A-8C11-6C4D532B1B12}"/>
    <cellStyle name="Inndata 4 2 2 3" xfId="16572" xr:uid="{1973C614-182F-47A9-9974-B93428CFF38F}"/>
    <cellStyle name="Inndata 4 2 2 4" xfId="22048" xr:uid="{0CFAA322-8702-4719-A566-3D36D3A0CF24}"/>
    <cellStyle name="Inndata 4 2 3" xfId="5509" xr:uid="{FE762938-FF8A-43CF-BE14-28C7987981C1}"/>
    <cellStyle name="Inndata 4 2 3 2" xfId="11992" xr:uid="{08585DAC-28AF-4182-ACA0-AABD342FABDF}"/>
    <cellStyle name="Inndata 4 2 3 3" xfId="17558" xr:uid="{14A0CA23-FA70-489E-9D24-FF0F86E9A8F8}"/>
    <cellStyle name="Inndata 4 2 3 4" xfId="22999" xr:uid="{BAA4BCD1-6E1F-4124-BA3F-907DAEF0EC57}"/>
    <cellStyle name="Inndata 4 2 4" xfId="7561" xr:uid="{E17D6164-6905-4AC8-BB53-A0B300BFD375}"/>
    <cellStyle name="Inndata 4 2 5" xfId="11892" xr:uid="{281D4A8B-D65E-4F6E-93E4-3264920224AC}"/>
    <cellStyle name="Inndata 4 2 6" xfId="15327" xr:uid="{F07B52BD-46B4-4398-AA2D-68B40CCB0933}"/>
    <cellStyle name="Inndata 4 3" xfId="895" xr:uid="{0EC01920-7E5B-45E1-9F6C-E814B2DAC5CB}"/>
    <cellStyle name="Inndata 4 3 2" xfId="4417" xr:uid="{B7F9F14B-C002-4A76-BD7F-BDAC10D80888}"/>
    <cellStyle name="Inndata 4 3 2 2" xfId="10968" xr:uid="{A10C45E0-93BB-4E69-93E2-658744F036DC}"/>
    <cellStyle name="Inndata 4 3 2 3" xfId="16573" xr:uid="{3017BB6D-4110-4C3F-97E3-B5A40DD8B7A4}"/>
    <cellStyle name="Inndata 4 3 2 4" xfId="22049" xr:uid="{683806E6-F664-4795-B84D-B6BFDD79BE25}"/>
    <cellStyle name="Inndata 4 3 3" xfId="5510" xr:uid="{488A616D-F354-476F-B7A0-6E470412BA2F}"/>
    <cellStyle name="Inndata 4 3 3 2" xfId="11993" xr:uid="{A549CDFE-A632-430F-B7B0-002BCD08557A}"/>
    <cellStyle name="Inndata 4 3 3 3" xfId="17559" xr:uid="{271F004D-C71A-4C72-94B9-3AEE5BBB2126}"/>
    <cellStyle name="Inndata 4 3 3 4" xfId="23000" xr:uid="{70B60A30-A018-4B10-874A-6536C88EA10E}"/>
    <cellStyle name="Inndata 4 3 4" xfId="7562" xr:uid="{D3159FDA-F1F3-4FA4-BF4B-61F185A65D72}"/>
    <cellStyle name="Inndata 4 3 5" xfId="7224" xr:uid="{50BAC330-0D9F-4595-A44A-168ED20A8289}"/>
    <cellStyle name="Inndata 4 3 6" xfId="7375" xr:uid="{08CA88C4-9C07-4B48-A13D-AE762A694B97}"/>
    <cellStyle name="Inndata 4 4" xfId="4415" xr:uid="{FE7BB8C2-4126-47A0-A73E-0E814CB177AA}"/>
    <cellStyle name="Inndata 4 4 2" xfId="10966" xr:uid="{088AAA36-2D3D-4797-9F47-E09D375D7976}"/>
    <cellStyle name="Inndata 4 4 3" xfId="16571" xr:uid="{9CB407E9-EF5F-460B-9B3C-BD80B6F519D5}"/>
    <cellStyle name="Inndata 4 4 4" xfId="22047" xr:uid="{00135DBC-7F9B-458C-99E7-8DD30E40228F}"/>
    <cellStyle name="Inndata 4 5" xfId="5508" xr:uid="{2FD6FAF7-5E2B-47FC-A72F-119029E0063D}"/>
    <cellStyle name="Inndata 4 5 2" xfId="11991" xr:uid="{72F2BF6E-8A32-4430-8785-79EAEC49B054}"/>
    <cellStyle name="Inndata 4 5 3" xfId="17557" xr:uid="{ED7D1DF3-A0F3-4261-B962-88EA5429A847}"/>
    <cellStyle name="Inndata 4 5 4" xfId="22998" xr:uid="{D7E1BE20-0A2D-410E-BD0B-4D2D5D161B84}"/>
    <cellStyle name="Inndata 4 6" xfId="7560" xr:uid="{7D1F7120-E34C-4E2C-AF29-0122321D6739}"/>
    <cellStyle name="Inndata 4 7" xfId="7225" xr:uid="{D85A00E7-C520-4D60-B646-5F3E15B080F4}"/>
    <cellStyle name="Inndata 4 8" xfId="19098" xr:uid="{F3648321-0759-41A1-B94E-CAC7E107B3B3}"/>
    <cellStyle name="Inndata 5" xfId="896" xr:uid="{E6078439-DA30-488B-A967-1DAAACF4A80D}"/>
    <cellStyle name="Inndata 5 2" xfId="4418" xr:uid="{E9D0E0E1-4E61-470C-99A4-1AA91352117D}"/>
    <cellStyle name="Inndata 5 2 2" xfId="10969" xr:uid="{A2603834-86C1-4068-9F32-CD19B4A5FCE1}"/>
    <cellStyle name="Inndata 5 2 3" xfId="16574" xr:uid="{E922D6A1-4147-4FDC-9ACB-D13023A1DF1D}"/>
    <cellStyle name="Inndata 5 2 4" xfId="22050" xr:uid="{1A903F6A-0456-47BA-AB2A-BD034A1EC013}"/>
    <cellStyle name="Inndata 5 3" xfId="5511" xr:uid="{85DFB3CA-99E3-4F63-82E1-5AE27E3D91AF}"/>
    <cellStyle name="Inndata 5 3 2" xfId="11994" xr:uid="{96B4AF21-CE7B-4B8B-8F18-3AE4FF68034C}"/>
    <cellStyle name="Inndata 5 3 3" xfId="17560" xr:uid="{52A9DF5A-0A51-4828-942B-9C12DA8D2218}"/>
    <cellStyle name="Inndata 5 3 4" xfId="23001" xr:uid="{AC17B3EE-F5DC-4746-8970-D305B774CC96}"/>
    <cellStyle name="Inndata 5 4" xfId="7563" xr:uid="{A83DB18B-A674-4C97-B3B8-894481A45BEE}"/>
    <cellStyle name="Inndata 5 5" xfId="11891" xr:uid="{4F0EDEA4-745A-4B6F-AF2E-32212DCDB7A9}"/>
    <cellStyle name="Inndata 5 6" xfId="7376" xr:uid="{E37D9B27-F065-4F7F-90F1-511E61C96769}"/>
    <cellStyle name="Inndata 6" xfId="897" xr:uid="{381C2A5A-8120-40A5-A796-6CD4EA4DE5F2}"/>
    <cellStyle name="Inndata 6 2" xfId="4419" xr:uid="{F00A29EF-9249-458F-AB4A-7DBA90D2A8E3}"/>
    <cellStyle name="Inndata 6 2 2" xfId="10970" xr:uid="{CB58DF6E-78C0-4611-BAEE-491D6D9DF75D}"/>
    <cellStyle name="Inndata 6 2 3" xfId="16575" xr:uid="{014A6734-F67F-4963-B41E-AEAB50651C13}"/>
    <cellStyle name="Inndata 6 2 4" xfId="22051" xr:uid="{819FCEE5-FD49-46C2-B615-8E5A8FA78474}"/>
    <cellStyle name="Inndata 6 3" xfId="5512" xr:uid="{3C999863-DF38-49A0-A598-9414DE304E6D}"/>
    <cellStyle name="Inndata 6 3 2" xfId="11995" xr:uid="{262C4428-C402-4B81-953D-6455E5EA05BD}"/>
    <cellStyle name="Inndata 6 3 3" xfId="17561" xr:uid="{ABC38DA7-99F1-413B-BB8D-162D6930F87A}"/>
    <cellStyle name="Inndata 6 3 4" xfId="23002" xr:uid="{74735F71-3AF2-40D6-B956-CFA825AADCAE}"/>
    <cellStyle name="Inndata 6 4" xfId="7564" xr:uid="{0A1E8A70-D364-448E-B60E-BECCFA94CF86}"/>
    <cellStyle name="Inndata 6 5" xfId="7223" xr:uid="{B2EB6ED0-B64A-4FFD-9539-DDF4AF386D28}"/>
    <cellStyle name="Inndata 6 6" xfId="19114" xr:uid="{DBFCBBFE-29AB-4531-8AA9-A3F25B890A32}"/>
    <cellStyle name="Inndata 7" xfId="4402" xr:uid="{748A69C0-22B9-47D5-895B-9D1C8FA7DAB2}"/>
    <cellStyle name="Inndata 7 2" xfId="10953" xr:uid="{1FB336E5-2E2E-4F9D-BAAC-F27CE4B2B650}"/>
    <cellStyle name="Inndata 7 3" xfId="16558" xr:uid="{880585AA-2F7B-4FC2-98ED-723DED83C174}"/>
    <cellStyle name="Inndata 7 4" xfId="22034" xr:uid="{3DA85834-AA62-4379-B4CA-DD1BB2D94F60}"/>
    <cellStyle name="Inndata 8" xfId="5495" xr:uid="{27D776E2-A70A-4DEE-8ABF-A3213D00CB06}"/>
    <cellStyle name="Inndata 8 2" xfId="11978" xr:uid="{7DA40451-2298-4F63-B637-15F137713A53}"/>
    <cellStyle name="Inndata 8 3" xfId="17544" xr:uid="{07078AD3-9B0A-4AE6-AC23-F3761335E6CC}"/>
    <cellStyle name="Inndata 8 4" xfId="22985" xr:uid="{9B2E79AB-D382-4667-9B9F-05AD6FA7CB9A}"/>
    <cellStyle name="Inndata 9" xfId="7547" xr:uid="{840A7E40-DE34-4347-9734-424D69627AF0}"/>
    <cellStyle name="Input [%]" xfId="393" xr:uid="{2D8544D4-BFB9-4491-989C-AC88B5A1E6F4}"/>
    <cellStyle name="Input [%0]" xfId="394" xr:uid="{8FF7C458-3F6B-412E-9BCC-AD70458268D9}"/>
    <cellStyle name="Input [%00]" xfId="395" xr:uid="{FF41CDE4-0F5B-41B7-8870-BEDB1DBB8028}"/>
    <cellStyle name="Input [0]" xfId="396" xr:uid="{43CDECDE-63DF-4FAD-B4C5-AF68927DA8EC}"/>
    <cellStyle name="Input [00]" xfId="397" xr:uid="{145E2405-66CE-462E-A6EF-328D9410F0C3}"/>
    <cellStyle name="Input 10" xfId="398" xr:uid="{82AE7EDE-FF76-4A81-9CB0-691DD9BE1A7D}"/>
    <cellStyle name="Input 10 2" xfId="763" xr:uid="{80C7D24E-4B0B-43B7-907A-5833E197042C}"/>
    <cellStyle name="Input 10 2 2" xfId="899" xr:uid="{D4D878F0-7AEC-46F0-92F7-ECC77F373AC6}"/>
    <cellStyle name="Input 10 2 2 2" xfId="4422" xr:uid="{E723A336-76EA-48BC-97A0-A7E6C859823A}"/>
    <cellStyle name="Input 10 2 2 2 2" xfId="10973" xr:uid="{82AC1AAF-E831-4732-B493-A4ED62AD8989}"/>
    <cellStyle name="Input 10 2 2 2 3" xfId="16578" xr:uid="{86EE7244-CAF4-46B8-8C4E-BAAD62EA1201}"/>
    <cellStyle name="Input 10 2 2 2 4" xfId="22054" xr:uid="{D7CAF9E0-0880-48F5-B4B2-80402A66C14F}"/>
    <cellStyle name="Input 10 2 2 3" xfId="7566" xr:uid="{521D014C-77D9-40FC-AF61-FB37905A3E68}"/>
    <cellStyle name="Input 10 2 3" xfId="898" xr:uid="{0B539540-EDF5-4F6A-90AC-DAA2AA3C8F2A}"/>
    <cellStyle name="Input 10 2 3 2" xfId="7565" xr:uid="{5DC63943-8816-433D-A633-1D303BAF137F}"/>
    <cellStyle name="Input 10 2 3 3" xfId="11890" xr:uid="{72B97DD5-6CDC-4B1A-AE52-70ECC009CC82}"/>
    <cellStyle name="Input 10 2 3 4" xfId="19097" xr:uid="{9E9D126D-9DAD-4841-A344-FF33D87449C9}"/>
    <cellStyle name="Input 10 2 3 5" xfId="24537" xr:uid="{5CAB648C-C955-46C5-9A6C-D2B7627CC6CC}"/>
    <cellStyle name="Input 10 2 4" xfId="4421" xr:uid="{3631A69F-EAE3-498D-AE2B-A0C3133CFC87}"/>
    <cellStyle name="Input 10 2 4 2" xfId="10972" xr:uid="{320F6118-42C3-4F8A-8860-9A7F0E9F484D}"/>
    <cellStyle name="Input 10 2 4 3" xfId="16577" xr:uid="{E022B94F-300F-4B16-96CF-EE30CFBC9850}"/>
    <cellStyle name="Input 10 2 4 4" xfId="22053" xr:uid="{5945F5B3-3C3E-4922-8592-E97AB12D52A7}"/>
    <cellStyle name="Input 10 2 5" xfId="7461" xr:uid="{83AC66F6-17E5-4FF8-8231-967B0E37E459}"/>
    <cellStyle name="Input 10 2 6" xfId="7268" xr:uid="{2E3AA1C0-64A3-4699-98B9-0BA4B01C9451}"/>
    <cellStyle name="Input 10 2 7" xfId="7338" xr:uid="{2093D4B6-A886-4A29-8D9C-B450D2EADAE9}"/>
    <cellStyle name="Input 10 3" xfId="900" xr:uid="{BF896D5F-446C-46A1-B8DE-ED612AFF4E6E}"/>
    <cellStyle name="Input 10 3 2" xfId="4423" xr:uid="{1677EB01-4C34-4C77-87C3-472E6A2BDFFC}"/>
    <cellStyle name="Input 10 3 2 2" xfId="10974" xr:uid="{A2D58CAC-548A-4216-BE5F-412414CCCAEE}"/>
    <cellStyle name="Input 10 3 2 3" xfId="16579" xr:uid="{A9B6F95E-2C21-4DAE-9A19-D16A4FD89D3E}"/>
    <cellStyle name="Input 10 3 2 4" xfId="22055" xr:uid="{BD7B5868-C45D-4685-AB4B-62B0F83A4B41}"/>
    <cellStyle name="Input 10 3 3" xfId="7567" xr:uid="{5DA908B2-A161-44AF-AE01-3A1C7069A768}"/>
    <cellStyle name="Input 10 4" xfId="4420" xr:uid="{4519A97B-8332-44B2-9F10-B180854315A1}"/>
    <cellStyle name="Input 10 4 2" xfId="10971" xr:uid="{B0081681-FCBF-4A13-9D07-8D0440434A00}"/>
    <cellStyle name="Input 10 4 3" xfId="16576" xr:uid="{4251C7A0-BDEC-465F-8D16-0683C247E5C7}"/>
    <cellStyle name="Input 10 4 4" xfId="22052" xr:uid="{0E2E8BD2-2080-43F9-B5AA-F596EA8A18EA}"/>
    <cellStyle name="Input 10 5" xfId="7271" xr:uid="{D581960B-21D1-4571-B140-36B202023609}"/>
    <cellStyle name="Input 11" xfId="399" xr:uid="{DB64C71D-AA87-42B5-B22F-94AA10829110}"/>
    <cellStyle name="Input 11 2" xfId="764" xr:uid="{B5DC343F-0434-424E-9D4D-E806E56C53D6}"/>
    <cellStyle name="Input 11 2 2" xfId="902" xr:uid="{C86A1958-BF22-43D3-9C2D-D7F072E26CF0}"/>
    <cellStyle name="Input 11 2 2 2" xfId="4426" xr:uid="{7D1B59CE-A54D-44C5-8338-F6C55DF77C41}"/>
    <cellStyle name="Input 11 2 2 2 2" xfId="10977" xr:uid="{C106A4C7-C268-45C7-A095-6D278EED8019}"/>
    <cellStyle name="Input 11 2 2 2 3" xfId="16582" xr:uid="{A7A6A9F6-378B-4460-A099-823AD1927F45}"/>
    <cellStyle name="Input 11 2 2 2 4" xfId="22058" xr:uid="{FC9CD588-574F-43CC-8F19-C1F308DB3707}"/>
    <cellStyle name="Input 11 2 2 3" xfId="7569" xr:uid="{60CA2762-8230-4042-871B-3F493710323A}"/>
    <cellStyle name="Input 11 2 3" xfId="901" xr:uid="{B332FA39-AE64-4CE5-A3EF-5FF3FA1E9D82}"/>
    <cellStyle name="Input 11 2 3 2" xfId="7568" xr:uid="{6A80046C-60A2-43EF-929D-E74179F51727}"/>
    <cellStyle name="Input 11 2 3 3" xfId="7221" xr:uid="{CE402E8C-E14D-4932-85F9-846ED7C0A920}"/>
    <cellStyle name="Input 11 2 3 4" xfId="15326" xr:uid="{A7E10D1C-57A4-47C7-AD61-73318518B734}"/>
    <cellStyle name="Input 11 2 3 5" xfId="20820" xr:uid="{DE0282DD-2068-4BF2-BA12-2887865C790C}"/>
    <cellStyle name="Input 11 2 4" xfId="4425" xr:uid="{93BBD270-B720-499B-A9C2-1D8CA9E6A19F}"/>
    <cellStyle name="Input 11 2 4 2" xfId="10976" xr:uid="{D76C21CD-6DC8-44FB-9406-B26F66D7221A}"/>
    <cellStyle name="Input 11 2 4 3" xfId="16581" xr:uid="{3C034BDB-8FE9-4313-BFD5-69976AA6F9D0}"/>
    <cellStyle name="Input 11 2 4 4" xfId="22057" xr:uid="{777CEBC9-7A6F-42A9-9A56-98CCDC6C00D4}"/>
    <cellStyle name="Input 11 2 5" xfId="7462" xr:uid="{CFEC225A-B60B-4DD0-90F1-72BDF6E1D484}"/>
    <cellStyle name="Input 11 2 6" xfId="13568" xr:uid="{EC21707F-2415-4007-81CD-CD23FD6C0C90}"/>
    <cellStyle name="Input 11 2 7" xfId="7339" xr:uid="{5719D19E-2076-43E4-9621-9546D178B050}"/>
    <cellStyle name="Input 11 3" xfId="903" xr:uid="{7CBF786D-AED8-447F-83BB-1315C60230F8}"/>
    <cellStyle name="Input 11 3 2" xfId="4427" xr:uid="{14E78AFC-C891-46DC-85C5-C35B89F40093}"/>
    <cellStyle name="Input 11 3 2 2" xfId="10978" xr:uid="{367EB911-47A6-4633-9C5C-42B6D995519F}"/>
    <cellStyle name="Input 11 3 2 3" xfId="16583" xr:uid="{9EB1A163-AB42-49D8-B7DE-796FD4F463BF}"/>
    <cellStyle name="Input 11 3 2 4" xfId="22059" xr:uid="{6C548666-265C-4C47-9F4B-7098E6F72CC7}"/>
    <cellStyle name="Input 11 3 3" xfId="7570" xr:uid="{6D30F3A9-2BAF-4DBA-98E9-51BF4CDAD6E1}"/>
    <cellStyle name="Input 11 4" xfId="4424" xr:uid="{A114E986-4C31-4335-8482-13B7816A14FF}"/>
    <cellStyle name="Input 11 4 2" xfId="10975" xr:uid="{E52534DA-582B-4359-A92A-6A0C20D67202}"/>
    <cellStyle name="Input 11 4 3" xfId="16580" xr:uid="{26F6F498-E430-4EBE-9E45-557B090C579B}"/>
    <cellStyle name="Input 11 4 4" xfId="22056" xr:uid="{620C8C07-DC53-4954-B07E-0836D2DF339F}"/>
    <cellStyle name="Input 11 5" xfId="7272" xr:uid="{1711ED47-1073-44A5-842E-AB4FA438DFE9}"/>
    <cellStyle name="Input 12" xfId="400" xr:uid="{D1CEC053-37CB-4DFD-8CD8-D76A74EED714}"/>
    <cellStyle name="Input 12 2" xfId="765" xr:uid="{1FB6A58D-29B2-46C1-A2F0-429831510CD7}"/>
    <cellStyle name="Input 12 2 2" xfId="905" xr:uid="{3C5F6F75-829C-4BB5-A553-00F09AED6A48}"/>
    <cellStyle name="Input 12 2 2 2" xfId="4430" xr:uid="{32B78BE5-FCA1-42B6-83E2-594152C3C56E}"/>
    <cellStyle name="Input 12 2 2 2 2" xfId="10981" xr:uid="{A321E62B-E1BA-4ABB-85FA-1A62009B641C}"/>
    <cellStyle name="Input 12 2 2 2 3" xfId="16586" xr:uid="{8D534352-3FBF-48EC-8BF5-0E4C8A1F0EA2}"/>
    <cellStyle name="Input 12 2 2 2 4" xfId="22062" xr:uid="{43909531-6190-4CFC-A7DA-CECD4A4FEB45}"/>
    <cellStyle name="Input 12 2 2 3" xfId="7572" xr:uid="{A7D967A7-B747-45B8-B7E4-7C0130A1C7BE}"/>
    <cellStyle name="Input 12 2 3" xfId="904" xr:uid="{2F3EED83-BB20-4811-A1A8-6BDFBF4C05CA}"/>
    <cellStyle name="Input 12 2 3 2" xfId="7571" xr:uid="{5E514BA4-9043-445D-B134-DBB85306B16C}"/>
    <cellStyle name="Input 12 2 3 3" xfId="9688" xr:uid="{BB58CEBE-DA2F-4BE4-8333-DCA1AB5084BE}"/>
    <cellStyle name="Input 12 2 3 4" xfId="7379" xr:uid="{7D995974-72C0-4D42-AD76-4105B508AEB2}"/>
    <cellStyle name="Input 12 2 3 5" xfId="17504" xr:uid="{6CE3E0D1-835D-42AB-AE97-9FAC0528BEC7}"/>
    <cellStyle name="Input 12 2 4" xfId="4429" xr:uid="{426E9350-D1C2-4779-B44F-1016E6408B0C}"/>
    <cellStyle name="Input 12 2 4 2" xfId="10980" xr:uid="{07227891-E641-4913-9C2A-B9173BEC271A}"/>
    <cellStyle name="Input 12 2 4 3" xfId="16585" xr:uid="{DD7E266B-369A-4E6D-9E94-6523F1E28714}"/>
    <cellStyle name="Input 12 2 4 4" xfId="22061" xr:uid="{82E8D92E-FBDF-4F43-A5C8-2D1ECC6816E8}"/>
    <cellStyle name="Input 12 2 5" xfId="7463" xr:uid="{A880B082-C385-430C-A3A4-2F5D36D8F639}"/>
    <cellStyle name="Input 12 2 6" xfId="13533" xr:uid="{C8A7377F-2C53-420D-A76E-462FD8077319}"/>
    <cellStyle name="Input 12 2 7" xfId="7340" xr:uid="{2CA38B8B-3F65-4DFF-B182-0067EA9CF291}"/>
    <cellStyle name="Input 12 3" xfId="906" xr:uid="{AE7841EE-D9C1-4F2A-9F7D-8562FB0E3C90}"/>
    <cellStyle name="Input 12 3 2" xfId="907" xr:uid="{C803F21D-1F53-4026-97AB-D15A50571E04}"/>
    <cellStyle name="Input 12 3 2 2" xfId="4432" xr:uid="{39D784C8-31E4-4FB5-AAF8-A6C77FC3F818}"/>
    <cellStyle name="Input 12 3 2 2 2" xfId="10983" xr:uid="{E44C6865-A21B-4DA6-A018-89E60216BBA4}"/>
    <cellStyle name="Input 12 3 2 2 3" xfId="16588" xr:uid="{BDCD8F15-E07D-490E-967E-AFB007CBF599}"/>
    <cellStyle name="Input 12 3 2 2 4" xfId="22064" xr:uid="{2E3EBE8D-8906-42A0-920D-7E09CD47E42F}"/>
    <cellStyle name="Input 12 3 2 3" xfId="7574" xr:uid="{1C9DB607-7584-4F73-806E-1F0F46C5EC2D}"/>
    <cellStyle name="Input 12 3 3" xfId="908" xr:uid="{7833A89D-13BC-4E2F-A85F-140F97495274}"/>
    <cellStyle name="Input 12 3 3 2" xfId="4433" xr:uid="{76372998-FDAE-4866-AB71-42E9D6545E55}"/>
    <cellStyle name="Input 12 3 3 2 2" xfId="10984" xr:uid="{21395D5E-6CC1-4F97-B7F8-A4D956F4FEDD}"/>
    <cellStyle name="Input 12 3 3 2 3" xfId="16589" xr:uid="{109649A0-D8F8-483E-BB1D-963D1EC45513}"/>
    <cellStyle name="Input 12 3 3 2 4" xfId="22065" xr:uid="{A75B935F-5889-4B0D-8E8A-0F674C4A1274}"/>
    <cellStyle name="Input 12 3 3 3" xfId="7575" xr:uid="{8BD541D9-0DFA-4888-9162-CBD611BB9EF6}"/>
    <cellStyle name="Input 12 3 4" xfId="4431" xr:uid="{AA511136-9A75-49D6-8DE0-3E3D8A19D555}"/>
    <cellStyle name="Input 12 3 4 2" xfId="10982" xr:uid="{B0E51EDE-4033-41D1-89AD-A79B5EC60AE3}"/>
    <cellStyle name="Input 12 3 4 3" xfId="16587" xr:uid="{3DB354F7-6FA1-4435-BB18-6EFA7D40B7C5}"/>
    <cellStyle name="Input 12 3 4 4" xfId="22063" xr:uid="{CB9F49A8-34CA-4997-BB08-025B808C81FB}"/>
    <cellStyle name="Input 12 3 5" xfId="7573" xr:uid="{F745EC6B-2D89-4938-9ABF-002DA9B2C7ED}"/>
    <cellStyle name="Input 12 4" xfId="909" xr:uid="{26FBFBDD-96E7-489E-8417-4E69906220DF}"/>
    <cellStyle name="Input 12 4 2" xfId="910" xr:uid="{F8C32037-6B02-4668-8470-EAC1534E6EF7}"/>
    <cellStyle name="Input 12 4 2 2" xfId="4435" xr:uid="{1E2A49AD-B290-4C1A-B2C2-BA8498203AD9}"/>
    <cellStyle name="Input 12 4 2 2 2" xfId="10986" xr:uid="{37410CB9-8CCB-4D51-BED2-20B8093693A0}"/>
    <cellStyle name="Input 12 4 2 2 3" xfId="16591" xr:uid="{85A0080D-CE01-402F-9B59-B7F1D0BA5DB7}"/>
    <cellStyle name="Input 12 4 2 2 4" xfId="22067" xr:uid="{6F939BB0-B266-4753-AD42-7835B3FE6AEC}"/>
    <cellStyle name="Input 12 4 2 3" xfId="7577" xr:uid="{A18AC79F-C430-4511-AEBE-2B0526A468F3}"/>
    <cellStyle name="Input 12 4 3" xfId="911" xr:uid="{12876C16-8723-4410-A384-3A34E476C727}"/>
    <cellStyle name="Input 12 4 3 2" xfId="4436" xr:uid="{4E784297-4180-40A6-ABFC-79D8E983304D}"/>
    <cellStyle name="Input 12 4 3 2 2" xfId="10987" xr:uid="{F2A50F92-B6AA-49A4-B4C7-84A7F259BCD5}"/>
    <cellStyle name="Input 12 4 3 2 3" xfId="16592" xr:uid="{5694C52C-FBF7-4A54-82B4-B288BE7C5173}"/>
    <cellStyle name="Input 12 4 3 2 4" xfId="22068" xr:uid="{1355891C-B984-4E11-9FFC-605391CF8E8C}"/>
    <cellStyle name="Input 12 4 3 3" xfId="7578" xr:uid="{6D716882-7A38-4114-A5C8-8CF4D9236813}"/>
    <cellStyle name="Input 12 4 4" xfId="4434" xr:uid="{331299B2-78D6-46F6-A2F8-1D272431F0FB}"/>
    <cellStyle name="Input 12 4 4 2" xfId="10985" xr:uid="{5F0B340D-FBB9-4A27-B5AF-4E752E15AC7E}"/>
    <cellStyle name="Input 12 4 4 3" xfId="16590" xr:uid="{D3292C6C-AAA1-46D7-9B17-63132FFC9628}"/>
    <cellStyle name="Input 12 4 4 4" xfId="22066" xr:uid="{B3986D3C-0C2C-4EDE-969E-D73E83F8A32A}"/>
    <cellStyle name="Input 12 4 5" xfId="7576" xr:uid="{FD40D566-7DF0-4E04-8447-77D07204A0A6}"/>
    <cellStyle name="Input 12 5" xfId="912" xr:uid="{F89113BA-4047-4C9B-B8DB-43AB339146A0}"/>
    <cellStyle name="Input 12 5 2" xfId="4437" xr:uid="{83AA8ED1-6D4F-4A9D-B0B8-BAB7A01C70B0}"/>
    <cellStyle name="Input 12 5 2 2" xfId="10988" xr:uid="{F3DB2B60-A65B-40FE-A012-E05D4ECBF8DB}"/>
    <cellStyle name="Input 12 5 2 3" xfId="16593" xr:uid="{3B3EF346-67A5-454D-8439-241181EDC303}"/>
    <cellStyle name="Input 12 5 2 4" xfId="22069" xr:uid="{66795C06-6306-4153-85F0-15E0BE3BA475}"/>
    <cellStyle name="Input 12 5 3" xfId="7579" xr:uid="{2F426B4F-48AD-447E-B21A-7C795F6F7E91}"/>
    <cellStyle name="Input 12 6" xfId="913" xr:uid="{7E59F8D7-4343-45C2-A9C0-1443DDE91E4C}"/>
    <cellStyle name="Input 12 6 2" xfId="4438" xr:uid="{C1BC27B8-970D-4D11-8180-886DAE4B7B84}"/>
    <cellStyle name="Input 12 6 2 2" xfId="10989" xr:uid="{FDC6710B-6661-4D60-B58F-96E5B74C0A46}"/>
    <cellStyle name="Input 12 6 2 3" xfId="16594" xr:uid="{ED6CBAD7-E60E-4728-960D-839D07DE5DC7}"/>
    <cellStyle name="Input 12 6 2 4" xfId="22070" xr:uid="{FAB64916-B27F-49C0-BE37-FA6A718C7BC1}"/>
    <cellStyle name="Input 12 6 3" xfId="7580" xr:uid="{B11C4339-5B5C-4F86-ABD8-B08F5C2FD892}"/>
    <cellStyle name="Input 12 7" xfId="4428" xr:uid="{7190E1ED-A413-4863-BDF5-27C82A3DCE92}"/>
    <cellStyle name="Input 12 7 2" xfId="10979" xr:uid="{DD8117F0-5955-4C33-947E-87080654D6C3}"/>
    <cellStyle name="Input 12 7 3" xfId="16584" xr:uid="{4AC401AA-5156-4EED-B3AF-C9B735B60B68}"/>
    <cellStyle name="Input 12 7 4" xfId="22060" xr:uid="{D6CE059B-8947-45C1-8BAA-FDC895295EFD}"/>
    <cellStyle name="Input 12 8" xfId="7273" xr:uid="{0ACF91F7-0A7E-4CE1-9A56-5EF24B4727B2}"/>
    <cellStyle name="Input 13" xfId="401" xr:uid="{D232558F-E7B8-4AB4-8CDF-C79AA281A50C}"/>
    <cellStyle name="Input 13 2" xfId="766" xr:uid="{5A2A0628-F792-4242-BBB3-7FC6685748E3}"/>
    <cellStyle name="Input 13 2 2" xfId="915" xr:uid="{777BCE6B-8278-42F0-BF70-B382B7EBEC0B}"/>
    <cellStyle name="Input 13 2 2 2" xfId="4441" xr:uid="{33EBB62C-FCFB-49B8-9E85-44FCE41DA04F}"/>
    <cellStyle name="Input 13 2 2 2 2" xfId="10992" xr:uid="{F84AE087-AB7F-4468-B536-9EA0F2E3A200}"/>
    <cellStyle name="Input 13 2 2 2 3" xfId="16597" xr:uid="{1F721E0B-B88E-4119-AAF7-B1AAE8E04BE8}"/>
    <cellStyle name="Input 13 2 2 2 4" xfId="22073" xr:uid="{82BDA70B-87A2-4209-A724-C14F49D2C6D1}"/>
    <cellStyle name="Input 13 2 2 3" xfId="7582" xr:uid="{7BE589B5-36FB-4CB2-AD17-3B6A81CE16E3}"/>
    <cellStyle name="Input 13 2 3" xfId="914" xr:uid="{64840785-A530-43F5-A66A-204B19FFBB9E}"/>
    <cellStyle name="Input 13 2 3 2" xfId="7581" xr:uid="{306D007C-A6BC-44FE-B683-9D225C65D36D}"/>
    <cellStyle name="Input 13 2 3 3" xfId="13560" xr:uid="{F89B0E1F-853D-449E-8825-E3B50C338952}"/>
    <cellStyle name="Input 13 2 3 4" xfId="7382" xr:uid="{BDF9F852-7CEF-4B12-AB51-B9EC6B70554D}"/>
    <cellStyle name="Input 13 2 3 5" xfId="11930" xr:uid="{67159710-BDAE-4874-84FB-809B005302D6}"/>
    <cellStyle name="Input 13 2 4" xfId="4440" xr:uid="{08E2101A-9111-4136-AA53-028F7E88209B}"/>
    <cellStyle name="Input 13 2 4 2" xfId="10991" xr:uid="{61A2776F-913A-43A3-BB70-C1D072A2D192}"/>
    <cellStyle name="Input 13 2 4 3" xfId="16596" xr:uid="{323E05BA-C176-435B-AB10-D5F5E143DB62}"/>
    <cellStyle name="Input 13 2 4 4" xfId="22072" xr:uid="{95E58CCF-B181-4E77-A3AE-A2255B2D7712}"/>
    <cellStyle name="Input 13 2 5" xfId="7464" xr:uid="{E060428D-1EC5-4ABE-8B8B-32C1E28728A4}"/>
    <cellStyle name="Input 13 2 6" xfId="9712" xr:uid="{4BD2B1CA-637F-43DF-9A07-292C821EA4FD}"/>
    <cellStyle name="Input 13 2 7" xfId="7341" xr:uid="{45D64394-9A3C-4461-941D-4D8BBA559068}"/>
    <cellStyle name="Input 13 3" xfId="916" xr:uid="{BA5A35F5-CF85-454B-A081-39E2F0E9458D}"/>
    <cellStyle name="Input 13 3 2" xfId="917" xr:uid="{5C660DCB-EFF6-4249-A940-D4E3C4E62591}"/>
    <cellStyle name="Input 13 3 2 2" xfId="4443" xr:uid="{694886EC-4154-48BB-9F2E-8FB9FECAC411}"/>
    <cellStyle name="Input 13 3 2 2 2" xfId="10994" xr:uid="{0C45E840-CB86-48FE-8863-E2C7041B86A4}"/>
    <cellStyle name="Input 13 3 2 2 3" xfId="16599" xr:uid="{A48E6D94-14EA-4393-A6B8-AB90F1F96780}"/>
    <cellStyle name="Input 13 3 2 2 4" xfId="22075" xr:uid="{AEBAD50C-ACC8-4AA4-AF0B-6776905889F9}"/>
    <cellStyle name="Input 13 3 2 3" xfId="7584" xr:uid="{056B7BAA-AF91-4798-9E6C-FE4C34D43096}"/>
    <cellStyle name="Input 13 3 3" xfId="918" xr:uid="{24D0D1B8-36FC-499D-8903-064D02536029}"/>
    <cellStyle name="Input 13 3 3 2" xfId="4444" xr:uid="{787183F8-485F-413A-8419-14BA35D6AE9E}"/>
    <cellStyle name="Input 13 3 3 2 2" xfId="10995" xr:uid="{116A1879-932D-401E-A166-BBC0FB1D3267}"/>
    <cellStyle name="Input 13 3 3 2 3" xfId="16600" xr:uid="{8B885E57-C6DB-442F-8664-BB5108EBFAE9}"/>
    <cellStyle name="Input 13 3 3 2 4" xfId="22076" xr:uid="{92650801-245A-422E-BB6B-1C4D1E12A861}"/>
    <cellStyle name="Input 13 3 3 3" xfId="7585" xr:uid="{03C45BE4-9757-48F5-8CB7-D46E3AC13E8D}"/>
    <cellStyle name="Input 13 3 4" xfId="4442" xr:uid="{99F598D9-0363-4D58-AAEB-849A3F1862BA}"/>
    <cellStyle name="Input 13 3 4 2" xfId="10993" xr:uid="{BDD73FCE-A20F-494B-9C0C-50749E69DA61}"/>
    <cellStyle name="Input 13 3 4 3" xfId="16598" xr:uid="{68BDEB39-AD7F-4671-A6E9-4A36D47BAEB8}"/>
    <cellStyle name="Input 13 3 4 4" xfId="22074" xr:uid="{B4DA70F2-64F1-44CE-A6A2-7899D50B4B9C}"/>
    <cellStyle name="Input 13 3 5" xfId="7583" xr:uid="{B4C995D6-5167-4822-9CF7-726EA9CF03DB}"/>
    <cellStyle name="Input 13 4" xfId="919" xr:uid="{091FEEAE-8A0E-4551-87CB-31D9F730C797}"/>
    <cellStyle name="Input 13 4 2" xfId="920" xr:uid="{BEBD3607-6CF5-40E1-8DF5-754C72E99B3C}"/>
    <cellStyle name="Input 13 4 2 2" xfId="4446" xr:uid="{756C2D5D-2F7A-4FD7-90E8-294B1F72D5D6}"/>
    <cellStyle name="Input 13 4 2 2 2" xfId="10997" xr:uid="{002302CF-B718-4B11-8BD8-C1DC2F25264F}"/>
    <cellStyle name="Input 13 4 2 2 3" xfId="16602" xr:uid="{AC077C5A-9990-44CB-8804-F3A38E2D42E0}"/>
    <cellStyle name="Input 13 4 2 2 4" xfId="22078" xr:uid="{CAA3BC06-6497-4130-8383-B8A9E79A4D94}"/>
    <cellStyle name="Input 13 4 2 3" xfId="7587" xr:uid="{FAB0DAF1-2222-40D5-AF83-68C6991519BB}"/>
    <cellStyle name="Input 13 4 3" xfId="921" xr:uid="{379F7E97-688B-4874-884C-2837F3578441}"/>
    <cellStyle name="Input 13 4 3 2" xfId="4447" xr:uid="{858D8973-7F99-4888-A0AD-5E8595360291}"/>
    <cellStyle name="Input 13 4 3 2 2" xfId="10998" xr:uid="{B31B0B16-031B-40E3-B09F-C6064C09C45F}"/>
    <cellStyle name="Input 13 4 3 2 3" xfId="16603" xr:uid="{57E18303-F489-4F11-8BEF-FC0F599F8EFB}"/>
    <cellStyle name="Input 13 4 3 2 4" xfId="22079" xr:uid="{BDA00FCD-689E-48C6-9681-73E8A635ECC8}"/>
    <cellStyle name="Input 13 4 3 3" xfId="7588" xr:uid="{BE91CF23-D7DB-4433-9B26-E09A9FFCBD78}"/>
    <cellStyle name="Input 13 4 4" xfId="4445" xr:uid="{91FFBC1F-B81D-4F73-B700-B3292D6F5B92}"/>
    <cellStyle name="Input 13 4 4 2" xfId="10996" xr:uid="{35010445-E828-4724-A5EB-F8EC6480B318}"/>
    <cellStyle name="Input 13 4 4 3" xfId="16601" xr:uid="{72FCB191-2D84-4766-96F9-63146ADC0BE9}"/>
    <cellStyle name="Input 13 4 4 4" xfId="22077" xr:uid="{F1CEC1B9-6D0F-4803-9BD9-A4FAA9451DDA}"/>
    <cellStyle name="Input 13 4 5" xfId="7586" xr:uid="{88DD4F27-FA04-4CBD-B397-66DB2A1BA616}"/>
    <cellStyle name="Input 13 5" xfId="922" xr:uid="{C9EAF5C6-86E0-47D6-99D8-266E62507F35}"/>
    <cellStyle name="Input 13 5 2" xfId="4448" xr:uid="{43D8CBF4-7776-4C27-A712-557CDC4851CF}"/>
    <cellStyle name="Input 13 5 2 2" xfId="10999" xr:uid="{A3FA1D3C-9358-4205-A1AB-B4FD951C0089}"/>
    <cellStyle name="Input 13 5 2 3" xfId="16604" xr:uid="{C63051A8-2E18-4F8D-AD59-B78893375C52}"/>
    <cellStyle name="Input 13 5 2 4" xfId="22080" xr:uid="{FF0378E1-A627-48DB-9B86-4EA4E5B473AF}"/>
    <cellStyle name="Input 13 5 3" xfId="7589" xr:uid="{800871D4-CEF1-48A4-9105-722AEAC61A9E}"/>
    <cellStyle name="Input 13 6" xfId="923" xr:uid="{42A896F2-7BD6-44A6-8EA1-BD2309B73E51}"/>
    <cellStyle name="Input 13 6 2" xfId="4449" xr:uid="{C8B45083-486B-474C-B9AA-4EA6BDA10101}"/>
    <cellStyle name="Input 13 6 2 2" xfId="11000" xr:uid="{9AD2B211-DABF-46AA-8EA0-BF14847438AD}"/>
    <cellStyle name="Input 13 6 2 3" xfId="16605" xr:uid="{708299FA-254E-472A-A436-D11E271A10F7}"/>
    <cellStyle name="Input 13 6 2 4" xfId="22081" xr:uid="{19C01D13-EBA2-41BD-B51F-CA3ACE59FAEE}"/>
    <cellStyle name="Input 13 6 3" xfId="7590" xr:uid="{64B8BAEF-BC13-4895-A7C2-EEBAFFE67E32}"/>
    <cellStyle name="Input 13 7" xfId="4439" xr:uid="{30B5363B-C28F-45CE-877F-BF8946B26D87}"/>
    <cellStyle name="Input 13 7 2" xfId="10990" xr:uid="{4DBD617E-F142-42E2-B6C6-50BA36653B8D}"/>
    <cellStyle name="Input 13 7 3" xfId="16595" xr:uid="{C95A0501-42FE-4F8B-82CB-20B2F24213A3}"/>
    <cellStyle name="Input 13 7 4" xfId="22071" xr:uid="{F590481A-E932-4CB9-859F-DE19AE2933DD}"/>
    <cellStyle name="Input 13 8" xfId="7274" xr:uid="{A94FD908-CDEA-49D8-A4F8-11235068B4F2}"/>
    <cellStyle name="Input 14" xfId="762" xr:uid="{EE063C83-C5BF-498F-9F7B-B76D93B86513}"/>
    <cellStyle name="Input 14 10" xfId="9713" xr:uid="{74BE2C9F-9B99-4554-95FA-4395BE14A3C3}"/>
    <cellStyle name="Input 14 11" xfId="7337" xr:uid="{A7ED8FE7-10B8-4C5C-91D9-782935E8FC90}"/>
    <cellStyle name="Input 14 2" xfId="925" xr:uid="{2E2BF791-FA23-46D0-AB43-3EB01685A328}"/>
    <cellStyle name="Input 14 2 2" xfId="926" xr:uid="{8D23C05F-3BE3-4853-8C36-CECCA90250B9}"/>
    <cellStyle name="Input 14 2 2 2" xfId="4452" xr:uid="{2E5E6372-8E0E-4519-A438-2C8A4222BFD9}"/>
    <cellStyle name="Input 14 2 2 2 2" xfId="11003" xr:uid="{459F98D7-E5F6-40C9-94CF-A3AECB80A3E4}"/>
    <cellStyle name="Input 14 2 2 2 3" xfId="16608" xr:uid="{2D3AB85D-BE96-4830-9F7A-D1BF8DB024D4}"/>
    <cellStyle name="Input 14 2 2 2 4" xfId="22084" xr:uid="{FF9A7065-256C-49D7-BB4A-CE2E55805BF2}"/>
    <cellStyle name="Input 14 2 2 3" xfId="7593" xr:uid="{664FB692-B829-4FFD-B3A5-89003A65E811}"/>
    <cellStyle name="Input 14 2 3" xfId="4451" xr:uid="{37316CD5-7F36-4F53-A842-B93F05244F6F}"/>
    <cellStyle name="Input 14 2 3 2" xfId="11002" xr:uid="{34824D51-B311-4469-BEAE-7C067943AF49}"/>
    <cellStyle name="Input 14 2 3 3" xfId="16607" xr:uid="{8E7C1C5E-006A-4326-A62F-018765374766}"/>
    <cellStyle name="Input 14 2 3 4" xfId="22083" xr:uid="{0661CE48-73A3-4CCE-BD6D-DEDA1CEEE96C}"/>
    <cellStyle name="Input 14 2 4" xfId="7592" xr:uid="{0A36BE91-EA92-4D2F-9177-F3122A5232A1}"/>
    <cellStyle name="Input 14 3" xfId="927" xr:uid="{CFC73CA0-863D-426A-B8AA-4D92CB3146A6}"/>
    <cellStyle name="Input 14 3 2" xfId="928" xr:uid="{F12DFEE8-2410-4082-9E07-22AC2B97C986}"/>
    <cellStyle name="Input 14 3 2 2" xfId="4454" xr:uid="{B903754D-822B-48FB-AF05-93D2397CDA07}"/>
    <cellStyle name="Input 14 3 2 2 2" xfId="11005" xr:uid="{504406B7-6493-42FE-B770-D8F9006B966C}"/>
    <cellStyle name="Input 14 3 2 2 3" xfId="16610" xr:uid="{A9F598E5-87C9-4E92-891B-5CC8862A57E5}"/>
    <cellStyle name="Input 14 3 2 2 4" xfId="22086" xr:uid="{F1EB6BC0-615E-4647-BFA1-6E3CF137703E}"/>
    <cellStyle name="Input 14 3 2 3" xfId="7595" xr:uid="{6AB676CF-BAE9-4360-A9DA-A257DEA49D2E}"/>
    <cellStyle name="Input 14 3 3" xfId="929" xr:uid="{0113A1A0-32D7-4B52-931E-694101D1BA9A}"/>
    <cellStyle name="Input 14 3 3 2" xfId="4455" xr:uid="{E4F50D47-61F6-494D-99AF-F6B76B64CE66}"/>
    <cellStyle name="Input 14 3 3 2 2" xfId="11006" xr:uid="{C6E2667B-4763-4420-97ED-1C970EBEE5A2}"/>
    <cellStyle name="Input 14 3 3 2 3" xfId="16611" xr:uid="{527E23FA-D877-4F56-A415-FA9D6CC56B3B}"/>
    <cellStyle name="Input 14 3 3 2 4" xfId="22087" xr:uid="{59CC84BE-D154-4E28-A681-6969D59F0918}"/>
    <cellStyle name="Input 14 3 3 3" xfId="7596" xr:uid="{89C0AA07-4019-4DE1-9836-56FAA85EA40E}"/>
    <cellStyle name="Input 14 3 4" xfId="4453" xr:uid="{43D5D2CE-5C85-42AE-9485-06791638C969}"/>
    <cellStyle name="Input 14 3 4 2" xfId="11004" xr:uid="{2AA28470-FD1C-42AC-A2D9-63B4B42E56C8}"/>
    <cellStyle name="Input 14 3 4 3" xfId="16609" xr:uid="{FD86DD74-6275-4A9D-8AE7-91E14CFA6552}"/>
    <cellStyle name="Input 14 3 4 4" xfId="22085" xr:uid="{638AF7B4-AA1D-4E89-AF01-C5B51AE2FB81}"/>
    <cellStyle name="Input 14 3 5" xfId="7594" xr:uid="{21B36B64-2745-4A24-8471-3C84F7536D1C}"/>
    <cellStyle name="Input 14 4" xfId="930" xr:uid="{EE8493ED-2E67-44FB-9734-E744105367FB}"/>
    <cellStyle name="Input 14 4 2" xfId="931" xr:uid="{8C123C88-84BB-4EBF-9F80-3963D0CDA25F}"/>
    <cellStyle name="Input 14 4 2 2" xfId="4457" xr:uid="{ABAC7309-31A3-4685-B1E9-0490313036FE}"/>
    <cellStyle name="Input 14 4 2 2 2" xfId="11008" xr:uid="{E7A2F37A-63BB-45FD-9979-AEC36760C2AB}"/>
    <cellStyle name="Input 14 4 2 2 3" xfId="16613" xr:uid="{922D8DB3-89BA-43F2-8CBE-9B0631E630F9}"/>
    <cellStyle name="Input 14 4 2 2 4" xfId="22089" xr:uid="{E8B82014-BCD6-452D-ADA3-24372EAD8F6E}"/>
    <cellStyle name="Input 14 4 2 3" xfId="7598" xr:uid="{10FB1B8A-C256-4947-A964-136C00BB6739}"/>
    <cellStyle name="Input 14 4 3" xfId="932" xr:uid="{240E44E8-1EBF-4D02-AD27-3E74418CEF2C}"/>
    <cellStyle name="Input 14 4 3 2" xfId="4458" xr:uid="{D335C3D4-D884-4A49-BDA8-9DCE04E750C9}"/>
    <cellStyle name="Input 14 4 3 2 2" xfId="11009" xr:uid="{989CA649-6D93-4408-9303-92600857465F}"/>
    <cellStyle name="Input 14 4 3 2 3" xfId="16614" xr:uid="{232533D8-620E-4448-959C-1FF7FE0C3584}"/>
    <cellStyle name="Input 14 4 3 2 4" xfId="22090" xr:uid="{80B13204-22CF-4DD3-B980-C5FFEE60C433}"/>
    <cellStyle name="Input 14 4 3 3" xfId="7599" xr:uid="{1AD625AE-BA8F-4C5B-AC28-6BA753690F42}"/>
    <cellStyle name="Input 14 4 4" xfId="4456" xr:uid="{F38812D6-549D-415F-8A66-94370A4D0DC1}"/>
    <cellStyle name="Input 14 4 4 2" xfId="11007" xr:uid="{633EF24D-94A6-48B9-A3E6-31893797D2A4}"/>
    <cellStyle name="Input 14 4 4 3" xfId="16612" xr:uid="{51F440BF-B192-4A01-9889-7750D67861A6}"/>
    <cellStyle name="Input 14 4 4 4" xfId="22088" xr:uid="{F4D02E67-4258-437A-B689-3DCC44386549}"/>
    <cellStyle name="Input 14 4 5" xfId="7597" xr:uid="{2C00BC83-0177-4224-AE6F-BEFF2D4545BD}"/>
    <cellStyle name="Input 14 5" xfId="933" xr:uid="{28E7EFC5-8BE3-4E58-9791-579FB8C3657D}"/>
    <cellStyle name="Input 14 5 2" xfId="4459" xr:uid="{8C74FA14-25EC-449A-AD36-651006BEEE3B}"/>
    <cellStyle name="Input 14 5 2 2" xfId="11010" xr:uid="{74EEBC83-0BDE-403C-A6B1-C6AA0A0933DC}"/>
    <cellStyle name="Input 14 5 2 3" xfId="16615" xr:uid="{9A0C5C87-0665-440C-B057-8C7A973E590B}"/>
    <cellStyle name="Input 14 5 2 4" xfId="22091" xr:uid="{B9F9D56A-3ECF-435B-8F27-82603A39289D}"/>
    <cellStyle name="Input 14 5 3" xfId="7600" xr:uid="{1D82A7D2-2C91-430A-99C0-7CAD5B644768}"/>
    <cellStyle name="Input 14 6" xfId="934" xr:uid="{4C405833-FE37-41B8-9CDE-2A3CE01835E2}"/>
    <cellStyle name="Input 14 6 2" xfId="4460" xr:uid="{B782B5F4-5DE2-41C7-AB5D-C556EF581D8A}"/>
    <cellStyle name="Input 14 6 2 2" xfId="11011" xr:uid="{D7782AF2-0C79-43D9-B270-B0EB4D39E216}"/>
    <cellStyle name="Input 14 6 2 3" xfId="16616" xr:uid="{02BF994A-6287-49FF-87CE-54F5EF223B15}"/>
    <cellStyle name="Input 14 6 2 4" xfId="22092" xr:uid="{2C8D7FB9-D112-4EF5-987E-48C916E81115}"/>
    <cellStyle name="Input 14 6 3" xfId="7601" xr:uid="{0C88C852-6306-41FB-B706-6FC02E3A8199}"/>
    <cellStyle name="Input 14 7" xfId="924" xr:uid="{C3E87646-2574-452B-9839-809253F7D621}"/>
    <cellStyle name="Input 14 7 2" xfId="7591" xr:uid="{4EA2C4B4-0AC5-46C9-959F-35E8B1D42F1B}"/>
    <cellStyle name="Input 14 7 3" xfId="9686" xr:uid="{4ACF4675-E3F1-4CEA-9A65-5176CACEE72C}"/>
    <cellStyle name="Input 14 7 4" xfId="7383" xr:uid="{FCB3BE09-D11B-41F9-893A-2841E6B0613C}"/>
    <cellStyle name="Input 14 7 5" xfId="7746" xr:uid="{6D7DE8D5-E47D-46D4-B6BB-7EC64955ACE4}"/>
    <cellStyle name="Input 14 8" xfId="4450" xr:uid="{4BC4F9C5-9565-4980-BB84-C8968FAA759A}"/>
    <cellStyle name="Input 14 8 2" xfId="11001" xr:uid="{136CB746-16A8-47A4-B488-A225073EFBB7}"/>
    <cellStyle name="Input 14 8 3" xfId="16606" xr:uid="{B991917B-DED9-4B08-8878-F0AFA1697255}"/>
    <cellStyle name="Input 14 8 4" xfId="22082" xr:uid="{2D5AEAA2-58EC-44B2-A093-769CD9A0E396}"/>
    <cellStyle name="Input 14 9" xfId="7460" xr:uid="{B2882F8F-B329-4288-B746-A8E851941695}"/>
    <cellStyle name="Input 15" xfId="775" xr:uid="{D87E6990-E385-415B-AFBC-0B87E899D85F}"/>
    <cellStyle name="Input 15 2" xfId="936" xr:uid="{50322E84-79F4-4B78-8AC0-E4D84D70E653}"/>
    <cellStyle name="Input 15 2 2" xfId="937" xr:uid="{2DB37C88-89E2-4783-82C1-7C22DE95DF0C}"/>
    <cellStyle name="Input 15 2 2 2" xfId="4463" xr:uid="{1AB649C3-3BFF-4D62-B85C-810555CF6FFD}"/>
    <cellStyle name="Input 15 2 2 2 2" xfId="11014" xr:uid="{33D05A33-DD73-4088-BFC3-82FFE09A02FF}"/>
    <cellStyle name="Input 15 2 2 2 3" xfId="16619" xr:uid="{D6E4CE85-5410-4C35-AC50-34D5085006CF}"/>
    <cellStyle name="Input 15 2 2 2 4" xfId="22095" xr:uid="{C328E937-EC7E-4087-A586-38D37F7117ED}"/>
    <cellStyle name="Input 15 2 2 3" xfId="7604" xr:uid="{969E998F-5FE3-4012-9887-426DF048DEF1}"/>
    <cellStyle name="Input 15 2 3" xfId="4462" xr:uid="{2457F15F-E048-43CD-8C1C-05A240D81851}"/>
    <cellStyle name="Input 15 2 3 2" xfId="11013" xr:uid="{A89476C4-F76B-429A-946F-3B84B91B8DA1}"/>
    <cellStyle name="Input 15 2 3 3" xfId="16618" xr:uid="{EC120E83-BAD4-4D5B-93BB-4371C288135F}"/>
    <cellStyle name="Input 15 2 3 4" xfId="22094" xr:uid="{B4369351-7D16-47D3-BCD6-0D38F1B69BEF}"/>
    <cellStyle name="Input 15 2 4" xfId="7603" xr:uid="{9C90B2AB-FF71-42D0-AE6D-835CF8A532B6}"/>
    <cellStyle name="Input 15 3" xfId="938" xr:uid="{BF0D9E18-3651-4392-BFD0-203E72A99028}"/>
    <cellStyle name="Input 15 3 2" xfId="4464" xr:uid="{14A2F6F9-A8CB-4DA6-8B14-479F9636FD07}"/>
    <cellStyle name="Input 15 3 2 2" xfId="11015" xr:uid="{00C4E54E-DB7E-4AA0-BE83-7EF3D4087C2A}"/>
    <cellStyle name="Input 15 3 2 3" xfId="16620" xr:uid="{27607D77-3BCC-4998-A1FE-F4EAF172C0EE}"/>
    <cellStyle name="Input 15 3 2 4" xfId="22096" xr:uid="{3FCFF19C-3D19-48AB-8BD0-46B485FB9304}"/>
    <cellStyle name="Input 15 3 3" xfId="7605" xr:uid="{8AADBD67-A84A-4F4A-A1F9-7928BFA4813E}"/>
    <cellStyle name="Input 15 4" xfId="935" xr:uid="{E1333200-8A22-468D-9807-BE341A7F98D8}"/>
    <cellStyle name="Input 15 4 2" xfId="7602" xr:uid="{91F35245-4617-4469-A93C-C5E03D6D6D3F}"/>
    <cellStyle name="Input 15 4 3" xfId="11888" xr:uid="{0EFC6590-79F9-4CE7-93F8-5021281E624E}"/>
    <cellStyle name="Input 15 4 4" xfId="15325" xr:uid="{97C9E4D5-EAF9-4900-B787-EEE4C2B08258}"/>
    <cellStyle name="Input 15 4 5" xfId="20819" xr:uid="{775A2B3B-6215-48A3-9E1E-C85F1E35E296}"/>
    <cellStyle name="Input 15 5" xfId="4461" xr:uid="{F9A92C8C-DDC8-4E20-8ABF-26D99D3578A0}"/>
    <cellStyle name="Input 15 5 2" xfId="11012" xr:uid="{DB411753-187D-4D38-BC69-E3E5EF83E6D2}"/>
    <cellStyle name="Input 15 5 3" xfId="16617" xr:uid="{688A19C8-1F29-4E60-9B55-36D75C57863C}"/>
    <cellStyle name="Input 15 5 4" xfId="22093" xr:uid="{43897329-6962-4231-BFFE-0C518AA9DC5B}"/>
    <cellStyle name="Input 15 6" xfId="7473" xr:uid="{17525D82-A791-42FC-BE05-A23E0C8116B8}"/>
    <cellStyle name="Input 15 7" xfId="9709" xr:uid="{65B6BE18-0DFC-4F03-B00A-7759E2FF7C50}"/>
    <cellStyle name="Input 15 8" xfId="7349" xr:uid="{A9DAEEC6-2259-4C24-A6BD-7EEB3079DBBD}"/>
    <cellStyle name="Input 16" xfId="939" xr:uid="{35B1CFB4-E2EE-4B00-97E0-4B9DE1FF645F}"/>
    <cellStyle name="Input 16 2" xfId="940" xr:uid="{BDBEC040-B391-46B5-8B1B-B04260CBDC00}"/>
    <cellStyle name="Input 16 2 2" xfId="941" xr:uid="{7A060C04-AE9F-473D-A427-F1319B2E2260}"/>
    <cellStyle name="Input 16 2 2 2" xfId="4467" xr:uid="{C2803131-A9CF-4B5B-95E5-78956E4A5B30}"/>
    <cellStyle name="Input 16 2 2 2 2" xfId="11018" xr:uid="{4DECECF6-0B00-4E13-A551-B3EF9062DEAC}"/>
    <cellStyle name="Input 16 2 2 2 3" xfId="16623" xr:uid="{AF7547E5-9214-446D-828F-D83D8823D3E3}"/>
    <cellStyle name="Input 16 2 2 2 4" xfId="22099" xr:uid="{7FFB18BB-876B-4BEE-B948-6768D6DB9E07}"/>
    <cellStyle name="Input 16 2 2 3" xfId="7608" xr:uid="{303D705B-F83A-498B-8558-D4164EACDA8F}"/>
    <cellStyle name="Input 16 2 3" xfId="4466" xr:uid="{4B988DB4-7C41-4983-9660-98A8000B7287}"/>
    <cellStyle name="Input 16 2 3 2" xfId="11017" xr:uid="{BCC9F3A7-1534-4F37-B316-0319102773FC}"/>
    <cellStyle name="Input 16 2 3 3" xfId="16622" xr:uid="{73C7F09C-5B3F-463C-AC98-26C90E68B305}"/>
    <cellStyle name="Input 16 2 3 4" xfId="22098" xr:uid="{C28A72E7-F2AC-4C39-BB0C-A0E6CAABFDC0}"/>
    <cellStyle name="Input 16 2 4" xfId="7607" xr:uid="{E9A3AFB7-4D71-4261-92FD-8BAF0E6131CE}"/>
    <cellStyle name="Input 16 3" xfId="942" xr:uid="{79A815A9-931D-46E8-97EE-E8E427EADA5C}"/>
    <cellStyle name="Input 16 3 2" xfId="943" xr:uid="{2120D37A-F232-4B0F-B4D4-6F1EA0141129}"/>
    <cellStyle name="Input 16 3 2 2" xfId="4469" xr:uid="{30AF6837-E275-4AFA-AA04-DE35DBE21187}"/>
    <cellStyle name="Input 16 3 2 2 2" xfId="11020" xr:uid="{A52B54F7-A206-400E-AD01-78476144E668}"/>
    <cellStyle name="Input 16 3 2 2 3" xfId="16625" xr:uid="{7C51BBBD-A39F-4906-B735-196C5DE92F32}"/>
    <cellStyle name="Input 16 3 2 2 4" xfId="22101" xr:uid="{C3CCD18D-844E-4EDB-8FA5-D2F32146A509}"/>
    <cellStyle name="Input 16 3 2 3" xfId="7610" xr:uid="{C0CC8444-B642-4B6F-8DFE-8C239D1478DA}"/>
    <cellStyle name="Input 16 3 3" xfId="944" xr:uid="{8BE9BD81-0C72-4C40-B0CD-29D4F4F76377}"/>
    <cellStyle name="Input 16 3 3 2" xfId="4470" xr:uid="{5D68AB8C-00BF-48A3-8ABE-D71EBC04E3AB}"/>
    <cellStyle name="Input 16 3 3 2 2" xfId="11021" xr:uid="{57518848-686A-4E19-95CA-A20B6B050BEB}"/>
    <cellStyle name="Input 16 3 3 2 3" xfId="16626" xr:uid="{DBD13169-8FCA-41D9-BCD5-1F70F9120038}"/>
    <cellStyle name="Input 16 3 3 2 4" xfId="22102" xr:uid="{8FBC7645-709C-4932-9C80-7BABB22C25EA}"/>
    <cellStyle name="Input 16 3 3 3" xfId="7611" xr:uid="{1D2A5579-E4F0-4425-B1D0-59B89FA43733}"/>
    <cellStyle name="Input 16 3 4" xfId="4468" xr:uid="{BF8BB455-CCCF-4D54-87F4-5D8F20909311}"/>
    <cellStyle name="Input 16 3 4 2" xfId="11019" xr:uid="{5440A904-B055-403F-B6C6-A3393A8513D9}"/>
    <cellStyle name="Input 16 3 4 3" xfId="16624" xr:uid="{8C8CDFD5-29F0-4C4D-A46A-126628849106}"/>
    <cellStyle name="Input 16 3 4 4" xfId="22100" xr:uid="{EEFF4C8F-029A-4954-A2AF-071A60BEE50E}"/>
    <cellStyle name="Input 16 3 5" xfId="7609" xr:uid="{4CBAF25E-0B94-4104-971F-DA02D64CCD87}"/>
    <cellStyle name="Input 16 4" xfId="945" xr:uid="{795370C0-9C3B-4A49-9FDF-8360F13F3D15}"/>
    <cellStyle name="Input 16 4 2" xfId="946" xr:uid="{EDE0DA0D-058E-462B-9B84-88D396B86AA6}"/>
    <cellStyle name="Input 16 4 2 2" xfId="4472" xr:uid="{2C162ED8-972D-4644-AA0D-5202206B13E5}"/>
    <cellStyle name="Input 16 4 2 2 2" xfId="11023" xr:uid="{65C536F0-C23B-4409-93C6-F48E2E7E95C6}"/>
    <cellStyle name="Input 16 4 2 2 3" xfId="16628" xr:uid="{EEFC8B68-812E-439F-A155-ECF16A9602C2}"/>
    <cellStyle name="Input 16 4 2 2 4" xfId="22104" xr:uid="{DBFF3C42-295D-47FA-8BCB-046C72D0478B}"/>
    <cellStyle name="Input 16 4 2 3" xfId="7613" xr:uid="{47C3E94B-BB52-4916-8DBA-B3034439012F}"/>
    <cellStyle name="Input 16 4 3" xfId="947" xr:uid="{CF2A15F2-D495-4193-A96B-62063FB1E46D}"/>
    <cellStyle name="Input 16 4 3 2" xfId="4473" xr:uid="{6048ABE0-F0B0-44B8-8BFB-0B3633B3DB2D}"/>
    <cellStyle name="Input 16 4 3 2 2" xfId="11024" xr:uid="{B05F1D9F-5C77-4F8F-9943-410B0DD5F864}"/>
    <cellStyle name="Input 16 4 3 2 3" xfId="16629" xr:uid="{49B1A645-136C-4DE0-AA3F-9895A61436F7}"/>
    <cellStyle name="Input 16 4 3 2 4" xfId="22105" xr:uid="{00085FD5-A1B2-44E0-AD93-E049305F8334}"/>
    <cellStyle name="Input 16 4 3 3" xfId="7614" xr:uid="{7A4FFC0A-0065-44C5-B281-D1BCBD7E110A}"/>
    <cellStyle name="Input 16 4 4" xfId="4471" xr:uid="{B4576C17-5C2C-4EB3-B7F0-9BD766F179C2}"/>
    <cellStyle name="Input 16 4 4 2" xfId="11022" xr:uid="{D7BD25C3-4D5B-431B-9B3B-7579819B2AB1}"/>
    <cellStyle name="Input 16 4 4 3" xfId="16627" xr:uid="{D98D9206-F2F6-4D9C-90D4-5FE4A1DD99D5}"/>
    <cellStyle name="Input 16 4 4 4" xfId="22103" xr:uid="{571E49C1-5C13-4F9D-BD9E-FCC3206F135A}"/>
    <cellStyle name="Input 16 4 5" xfId="7612" xr:uid="{C1AA9E6A-6F39-4008-A838-848FA5F2A35F}"/>
    <cellStyle name="Input 16 5" xfId="948" xr:uid="{7DEA9F57-05F3-4228-B163-2791642305D5}"/>
    <cellStyle name="Input 16 5 2" xfId="4474" xr:uid="{D1DC9B82-06CB-4E8C-8B31-1FAD664AD87C}"/>
    <cellStyle name="Input 16 5 2 2" xfId="11025" xr:uid="{AEC2B0E0-F981-4A73-90B8-47ABBDF8AA6A}"/>
    <cellStyle name="Input 16 5 2 3" xfId="16630" xr:uid="{C1A80670-70D0-48C8-9A72-7FFF4338DC8A}"/>
    <cellStyle name="Input 16 5 2 4" xfId="22106" xr:uid="{115406C6-4626-4DC0-B5C0-CFB9C7447496}"/>
    <cellStyle name="Input 16 5 3" xfId="7615" xr:uid="{A36955D4-2720-4363-93E5-B351E183C7E3}"/>
    <cellStyle name="Input 16 6" xfId="949" xr:uid="{12349788-8E27-4928-963F-796C87C0E482}"/>
    <cellStyle name="Input 16 6 2" xfId="4475" xr:uid="{4FD78CD7-439C-458A-BE02-E261D1677E27}"/>
    <cellStyle name="Input 16 6 2 2" xfId="11026" xr:uid="{93B015DB-52C3-4C67-9C4E-946F88F091E0}"/>
    <cellStyle name="Input 16 6 2 3" xfId="16631" xr:uid="{6DED3F7B-A2FE-4D20-93D3-F93A3617DF9C}"/>
    <cellStyle name="Input 16 6 2 4" xfId="22107" xr:uid="{6D8273EF-16D4-4A5B-91AC-E98C5FCA5C70}"/>
    <cellStyle name="Input 16 6 3" xfId="7616" xr:uid="{90DF5D99-5C2A-4BD1-80E0-08D786FE96FF}"/>
    <cellStyle name="Input 16 7" xfId="4465" xr:uid="{61FA3454-D47D-4F6B-BF2A-68A81AE2C52E}"/>
    <cellStyle name="Input 16 7 2" xfId="11016" xr:uid="{C073D2A9-B085-4380-AAC8-2C56D7D54BF8}"/>
    <cellStyle name="Input 16 7 3" xfId="16621" xr:uid="{B45EE8DB-7133-462D-AD66-E0135CE1259D}"/>
    <cellStyle name="Input 16 7 4" xfId="22097" xr:uid="{562ABDAF-23AB-426B-B323-AE79423BBAD3}"/>
    <cellStyle name="Input 16 8" xfId="7606" xr:uid="{42916921-6AC8-49E1-A0AC-7C0D86140197}"/>
    <cellStyle name="Input 17" xfId="950" xr:uid="{29D91440-BECC-4766-844F-2C78EFABF565}"/>
    <cellStyle name="Input 17 2" xfId="951" xr:uid="{070F5F76-4F86-4944-B8DC-ABFC2B48CE14}"/>
    <cellStyle name="Input 17 2 2" xfId="4477" xr:uid="{BE63B750-058F-4F1B-9931-A64C4524F7C1}"/>
    <cellStyle name="Input 17 2 2 2" xfId="11028" xr:uid="{18B6306B-68F5-4A35-BB69-AC43AD24896F}"/>
    <cellStyle name="Input 17 2 2 3" xfId="16633" xr:uid="{582E19DD-B932-49E8-9584-CBB6D0A18857}"/>
    <cellStyle name="Input 17 2 2 4" xfId="22109" xr:uid="{2D801019-C6BA-45FB-A852-3093535E680E}"/>
    <cellStyle name="Input 17 2 3" xfId="7618" xr:uid="{BD08C001-F791-4982-8709-9C0013323FB6}"/>
    <cellStyle name="Input 17 3" xfId="4476" xr:uid="{B82557EC-B9BC-45CC-8E15-4B27C7A434F6}"/>
    <cellStyle name="Input 17 3 2" xfId="11027" xr:uid="{E69F7E83-A2CD-4E80-B71C-B8758054B54C}"/>
    <cellStyle name="Input 17 3 3" xfId="16632" xr:uid="{6B6F9711-FE45-49B4-BB92-7EAA5B6F2470}"/>
    <cellStyle name="Input 17 3 4" xfId="22108" xr:uid="{2A138A15-A22C-4957-B3BC-8EACE44C6090}"/>
    <cellStyle name="Input 17 4" xfId="7617" xr:uid="{1BE4308D-F967-47DC-9C06-4779042BF711}"/>
    <cellStyle name="Input 18" xfId="952" xr:uid="{38C675AE-A41C-4ADE-8527-D3C5C4E6AF00}"/>
    <cellStyle name="Input 18 2" xfId="953" xr:uid="{6DDF905D-E2AA-4074-9A21-1204361252F2}"/>
    <cellStyle name="Input 18 2 2" xfId="4479" xr:uid="{7277EDA8-9B86-46F9-A355-63B193B0396D}"/>
    <cellStyle name="Input 18 2 2 2" xfId="11030" xr:uid="{46C413AB-7E99-405F-B9C2-C39E3EAE1B06}"/>
    <cellStyle name="Input 18 2 2 3" xfId="16635" xr:uid="{A3AA05A6-DC9C-4B4A-9EAE-CC57036CEFA9}"/>
    <cellStyle name="Input 18 2 2 4" xfId="22111" xr:uid="{F3CB07FE-D54B-4A49-ADCB-6DDA8BBDB696}"/>
    <cellStyle name="Input 18 2 3" xfId="7620" xr:uid="{BC4BA440-61F8-465B-921B-B7B06028B7C6}"/>
    <cellStyle name="Input 18 3" xfId="4478" xr:uid="{7D8B66ED-1584-4FFD-B812-BF48DC6640E0}"/>
    <cellStyle name="Input 18 3 2" xfId="11029" xr:uid="{9B054B0A-9395-4848-A146-B1A011F406CA}"/>
    <cellStyle name="Input 18 3 3" xfId="16634" xr:uid="{288F4084-3129-4A3B-A0A8-737A660F846F}"/>
    <cellStyle name="Input 18 3 4" xfId="22110" xr:uid="{B683E5EE-093A-4D83-9363-903EDE982892}"/>
    <cellStyle name="Input 18 4" xfId="7619" xr:uid="{6C7F5972-0796-4D69-857B-6C012F00E490}"/>
    <cellStyle name="Input 19" xfId="3182" xr:uid="{5095772F-B8C4-47B2-AF7D-8415349B8849}"/>
    <cellStyle name="Input 19 2" xfId="5293" xr:uid="{D1378972-BC92-4309-A954-6EED45B98EEF}"/>
    <cellStyle name="Input 19 2 2" xfId="11844" xr:uid="{A8B75D08-C6B3-45CD-805B-62ACDEDCC75D}"/>
    <cellStyle name="Input 19 2 3" xfId="17449" xr:uid="{6B822FDF-36B8-43ED-8CF0-6ADD44F63D69}"/>
    <cellStyle name="Input 19 2 4" xfId="22925" xr:uid="{F769F777-06F6-425D-B1A1-0FD7DF143783}"/>
    <cellStyle name="Input 19 3" xfId="9739" xr:uid="{F6D22403-BB09-4A0E-97B2-97BC933C6812}"/>
    <cellStyle name="Input 2" xfId="402" xr:uid="{E8B1F1E5-96D4-4D9B-9605-943AAD9EE57C}"/>
    <cellStyle name="Input 2 10" xfId="7275" xr:uid="{8969F960-3757-41C0-991E-EB6FC78EDB06}"/>
    <cellStyle name="Input 2 2" xfId="767" xr:uid="{A5FA6245-2753-47F4-AA51-6F2A00E7EC19}"/>
    <cellStyle name="Input 2 2 2" xfId="955" xr:uid="{CC5A5F28-69AF-4692-B1F4-CBA1F59E8D13}"/>
    <cellStyle name="Input 2 2 2 2" xfId="4480" xr:uid="{E9E1DC14-3930-443F-B387-955E2D5553E3}"/>
    <cellStyle name="Input 2 2 2 2 2" xfId="11031" xr:uid="{8B490407-C591-4B9F-AA4F-2708A5648D9B}"/>
    <cellStyle name="Input 2 2 2 2 3" xfId="16636" xr:uid="{524D1DAF-FA51-4DFF-9413-EA088D101BC9}"/>
    <cellStyle name="Input 2 2 2 2 4" xfId="22112" xr:uid="{ABE0C1D2-2AEC-4D39-80E1-D4452F65424B}"/>
    <cellStyle name="Input 2 2 2 3" xfId="7622" xr:uid="{EA90A269-4BDF-4377-9D1E-7EB1BAC710C7}"/>
    <cellStyle name="Input 2 2 3" xfId="954" xr:uid="{130C0CD1-28A9-419B-A075-07A15A3755BE}"/>
    <cellStyle name="Input 2 2 3 2" xfId="7621" xr:uid="{D1D47392-833D-4800-9316-4D6D834D78A4}"/>
    <cellStyle name="Input 2 2 3 3" xfId="9683" xr:uid="{7C3729B0-826D-4F5C-838A-79BA373F183C}"/>
    <cellStyle name="Input 2 2 3 4" xfId="7384" xr:uid="{7C83604B-39F6-4190-893A-518677E44F41}"/>
    <cellStyle name="Input 2 2 3 5" xfId="7744" xr:uid="{11969DCB-59C7-4C86-92C1-36014E5EA152}"/>
    <cellStyle name="Input 2 2 4" xfId="4364" xr:uid="{C8FD5DB8-97CE-4F26-9537-0AEA4AB02473}"/>
    <cellStyle name="Input 2 2 4 2" xfId="10919" xr:uid="{55E921B5-1CB1-432B-A030-6C29A9B96165}"/>
    <cellStyle name="Input 2 2 4 3" xfId="16531" xr:uid="{7150B5D6-CFF9-49E0-9888-9C180160AFCB}"/>
    <cellStyle name="Input 2 2 4 4" xfId="22008" xr:uid="{1FE74D3B-CD70-4B53-A20A-B92DAEFF9424}"/>
    <cellStyle name="Input 2 2 5" xfId="7465" xr:uid="{5DB2880A-C03E-489E-BCD2-AF95ACB1E89F}"/>
    <cellStyle name="Input 2 2 6" xfId="11902" xr:uid="{2C1C9D92-1500-4711-9768-35C2020E6D00}"/>
    <cellStyle name="Input 2 2 7" xfId="7342" xr:uid="{77057997-3B00-4E96-B6F0-2FF7348CE81A}"/>
    <cellStyle name="Input 2 3" xfId="956" xr:uid="{25BACAFA-5862-493B-B180-AB0C5965E8D8}"/>
    <cellStyle name="Input 2 3 2" xfId="4481" xr:uid="{AE51FF22-9FB3-4D9A-9E55-DD314EAEE9E4}"/>
    <cellStyle name="Input 2 3 2 2" xfId="11032" xr:uid="{750E88EB-C30E-4663-8239-8926E643BE76}"/>
    <cellStyle name="Input 2 3 2 3" xfId="16637" xr:uid="{38BABBF9-A645-4841-B991-54A1F78A0CD1}"/>
    <cellStyle name="Input 2 3 2 4" xfId="22113" xr:uid="{C5941ED4-F5B8-47D9-A535-F62906F8438B}"/>
    <cellStyle name="Input 2 3 3" xfId="7623" xr:uid="{DB21D1BC-798F-4A38-B23E-19D367B2AB97}"/>
    <cellStyle name="Input 2 4" xfId="3050" xr:uid="{701052E1-EAB3-4E16-A9C4-E4153AD57529}"/>
    <cellStyle name="Input 2 5" xfId="786" xr:uid="{0D6D5398-2305-44A2-9AC6-B720C015AE10}"/>
    <cellStyle name="Input 2 6" xfId="4362" xr:uid="{BB867D4E-8669-4202-80FF-144200EFC9FF}"/>
    <cellStyle name="Input 2 6 2" xfId="10917" xr:uid="{78991A33-2CE5-4086-97B3-C2EA651A4AB3}"/>
    <cellStyle name="Input 2 6 3" xfId="16530" xr:uid="{4FCC9DC7-AFDC-41D0-9657-F384BF8A9C24}"/>
    <cellStyle name="Input 2 6 4" xfId="22007" xr:uid="{CDD73099-D943-485E-9DDA-79CF09E2515B}"/>
    <cellStyle name="Input 2 7" xfId="4366" xr:uid="{FCF37A30-808A-48C0-82DA-3ADB5B17CE5B}"/>
    <cellStyle name="Input 2 7 2" xfId="10921" xr:uid="{C5527463-6108-45A3-9968-F63F0A51D9E6}"/>
    <cellStyle name="Input 2 7 3" xfId="16533" xr:uid="{094190D2-C8A8-4F69-AE68-41D494673104}"/>
    <cellStyle name="Input 2 7 4" xfId="22010" xr:uid="{381D7207-DCE3-4754-8743-6AF2B6C42C60}"/>
    <cellStyle name="Input 2 8" xfId="5383" xr:uid="{CF1989B9-BC75-485B-9670-33FA8EAD9DBF}"/>
    <cellStyle name="Input 2 8 2" xfId="11905" xr:uid="{70BB77F0-EFEA-493A-A629-99C3741D4D73}"/>
    <cellStyle name="Input 2 8 3" xfId="17495" xr:uid="{A16005A4-FB26-46A9-A001-C05E3DF52F8C}"/>
    <cellStyle name="Input 2 8 4" xfId="22939" xr:uid="{D0BBFABE-E543-4618-8592-993C28D01CBA}"/>
    <cellStyle name="Input 2 9" xfId="5439" xr:uid="{45BE90B1-E377-48F4-8917-0212F68B690B}"/>
    <cellStyle name="Input 2 9 2" xfId="11938" xr:uid="{830C2D4A-3707-4B92-B969-DE1CCBE0E5C3}"/>
    <cellStyle name="Input 2 9 3" xfId="17512" xr:uid="{3ED5F863-5496-461E-9C76-6BCFCE663862}"/>
    <cellStyle name="Input 2 9 4" xfId="22953" xr:uid="{9B1E32F4-ACBC-4919-B828-61A5B8931593}"/>
    <cellStyle name="Input 20" xfId="4358" xr:uid="{044034B3-32A5-4171-8CFD-329864F174C7}"/>
    <cellStyle name="Input 20 2" xfId="10914" xr:uid="{01479C45-255F-42FA-9F23-07B296F154ED}"/>
    <cellStyle name="Input 20 3" xfId="16528" xr:uid="{80E0DF01-AE66-472C-9187-441B6DCB2AFB}"/>
    <cellStyle name="Input 20 4" xfId="22005" xr:uid="{C099C2A1-DD88-41DB-BC42-6E397A7CB9D3}"/>
    <cellStyle name="Input 21" xfId="4359" xr:uid="{5B3C62BB-46B6-455F-926A-615500E2746F}"/>
    <cellStyle name="Input 21 2" xfId="10915" xr:uid="{CF8E5DC0-FEB0-455C-8FD8-74B0B1DBC3E1}"/>
    <cellStyle name="Input 21 3" xfId="16529" xr:uid="{758DB136-4614-4794-8357-CD29F9A007F2}"/>
    <cellStyle name="Input 21 4" xfId="22006" xr:uid="{B820ED93-F945-45D0-9F4D-3CA2211CD465}"/>
    <cellStyle name="Input 22" xfId="4357" xr:uid="{19547107-D493-4CAA-9D6A-7B5A4AEC1831}"/>
    <cellStyle name="Input 22 2" xfId="10913" xr:uid="{F2CE25E3-1595-4D0C-BC39-0F79A8EB59EB}"/>
    <cellStyle name="Input 22 3" xfId="16527" xr:uid="{255EE1E2-D20C-450D-AD87-BE160F4E12FE}"/>
    <cellStyle name="Input 22 4" xfId="22004" xr:uid="{F608C606-B9B5-4FD8-A10B-D580EB492C9D}"/>
    <cellStyle name="Input 23" xfId="4365" xr:uid="{F7BB161B-E4EF-469B-A51B-FF223ABA5702}"/>
    <cellStyle name="Input 23 2" xfId="10920" xr:uid="{864E3F85-FE4A-4312-B4C6-BCF8CA0111F2}"/>
    <cellStyle name="Input 23 3" xfId="16532" xr:uid="{9559571E-D7DD-4973-B8CF-63083E0B57B8}"/>
    <cellStyle name="Input 23 4" xfId="22009" xr:uid="{57FE610C-C186-48C0-B2DF-B9B86B2E5001}"/>
    <cellStyle name="Input 24" xfId="4376" xr:uid="{45BC9DA8-9B65-4CBD-8893-1AA6B674D2C3}"/>
    <cellStyle name="Input 24 2" xfId="10927" xr:uid="{C58F1373-643B-4A96-B2E4-12CD19A39308}"/>
    <cellStyle name="Input 24 3" xfId="16534" xr:uid="{24434944-E46C-4545-A3BD-6E1B3DAA4045}"/>
    <cellStyle name="Input 24 4" xfId="22011" xr:uid="{F5E08E4C-B57F-4C3B-807F-DC6B234A0313}"/>
    <cellStyle name="Input 25" xfId="4380" xr:uid="{4FA01E88-D28D-4164-AE8D-48E779014FB4}"/>
    <cellStyle name="Input 25 2" xfId="10931" xr:uid="{234D8DB1-FB96-4BD0-A131-36E743F2BA03}"/>
    <cellStyle name="Input 25 3" xfId="16536" xr:uid="{A92B58C5-1C68-464C-8AF2-8EB828EAC1C0}"/>
    <cellStyle name="Input 25 4" xfId="22012" xr:uid="{ECF82CE8-C690-4A06-9A4C-E74EA2BB0BB3}"/>
    <cellStyle name="Input 26" xfId="5470" xr:uid="{F7B7BB7E-ED23-49DC-9953-B8B3DA1BD633}"/>
    <cellStyle name="Input 26 2" xfId="11953" xr:uid="{55BCF8A3-593D-4685-BE01-0FDDAC872919}"/>
    <cellStyle name="Input 26 3" xfId="17519" xr:uid="{0A1C3AE1-93CB-4246-B2E7-8F8EB139AB94}"/>
    <cellStyle name="Input 26 4" xfId="22960" xr:uid="{6DDEF878-7730-48DF-AD1A-DD3D08A73CF0}"/>
    <cellStyle name="Input 27" xfId="7056" xr:uid="{5413A7AC-B5F3-4942-BBA6-C6583E53AD83}"/>
    <cellStyle name="Input 28" xfId="392" xr:uid="{D0DAFA31-9626-4C73-AEEF-279E710355AB}"/>
    <cellStyle name="Input 29" xfId="7270" xr:uid="{E79479DB-F988-477C-BA23-0FD2A6DE0DCC}"/>
    <cellStyle name="Input 3" xfId="403" xr:uid="{6EAEEA7E-89D0-4039-8489-833CAF7F1725}"/>
    <cellStyle name="Input 3 2" xfId="768" xr:uid="{5C211C76-052F-4CD8-950A-41167B715492}"/>
    <cellStyle name="Input 3 2 2" xfId="958" xr:uid="{52601FD3-7456-4A69-A28C-32A9A95CFF8C}"/>
    <cellStyle name="Input 3 2 2 2" xfId="4484" xr:uid="{B6F30FED-E1BD-4ABB-80C6-7AF6E3880A45}"/>
    <cellStyle name="Input 3 2 2 2 2" xfId="11035" xr:uid="{A35DCF73-ECDE-43D1-980C-1B9E5323C72E}"/>
    <cellStyle name="Input 3 2 2 2 3" xfId="16640" xr:uid="{810EA75B-3EAD-4915-A2C4-398F3A08C58D}"/>
    <cellStyle name="Input 3 2 2 2 4" xfId="22116" xr:uid="{82222028-8CA2-4547-9362-0E5D6F715050}"/>
    <cellStyle name="Input 3 2 2 3" xfId="7625" xr:uid="{68CC5123-3164-466C-A531-CCE3E3B09712}"/>
    <cellStyle name="Input 3 2 3" xfId="957" xr:uid="{FF8D4F0D-084E-4984-A4FE-66E8412FD874}"/>
    <cellStyle name="Input 3 2 3 2" xfId="7624" xr:uid="{A9B095CC-0EDD-4315-B3D4-350DABEB460A}"/>
    <cellStyle name="Input 3 2 3 3" xfId="7220" xr:uid="{443F0479-F83C-47D2-81B1-27DB4AF29C2F}"/>
    <cellStyle name="Input 3 2 3 4" xfId="15324" xr:uid="{E9DD7A40-B620-4802-820F-1D1AD378B73B}"/>
    <cellStyle name="Input 3 2 3 5" xfId="20818" xr:uid="{7C0EBF7D-986F-4942-A66F-8400CED51649}"/>
    <cellStyle name="Input 3 2 4" xfId="4483" xr:uid="{747332C2-30F5-41A2-B569-81BBEBF7F7A8}"/>
    <cellStyle name="Input 3 2 4 2" xfId="11034" xr:uid="{CB618C8F-A013-4181-9E8C-EC2E23BB6C97}"/>
    <cellStyle name="Input 3 2 4 3" xfId="16639" xr:uid="{9FB2C2FB-7F5F-4ADA-B607-37171D3E4677}"/>
    <cellStyle name="Input 3 2 4 4" xfId="22115" xr:uid="{5674F6FA-0652-4D31-8FE9-0DA9C07D5FFA}"/>
    <cellStyle name="Input 3 2 5" xfId="7466" xr:uid="{9C2D4222-44A9-40F5-9625-AEDA0D1ACE62}"/>
    <cellStyle name="Input 3 2 6" xfId="9711" xr:uid="{64FA8D5E-C79F-4D87-B1A8-E8D0F855DB40}"/>
    <cellStyle name="Input 3 2 7" xfId="15339" xr:uid="{1B005B3D-0D43-484A-9F63-AAF4939FF795}"/>
    <cellStyle name="Input 3 3" xfId="959" xr:uid="{9F54A78C-30B2-465D-AA0E-38FFA5CC148A}"/>
    <cellStyle name="Input 3 3 2" xfId="960" xr:uid="{C20A1D1B-35F1-4418-93DA-3F38BB568C07}"/>
    <cellStyle name="Input 3 3 2 2" xfId="4486" xr:uid="{68F72BCB-90E4-4297-BCA4-0FB2ED98DA3B}"/>
    <cellStyle name="Input 3 3 2 2 2" xfId="11037" xr:uid="{5CEC2F76-E4F7-4BF6-B797-362571BAA722}"/>
    <cellStyle name="Input 3 3 2 2 3" xfId="16642" xr:uid="{998D1973-FF76-4BC3-8A7D-AEA7FA4064B9}"/>
    <cellStyle name="Input 3 3 2 2 4" xfId="22118" xr:uid="{A4872FFA-88AF-406B-A06B-F5F67C3D2530}"/>
    <cellStyle name="Input 3 3 2 3" xfId="7627" xr:uid="{139D7EE9-116F-448B-802C-DA9BCE566FB3}"/>
    <cellStyle name="Input 3 3 3" xfId="961" xr:uid="{E6D03C62-6B35-4417-B842-B18A5E40FB36}"/>
    <cellStyle name="Input 3 3 3 2" xfId="4487" xr:uid="{0E510E64-0068-4223-904C-50E398BBFCE5}"/>
    <cellStyle name="Input 3 3 3 2 2" xfId="11038" xr:uid="{71E08A01-D938-4986-9BF5-A54718254239}"/>
    <cellStyle name="Input 3 3 3 2 3" xfId="16643" xr:uid="{8A6C79E7-C248-4EC4-8A04-F31124C7D17C}"/>
    <cellStyle name="Input 3 3 3 2 4" xfId="22119" xr:uid="{C0C799C0-98B0-43A8-856B-79E32CB62365}"/>
    <cellStyle name="Input 3 3 3 3" xfId="7628" xr:uid="{DC0B753C-D2D7-4F0B-85CD-DBE1A49A8CCF}"/>
    <cellStyle name="Input 3 3 4" xfId="4485" xr:uid="{95902DDA-70DC-4A11-B914-D480878E802E}"/>
    <cellStyle name="Input 3 3 4 2" xfId="11036" xr:uid="{3AF77AD0-6C12-4D3A-B892-D6D3D9DFC775}"/>
    <cellStyle name="Input 3 3 4 3" xfId="16641" xr:uid="{5F40E985-EA39-42E4-9528-1685CEEC82AB}"/>
    <cellStyle name="Input 3 3 4 4" xfId="22117" xr:uid="{678041B8-73E8-4F2A-A892-94A9B4FDEE31}"/>
    <cellStyle name="Input 3 3 5" xfId="7626" xr:uid="{A09D515F-D0C8-4E06-87C9-136AE9E1D6F9}"/>
    <cellStyle name="Input 3 4" xfId="962" xr:uid="{52CC3A1C-770C-465E-A5BE-4AFF2A524332}"/>
    <cellStyle name="Input 3 4 2" xfId="963" xr:uid="{EEC95D27-6C75-46A0-A07E-10D42288AA24}"/>
    <cellStyle name="Input 3 4 2 2" xfId="4489" xr:uid="{158DF463-53F8-4D0D-9518-2AE4B1C11BD2}"/>
    <cellStyle name="Input 3 4 2 2 2" xfId="11040" xr:uid="{CD6C2A7D-ABBD-44B8-AD88-EEAA0D2CEEF5}"/>
    <cellStyle name="Input 3 4 2 2 3" xfId="16645" xr:uid="{56590A8F-ED46-4AC3-B7CC-A94657CF8FF7}"/>
    <cellStyle name="Input 3 4 2 2 4" xfId="22121" xr:uid="{4B1DC864-A2F8-4E74-A5CA-EAAFB2893EC5}"/>
    <cellStyle name="Input 3 4 2 3" xfId="7630" xr:uid="{125861B8-4793-4C58-91BE-ABDF915F8948}"/>
    <cellStyle name="Input 3 4 3" xfId="964" xr:uid="{92038AE2-DCAA-46D9-81CA-96CD756FA66B}"/>
    <cellStyle name="Input 3 4 3 2" xfId="4490" xr:uid="{8AAD8311-D787-4107-ABFD-CD41E937A42F}"/>
    <cellStyle name="Input 3 4 3 2 2" xfId="11041" xr:uid="{C603694F-FFF2-4C91-896C-90F155473DEA}"/>
    <cellStyle name="Input 3 4 3 2 3" xfId="16646" xr:uid="{D2CF65E9-E74A-42E7-9A09-166FF9DE3EC6}"/>
    <cellStyle name="Input 3 4 3 2 4" xfId="22122" xr:uid="{E4D65897-001B-471A-A126-E2CD820A1653}"/>
    <cellStyle name="Input 3 4 3 3" xfId="7631" xr:uid="{09FDD8BE-D8AB-43E0-9524-3B43BF407E35}"/>
    <cellStyle name="Input 3 4 4" xfId="4488" xr:uid="{E3B50B2C-6105-494E-95E1-28B9B20F3135}"/>
    <cellStyle name="Input 3 4 4 2" xfId="11039" xr:uid="{084F50C9-CC0B-443B-9D0D-04B1B8905049}"/>
    <cellStyle name="Input 3 4 4 3" xfId="16644" xr:uid="{511B5202-2B9F-4FD8-B15C-B8DD2A3EA0A2}"/>
    <cellStyle name="Input 3 4 4 4" xfId="22120" xr:uid="{0CB723CE-9FC3-4724-9A2D-A426EC46C156}"/>
    <cellStyle name="Input 3 4 5" xfId="7629" xr:uid="{DB044903-6B03-4D06-BB04-3C13BA70036A}"/>
    <cellStyle name="Input 3 5" xfId="965" xr:uid="{85A46689-FCCB-4BA2-ABD1-DDEDD4B5C5B4}"/>
    <cellStyle name="Input 3 5 2" xfId="4491" xr:uid="{07A78B26-A23C-4F9C-AAA1-FA51E2413C96}"/>
    <cellStyle name="Input 3 5 2 2" xfId="11042" xr:uid="{2542E5BC-C1B9-4A10-82CA-71D2C06257C5}"/>
    <cellStyle name="Input 3 5 2 3" xfId="16647" xr:uid="{6D7005E4-CFC6-489E-9727-6F03EA0830DB}"/>
    <cellStyle name="Input 3 5 2 4" xfId="22123" xr:uid="{5B38F12E-79BF-498E-BB87-60E94E0B90C1}"/>
    <cellStyle name="Input 3 5 3" xfId="7632" xr:uid="{CC879F2B-A778-4D86-9AA1-5B7D6DFDA664}"/>
    <cellStyle name="Input 3 6" xfId="966" xr:uid="{3195869F-7B6E-4C88-ABD1-91942881F237}"/>
    <cellStyle name="Input 3 6 2" xfId="4492" xr:uid="{F160E06C-D7F5-43D9-9ADF-85228CEF3168}"/>
    <cellStyle name="Input 3 6 2 2" xfId="11043" xr:uid="{A02AB5A5-91D2-4CD8-AE17-A8466DF57EC6}"/>
    <cellStyle name="Input 3 6 2 3" xfId="16648" xr:uid="{E6189430-798D-4072-BD61-9A24EE9D62C3}"/>
    <cellStyle name="Input 3 6 2 4" xfId="22124" xr:uid="{3EB3093B-7767-403C-B29A-D4F7BDE47FE4}"/>
    <cellStyle name="Input 3 6 3" xfId="7633" xr:uid="{C4C3F9BA-2C8F-42C2-B3BC-C308F07403C1}"/>
    <cellStyle name="Input 3 7" xfId="3180" xr:uid="{3FDE610F-1C39-4517-BCD5-366BF326D6D0}"/>
    <cellStyle name="Input 3 8" xfId="4482" xr:uid="{4AFBA583-41F2-4F25-A532-16D2D9CECA82}"/>
    <cellStyle name="Input 3 8 2" xfId="11033" xr:uid="{28240490-E9E2-4342-9C52-688C8D639468}"/>
    <cellStyle name="Input 3 8 3" xfId="16638" xr:uid="{83A0FA25-8304-4DFC-9E63-E04220BFA5F7}"/>
    <cellStyle name="Input 3 8 4" xfId="22114" xr:uid="{7BC6884B-EB4C-4BBA-A5A8-5A5B70F99AF2}"/>
    <cellStyle name="Input 3 9" xfId="7276" xr:uid="{60E343C3-D68F-400C-B589-F4B42CEF8820}"/>
    <cellStyle name="Input 30" xfId="7343" xr:uid="{D62DB31F-62CD-4CCD-B909-AD0DECA0CAED}"/>
    <cellStyle name="Input 31" xfId="7752" xr:uid="{65D1B9CB-9FC4-4E46-BFA4-08603CB265DB}"/>
    <cellStyle name="Input 32" xfId="8831" xr:uid="{65A1F895-5B30-4209-88F4-BAE2FF63161D}"/>
    <cellStyle name="Input 4" xfId="404" xr:uid="{51FE7832-A0B0-4F77-8BFF-38BD7A9688F2}"/>
    <cellStyle name="Input 4 2" xfId="769" xr:uid="{B808EFDA-5B0A-4CD1-9128-B9D27F4DF573}"/>
    <cellStyle name="Input 4 2 2" xfId="968" xr:uid="{6EE0AE1B-73CB-4919-BE08-87E449E9D8F3}"/>
    <cellStyle name="Input 4 2 2 2" xfId="4495" xr:uid="{10CDB6DE-D916-4056-8333-BA844BBF39B1}"/>
    <cellStyle name="Input 4 2 2 2 2" xfId="11046" xr:uid="{4689CAD9-A5ED-4067-BFD6-3AC1245211E5}"/>
    <cellStyle name="Input 4 2 2 2 3" xfId="16651" xr:uid="{D7591D9B-2810-48CF-AF42-4ED0E25B86AD}"/>
    <cellStyle name="Input 4 2 2 2 4" xfId="22127" xr:uid="{641B4AB9-5868-48D3-B0B0-B6EFC49C5648}"/>
    <cellStyle name="Input 4 2 2 3" xfId="7635" xr:uid="{312A3364-A187-4A45-86F2-91C1952BD1ED}"/>
    <cellStyle name="Input 4 2 3" xfId="967" xr:uid="{BBB23399-68E8-4EA5-A0B9-5935695A192E}"/>
    <cellStyle name="Input 4 2 3 2" xfId="7634" xr:uid="{05F93B9E-3F3D-4FF2-BED9-22E7B4F5AABC}"/>
    <cellStyle name="Input 4 2 3 3" xfId="7219" xr:uid="{228C7896-BFA5-4803-A83A-B2646A4875B3}"/>
    <cellStyle name="Input 4 2 3 4" xfId="7246" xr:uid="{E151832D-5624-48EC-A197-9C7591FC93E2}"/>
    <cellStyle name="Input 4 2 3 5" xfId="7355" xr:uid="{71A6F0FA-7E33-456B-AB32-06F57CEEA750}"/>
    <cellStyle name="Input 4 2 4" xfId="4494" xr:uid="{914F5615-428C-4305-944F-DCFF21DFEA50}"/>
    <cellStyle name="Input 4 2 4 2" xfId="11045" xr:uid="{8103D104-16BA-4522-972A-A544F9FDEF39}"/>
    <cellStyle name="Input 4 2 4 3" xfId="16650" xr:uid="{FEA9819C-952A-4827-90E3-09504C250CF2}"/>
    <cellStyle name="Input 4 2 4 4" xfId="22126" xr:uid="{B8E3D44F-663B-4131-B757-81A11FA12AD3}"/>
    <cellStyle name="Input 4 2 5" xfId="7467" xr:uid="{98776886-3B8C-4BD8-BCF3-1E7D06DFE77D}"/>
    <cellStyle name="Input 4 2 6" xfId="7267" xr:uid="{281E2B71-31EB-49C4-822A-CE42393127DB}"/>
    <cellStyle name="Input 4 2 7" xfId="7346" xr:uid="{894919A7-2515-474C-9573-0528C2D98F82}"/>
    <cellStyle name="Input 4 3" xfId="969" xr:uid="{5A5CE3D1-8B7F-428F-A22F-F7A59528E1F4}"/>
    <cellStyle name="Input 4 3 2" xfId="970" xr:uid="{BEB454DD-C9C6-4E06-8DE5-D9ACE9F16A22}"/>
    <cellStyle name="Input 4 3 2 2" xfId="4497" xr:uid="{88D45B86-240C-424E-889C-01D0CAB18FE3}"/>
    <cellStyle name="Input 4 3 2 2 2" xfId="11048" xr:uid="{A035F674-0E19-4D98-B222-4FC6A3382646}"/>
    <cellStyle name="Input 4 3 2 2 3" xfId="16653" xr:uid="{E5F08339-B8AB-474D-87B3-2890A0545F50}"/>
    <cellStyle name="Input 4 3 2 2 4" xfId="22129" xr:uid="{2B3C5439-8293-43C1-8838-8473F982CC41}"/>
    <cellStyle name="Input 4 3 2 3" xfId="7637" xr:uid="{852919A9-B455-4BBC-A89D-088E188ABA89}"/>
    <cellStyle name="Input 4 3 3" xfId="971" xr:uid="{E0662216-1052-4C78-9DB7-B527E6EB2057}"/>
    <cellStyle name="Input 4 3 3 2" xfId="4498" xr:uid="{932FA713-DEEF-4DA1-AEA1-552F8810BE34}"/>
    <cellStyle name="Input 4 3 3 2 2" xfId="11049" xr:uid="{C2BAA753-E78F-474B-9C16-55DD681607AE}"/>
    <cellStyle name="Input 4 3 3 2 3" xfId="16654" xr:uid="{5670AE3E-C5BD-46A5-99DC-3B365604C044}"/>
    <cellStyle name="Input 4 3 3 2 4" xfId="22130" xr:uid="{17C695AF-B258-44ED-A5F2-7C5197B3D2B2}"/>
    <cellStyle name="Input 4 3 3 3" xfId="7638" xr:uid="{1681B5F5-C8E5-4D70-BBE3-69559A401485}"/>
    <cellStyle name="Input 4 3 4" xfId="4496" xr:uid="{45ADFD21-459B-4F06-ABBD-C871AEA38E8D}"/>
    <cellStyle name="Input 4 3 4 2" xfId="11047" xr:uid="{9BD52266-1A66-4BBE-A447-B8EA75437BEA}"/>
    <cellStyle name="Input 4 3 4 3" xfId="16652" xr:uid="{02AA2B5A-E467-4248-880C-B85834453CC5}"/>
    <cellStyle name="Input 4 3 4 4" xfId="22128" xr:uid="{FB839E96-ABDF-4810-8037-1FFD10711394}"/>
    <cellStyle name="Input 4 3 5" xfId="7636" xr:uid="{88FBF154-C649-4D77-999E-A2324A22BE84}"/>
    <cellStyle name="Input 4 4" xfId="972" xr:uid="{AC2707F5-A795-4678-B9CC-4D5431D601F0}"/>
    <cellStyle name="Input 4 4 2" xfId="973" xr:uid="{6A4274B1-615F-44A3-A856-F86D29582B96}"/>
    <cellStyle name="Input 4 4 2 2" xfId="4500" xr:uid="{87974938-EC55-47B0-9053-6B3D0CB33D15}"/>
    <cellStyle name="Input 4 4 2 2 2" xfId="11051" xr:uid="{8E0A9726-55A6-4F75-83A7-5EB5CF0413E3}"/>
    <cellStyle name="Input 4 4 2 2 3" xfId="16656" xr:uid="{A1C21FF7-CF37-4986-930A-74C4C7E44865}"/>
    <cellStyle name="Input 4 4 2 2 4" xfId="22132" xr:uid="{84FE6399-E7CE-4550-8B71-7CDAF8D2E756}"/>
    <cellStyle name="Input 4 4 2 3" xfId="7640" xr:uid="{F5AE19FE-76BE-48D0-8D4B-110EC6C4DFC1}"/>
    <cellStyle name="Input 4 4 3" xfId="974" xr:uid="{57DEDF36-76D0-475D-B3FF-7C8AC23D09C8}"/>
    <cellStyle name="Input 4 4 3 2" xfId="4501" xr:uid="{386F0659-D379-48C3-AB9C-598978D410EA}"/>
    <cellStyle name="Input 4 4 3 2 2" xfId="11052" xr:uid="{CD7D2B1C-1975-4C2A-B6D9-EDDC809CC9F6}"/>
    <cellStyle name="Input 4 4 3 2 3" xfId="16657" xr:uid="{211F2DC0-38D8-40B7-A2FE-016AA72F3A58}"/>
    <cellStyle name="Input 4 4 3 2 4" xfId="22133" xr:uid="{1739B638-4682-4382-AC82-553444194F2F}"/>
    <cellStyle name="Input 4 4 3 3" xfId="7641" xr:uid="{F9A90D03-021F-4047-9C4E-2284D8820B52}"/>
    <cellStyle name="Input 4 4 4" xfId="4499" xr:uid="{D0A171F6-5068-44A9-B1EB-FE232F146AB4}"/>
    <cellStyle name="Input 4 4 4 2" xfId="11050" xr:uid="{2F8388A8-11B7-4A4F-A520-ABDF143B25B0}"/>
    <cellStyle name="Input 4 4 4 3" xfId="16655" xr:uid="{084C85A2-7F1A-426D-85F6-0F22D60C1D15}"/>
    <cellStyle name="Input 4 4 4 4" xfId="22131" xr:uid="{1B209BFF-5849-44D3-AEF3-E7D35251FFFB}"/>
    <cellStyle name="Input 4 4 5" xfId="7639" xr:uid="{24FD0454-9E96-4199-99CC-03042258C069}"/>
    <cellStyle name="Input 4 5" xfId="975" xr:uid="{100394E2-F1D5-436D-9A95-688E82A45DCD}"/>
    <cellStyle name="Input 4 5 2" xfId="4502" xr:uid="{C71CF7A6-8073-438A-8BE1-2C2357541B8A}"/>
    <cellStyle name="Input 4 5 2 2" xfId="11053" xr:uid="{E6B93D19-A6C9-4BD5-8BF6-CD56D5F62188}"/>
    <cellStyle name="Input 4 5 2 3" xfId="16658" xr:uid="{E332F9DB-DDEB-4544-8E85-E1E3789A719D}"/>
    <cellStyle name="Input 4 5 2 4" xfId="22134" xr:uid="{50A54D60-F5E8-4245-9D9D-05BA00808CD8}"/>
    <cellStyle name="Input 4 5 3" xfId="7642" xr:uid="{EBD10232-9B94-463B-9419-C41F9907E8EF}"/>
    <cellStyle name="Input 4 6" xfId="976" xr:uid="{22F11654-3A36-4116-9903-04AE3D2A7308}"/>
    <cellStyle name="Input 4 6 2" xfId="4503" xr:uid="{82B7758A-EB77-48B0-9485-D6DCAB539F6B}"/>
    <cellStyle name="Input 4 6 2 2" xfId="11054" xr:uid="{D9D47565-031B-472E-A7E1-F16D7CCFBB20}"/>
    <cellStyle name="Input 4 6 2 3" xfId="16659" xr:uid="{ABD64B61-F91A-47C8-A1F5-2E40A4DE5DF9}"/>
    <cellStyle name="Input 4 6 2 4" xfId="22135" xr:uid="{4A67ED3D-EE74-4396-9A34-38DA9261DC67}"/>
    <cellStyle name="Input 4 6 3" xfId="7643" xr:uid="{CF9DAC7D-5AE5-46D8-BCF4-D6AE220D8C30}"/>
    <cellStyle name="Input 4 7" xfId="4493" xr:uid="{6F3B1230-ADA6-4629-9163-D75895534CC2}"/>
    <cellStyle name="Input 4 7 2" xfId="11044" xr:uid="{8CCEC01C-5AE4-4A1C-A577-E47C72530E60}"/>
    <cellStyle name="Input 4 7 3" xfId="16649" xr:uid="{EBCE141B-E520-40D4-8D48-C5F836CD1F90}"/>
    <cellStyle name="Input 4 7 4" xfId="22125" xr:uid="{81A565D5-E327-433E-B9C9-35B625FF1037}"/>
    <cellStyle name="Input 4 8" xfId="7277" xr:uid="{E07CB970-41E4-43E4-9603-606740AE3D07}"/>
    <cellStyle name="Input 5" xfId="405" xr:uid="{D606882D-E070-4948-AE78-84211B8C3854}"/>
    <cellStyle name="Input 5 2" xfId="770" xr:uid="{37F88421-985B-4BC6-833E-EDC0A9EA3F5E}"/>
    <cellStyle name="Input 5 2 2" xfId="978" xr:uid="{715B3687-72D6-42F8-9ECD-9D4419CF1E94}"/>
    <cellStyle name="Input 5 2 2 2" xfId="4506" xr:uid="{AFA06251-7560-4221-9492-EF431F7CC2FB}"/>
    <cellStyle name="Input 5 2 2 2 2" xfId="11057" xr:uid="{4AADBA00-E670-4F1D-AA51-594B19C41590}"/>
    <cellStyle name="Input 5 2 2 2 3" xfId="16662" xr:uid="{9C7A9B7B-20B3-475A-9659-73236E3833BB}"/>
    <cellStyle name="Input 5 2 2 2 4" xfId="22138" xr:uid="{4B50744E-5AA2-4543-8571-328D4B40226A}"/>
    <cellStyle name="Input 5 2 2 3" xfId="7645" xr:uid="{99C1634A-ECE2-42F3-89A1-74FAFC7E55FD}"/>
    <cellStyle name="Input 5 2 3" xfId="977" xr:uid="{AAC79CE0-7350-4FBE-A873-8A2A055E35E6}"/>
    <cellStyle name="Input 5 2 3 2" xfId="7644" xr:uid="{1E7F10B6-1E44-40C3-A6B3-9CF67C02DFAA}"/>
    <cellStyle name="Input 5 2 3 3" xfId="11887" xr:uid="{F8CFA15B-99A2-4B75-89DC-109234885FA3}"/>
    <cellStyle name="Input 5 2 3 4" xfId="15323" xr:uid="{1AFF6813-F6A3-434D-9E91-D8629DD6545E}"/>
    <cellStyle name="Input 5 2 3 5" xfId="20817" xr:uid="{D70ED309-E194-4FCA-AB0F-4FC554EBECD2}"/>
    <cellStyle name="Input 5 2 4" xfId="4505" xr:uid="{FE1CAF80-EF38-492C-9970-8A1FDC7FA9A9}"/>
    <cellStyle name="Input 5 2 4 2" xfId="11056" xr:uid="{1297FE50-5B2B-49EF-9BB1-DAF590F474F4}"/>
    <cellStyle name="Input 5 2 4 3" xfId="16661" xr:uid="{AA382D22-B4D7-45B3-B74C-E63AB40B1070}"/>
    <cellStyle name="Input 5 2 4 4" xfId="22137" xr:uid="{028241DB-C572-458D-95A6-9A698922BE11}"/>
    <cellStyle name="Input 5 2 5" xfId="7468" xr:uid="{96F708AA-8B11-42C6-A34D-1D38AA5677E4}"/>
    <cellStyle name="Input 5 2 6" xfId="13567" xr:uid="{B2EA9D17-F68E-4C07-9B83-10D2A82E5722}"/>
    <cellStyle name="Input 5 2 7" xfId="17494" xr:uid="{9694AD45-09CB-423C-9059-67234D9D7458}"/>
    <cellStyle name="Input 5 3" xfId="979" xr:uid="{0417580E-82A4-45E0-911A-56C38B1C8818}"/>
    <cellStyle name="Input 5 3 2" xfId="980" xr:uid="{875EB9EB-758C-4876-8673-796A240653E8}"/>
    <cellStyle name="Input 5 3 2 2" xfId="4508" xr:uid="{94B52EDB-8D19-4006-BAF7-6B362BF59317}"/>
    <cellStyle name="Input 5 3 2 2 2" xfId="11059" xr:uid="{011A5AA3-6F30-43EA-AC35-D99D90478D16}"/>
    <cellStyle name="Input 5 3 2 2 3" xfId="16664" xr:uid="{1BC77818-7410-4BEB-856B-BE7AF63704B2}"/>
    <cellStyle name="Input 5 3 2 2 4" xfId="22140" xr:uid="{594FD0E1-42DD-415D-B42C-1620603ACDDE}"/>
    <cellStyle name="Input 5 3 2 3" xfId="7647" xr:uid="{F8C32715-52BC-4217-A1B1-939C05FE58CA}"/>
    <cellStyle name="Input 5 3 3" xfId="981" xr:uid="{ED6C458E-F76D-4A2D-80CF-FAD66A578D8C}"/>
    <cellStyle name="Input 5 3 3 2" xfId="4509" xr:uid="{3C1EB3C7-F98B-481F-8F5D-67A4CC15BE1D}"/>
    <cellStyle name="Input 5 3 3 2 2" xfId="11060" xr:uid="{28BC572F-2CED-42D1-87AB-230D18BC7A5C}"/>
    <cellStyle name="Input 5 3 3 2 3" xfId="16665" xr:uid="{45F665B1-F9F5-408D-A98D-B5668990AE7E}"/>
    <cellStyle name="Input 5 3 3 2 4" xfId="22141" xr:uid="{74898B31-F5AD-461E-97AA-EDCF88F902B4}"/>
    <cellStyle name="Input 5 3 3 3" xfId="7648" xr:uid="{80670868-3086-45BC-B4DF-4EFD01465992}"/>
    <cellStyle name="Input 5 3 4" xfId="4507" xr:uid="{02EB7F7D-406C-4B12-88D4-1B1DACEBA1CE}"/>
    <cellStyle name="Input 5 3 4 2" xfId="11058" xr:uid="{8E42825D-D514-44FC-B040-ABA9822DD4F6}"/>
    <cellStyle name="Input 5 3 4 3" xfId="16663" xr:uid="{E698409F-87BE-4382-9D1F-68C1BC364045}"/>
    <cellStyle name="Input 5 3 4 4" xfId="22139" xr:uid="{556B37C6-CF39-485B-A571-87E7E35005DF}"/>
    <cellStyle name="Input 5 3 5" xfId="7646" xr:uid="{EBDA710B-ACE6-4E41-8FA8-115C5FD4367C}"/>
    <cellStyle name="Input 5 4" xfId="982" xr:uid="{59983BC6-DE4D-4DEB-9683-E136EACA0000}"/>
    <cellStyle name="Input 5 4 2" xfId="983" xr:uid="{844724CB-0792-40FB-AA24-614461B03FBE}"/>
    <cellStyle name="Input 5 4 2 2" xfId="4511" xr:uid="{292F6B61-11A5-47FF-8637-9014702B8F42}"/>
    <cellStyle name="Input 5 4 2 2 2" xfId="11062" xr:uid="{2A229F63-CBC4-45A7-B254-1850A2A74522}"/>
    <cellStyle name="Input 5 4 2 2 3" xfId="16667" xr:uid="{91B5429F-C8B1-4CA2-A6EB-E27B8112C41C}"/>
    <cellStyle name="Input 5 4 2 2 4" xfId="22143" xr:uid="{28458AA9-4B52-49EE-A868-183D48493422}"/>
    <cellStyle name="Input 5 4 2 3" xfId="7650" xr:uid="{25B13779-800C-4C62-8F9D-5DFE8944F0E6}"/>
    <cellStyle name="Input 5 4 3" xfId="984" xr:uid="{CDAA11EC-E8A9-4574-B67A-C6817B7805F9}"/>
    <cellStyle name="Input 5 4 3 2" xfId="4512" xr:uid="{89AB40E0-8C1A-47FA-8B04-D7B607B8071E}"/>
    <cellStyle name="Input 5 4 3 2 2" xfId="11063" xr:uid="{70E4EDD6-15B6-487E-BF6C-6E71CF50BAB2}"/>
    <cellStyle name="Input 5 4 3 2 3" xfId="16668" xr:uid="{782469D1-9856-4E3D-A69A-7E573862B747}"/>
    <cellStyle name="Input 5 4 3 2 4" xfId="22144" xr:uid="{DF40FE7B-69D8-44E7-AC8F-1E39C1632EE9}"/>
    <cellStyle name="Input 5 4 3 3" xfId="7651" xr:uid="{8533FDEF-8213-46FB-A1C7-8B7A2B0F8029}"/>
    <cellStyle name="Input 5 4 4" xfId="4510" xr:uid="{2CEBA6E5-A833-41C3-8770-CE4228E8A332}"/>
    <cellStyle name="Input 5 4 4 2" xfId="11061" xr:uid="{8D6CF467-CFDB-49BB-B7D3-27DC18B1D0CD}"/>
    <cellStyle name="Input 5 4 4 3" xfId="16666" xr:uid="{9CAB52D6-EFCD-4661-9322-2E0C6E26B39E}"/>
    <cellStyle name="Input 5 4 4 4" xfId="22142" xr:uid="{FA37FA9B-E130-42C5-B783-E43C659A55A8}"/>
    <cellStyle name="Input 5 4 5" xfId="7649" xr:uid="{8B94AF45-36B2-4F4A-89AA-763BF55DA56E}"/>
    <cellStyle name="Input 5 5" xfId="985" xr:uid="{4810940B-EFCA-4D53-9736-426591B92E95}"/>
    <cellStyle name="Input 5 5 2" xfId="4513" xr:uid="{1576FAD7-B4C8-4214-8438-2604C2382463}"/>
    <cellStyle name="Input 5 5 2 2" xfId="11064" xr:uid="{7D44795E-5EA0-4A1A-97AA-B32D9D590EF1}"/>
    <cellStyle name="Input 5 5 2 3" xfId="16669" xr:uid="{49A91417-D4DB-4180-B807-0AC8BFFAE735}"/>
    <cellStyle name="Input 5 5 2 4" xfId="22145" xr:uid="{C3D0EBCA-F4BE-47B5-8DBD-656516281964}"/>
    <cellStyle name="Input 5 5 3" xfId="7652" xr:uid="{7D5E6890-C6CC-4403-963A-2595ADB669F5}"/>
    <cellStyle name="Input 5 6" xfId="986" xr:uid="{8FB79C77-0846-4135-98EF-614D1C7E782F}"/>
    <cellStyle name="Input 5 6 2" xfId="4514" xr:uid="{AB634714-779E-4C8E-A2E2-75AA6DA5F84B}"/>
    <cellStyle name="Input 5 6 2 2" xfId="11065" xr:uid="{3A7596AC-CBA0-42D0-BA37-3CCAAB7AE481}"/>
    <cellStyle name="Input 5 6 2 3" xfId="16670" xr:uid="{89702177-7206-48E6-AA75-809B2674EB51}"/>
    <cellStyle name="Input 5 6 2 4" xfId="22146" xr:uid="{BA695537-2C84-4786-A23B-5DA55728A3AA}"/>
    <cellStyle name="Input 5 6 3" xfId="7653" xr:uid="{9A0AB5C5-E3B2-49BA-97D8-34C0F117CBAE}"/>
    <cellStyle name="Input 5 7" xfId="4504" xr:uid="{2B15ED63-A5A9-49F7-974A-9365B9BF90AE}"/>
    <cellStyle name="Input 5 7 2" xfId="11055" xr:uid="{056B99B1-040B-47CA-BF00-C3CEC3DC03CD}"/>
    <cellStyle name="Input 5 7 3" xfId="16660" xr:uid="{5B317A5C-4B3C-4BA5-9D4C-E7E12A1E1C55}"/>
    <cellStyle name="Input 5 7 4" xfId="22136" xr:uid="{718FEB40-96B6-4E2B-8E5F-CF885F238113}"/>
    <cellStyle name="Input 5 8" xfId="7278" xr:uid="{DA5CC9F7-59F9-47D8-AAAF-9BE182D40078}"/>
    <cellStyle name="Input 6" xfId="406" xr:uid="{167C318A-6C24-40AC-838D-AFBF430B9342}"/>
    <cellStyle name="Input 6 2" xfId="771" xr:uid="{5A1CF13C-2C75-4C2F-A336-60AFA1420DCA}"/>
    <cellStyle name="Input 6 2 2" xfId="988" xr:uid="{50FEB879-BD90-464D-B8BE-4EEE56A88C80}"/>
    <cellStyle name="Input 6 2 2 2" xfId="4517" xr:uid="{9A4E183D-D689-4C3D-8B45-A0E3C3766EE1}"/>
    <cellStyle name="Input 6 2 2 2 2" xfId="11068" xr:uid="{26A15CBC-C053-4B9F-A59A-7D7E432B200B}"/>
    <cellStyle name="Input 6 2 2 2 3" xfId="16673" xr:uid="{D85E82B1-C7BB-4261-85BF-079A7346702E}"/>
    <cellStyle name="Input 6 2 2 2 4" xfId="22149" xr:uid="{6AC553D4-F387-49C2-8AA8-28E974F59CF1}"/>
    <cellStyle name="Input 6 2 2 3" xfId="7655" xr:uid="{B596CD30-C773-4C63-BA33-53EC05DB1DBC}"/>
    <cellStyle name="Input 6 2 3" xfId="987" xr:uid="{B2A36B11-A141-4EDE-8843-54389584ADB4}"/>
    <cellStyle name="Input 6 2 3 2" xfId="7654" xr:uid="{82688858-DE0B-4F23-AC77-E2EF831A78A6}"/>
    <cellStyle name="Input 6 2 3 3" xfId="13543" xr:uid="{917955A6-893A-43B6-86E4-D5A47114CCFE}"/>
    <cellStyle name="Input 6 2 3 4" xfId="15322" xr:uid="{E2B3A7FA-A322-4C4E-93EE-EF0DF442AEE3}"/>
    <cellStyle name="Input 6 2 3 5" xfId="20816" xr:uid="{ED31AF9A-46CE-4BDF-97C2-FA795BC5A221}"/>
    <cellStyle name="Input 6 2 4" xfId="4516" xr:uid="{8F8DE704-79AB-40B1-B0BE-90FA77D84628}"/>
    <cellStyle name="Input 6 2 4 2" xfId="11067" xr:uid="{64FDC990-8066-40AA-BF00-250529ABCBCB}"/>
    <cellStyle name="Input 6 2 4 3" xfId="16672" xr:uid="{A5E54388-92E5-4EB6-A906-20E90BA555B8}"/>
    <cellStyle name="Input 6 2 4 4" xfId="22148" xr:uid="{19805528-CB82-45A0-BEEC-291846187A8D}"/>
    <cellStyle name="Input 6 2 5" xfId="7469" xr:uid="{113E816B-2135-40F5-B7E3-6A8ECDAD6FB6}"/>
    <cellStyle name="Input 6 2 6" xfId="13532" xr:uid="{E1C8915D-6790-49CF-9FF0-55CF8BD322E2}"/>
    <cellStyle name="Input 6 2 7" xfId="7347" xr:uid="{A2D51440-0AE8-44E0-819E-7A7C5DCD0930}"/>
    <cellStyle name="Input 6 3" xfId="989" xr:uid="{47E1535B-CF2A-4CDB-A2A1-07757A33D579}"/>
    <cellStyle name="Input 6 3 2" xfId="990" xr:uid="{0D60B42A-4AB4-43CC-88E4-C0543A12E86D}"/>
    <cellStyle name="Input 6 3 2 2" xfId="4519" xr:uid="{7ECA293F-536A-4A20-8322-585319EF9295}"/>
    <cellStyle name="Input 6 3 2 2 2" xfId="11070" xr:uid="{5DA432A0-991C-4488-A367-9438B2DAE887}"/>
    <cellStyle name="Input 6 3 2 2 3" xfId="16675" xr:uid="{280D9B89-5B9A-4A1A-AA06-E37B60102346}"/>
    <cellStyle name="Input 6 3 2 2 4" xfId="22151" xr:uid="{A983CA83-0CC4-4893-A1C8-D64078F45969}"/>
    <cellStyle name="Input 6 3 2 3" xfId="7657" xr:uid="{6B736A50-13E9-4C73-B31A-274E0C9058E6}"/>
    <cellStyle name="Input 6 3 3" xfId="991" xr:uid="{591005D5-ED4C-4788-A54D-AA850A10E94B}"/>
    <cellStyle name="Input 6 3 3 2" xfId="4520" xr:uid="{DB66692B-7EBE-410B-B41D-64823F3BA96E}"/>
    <cellStyle name="Input 6 3 3 2 2" xfId="11071" xr:uid="{4BBA13D3-9DFA-46AB-B67A-AA4EA4F7E5E8}"/>
    <cellStyle name="Input 6 3 3 2 3" xfId="16676" xr:uid="{85E91C6E-EA8B-43FA-8C9B-C845DA86A03D}"/>
    <cellStyle name="Input 6 3 3 2 4" xfId="22152" xr:uid="{9F028F47-EEF2-4AF3-B52C-58274E548A05}"/>
    <cellStyle name="Input 6 3 3 3" xfId="7658" xr:uid="{4537E5DE-B4B3-45CF-BE87-31B14F21A278}"/>
    <cellStyle name="Input 6 3 4" xfId="4518" xr:uid="{D03D2D0D-04C3-4B8F-8298-1EC10A66E73A}"/>
    <cellStyle name="Input 6 3 4 2" xfId="11069" xr:uid="{A08F27D6-3738-470E-9F4E-09F957566791}"/>
    <cellStyle name="Input 6 3 4 3" xfId="16674" xr:uid="{650B5E76-7C4B-4344-8D44-9F1488A16F16}"/>
    <cellStyle name="Input 6 3 4 4" xfId="22150" xr:uid="{1D30AC2A-CA75-4DFC-BCD4-B504BB9A0066}"/>
    <cellStyle name="Input 6 3 5" xfId="7656" xr:uid="{D25AB6B4-E64E-4814-9EB0-FF187AE24B0C}"/>
    <cellStyle name="Input 6 4" xfId="992" xr:uid="{02EB5611-1D8F-45BC-902D-20E0849A36EF}"/>
    <cellStyle name="Input 6 4 2" xfId="993" xr:uid="{5D7373A3-A45A-4027-A625-AF0472BC3AFD}"/>
    <cellStyle name="Input 6 4 2 2" xfId="4522" xr:uid="{04C51D08-F182-402C-A7D1-B597E0D4E8AC}"/>
    <cellStyle name="Input 6 4 2 2 2" xfId="11073" xr:uid="{09796679-98BF-407E-BEC5-CA9353235BAD}"/>
    <cellStyle name="Input 6 4 2 2 3" xfId="16678" xr:uid="{288AB292-ED2C-47BA-B972-8265935510AC}"/>
    <cellStyle name="Input 6 4 2 2 4" xfId="22154" xr:uid="{391B18C9-C346-4C8F-8015-4A89EB5FE944}"/>
    <cellStyle name="Input 6 4 2 3" xfId="7660" xr:uid="{5E6CFA55-6FD2-4CBD-9249-8EAAE81BC08E}"/>
    <cellStyle name="Input 6 4 3" xfId="994" xr:uid="{98C31FA7-5B37-4022-97B7-10CFE4AEDB2C}"/>
    <cellStyle name="Input 6 4 3 2" xfId="4523" xr:uid="{DD2CF6AE-FD93-4107-AD03-8EA4D5A4052A}"/>
    <cellStyle name="Input 6 4 3 2 2" xfId="11074" xr:uid="{70C36EAA-C8B3-43B1-923F-4A916D56403A}"/>
    <cellStyle name="Input 6 4 3 2 3" xfId="16679" xr:uid="{AA389DDF-8D5A-4A85-81D5-A9854FD62D14}"/>
    <cellStyle name="Input 6 4 3 2 4" xfId="22155" xr:uid="{0FBEB7AB-BD6B-4B67-A8BD-5B80F3D9B49B}"/>
    <cellStyle name="Input 6 4 3 3" xfId="7661" xr:uid="{DAA3AB32-3DF4-4F27-9476-064289D3F94B}"/>
    <cellStyle name="Input 6 4 4" xfId="4521" xr:uid="{59635223-A02F-489E-A206-0E2846BA9432}"/>
    <cellStyle name="Input 6 4 4 2" xfId="11072" xr:uid="{6BD407C4-20F3-4C99-8E4E-F9253DEFEF01}"/>
    <cellStyle name="Input 6 4 4 3" xfId="16677" xr:uid="{450F95FB-E21F-4D32-9D3A-8D6DFD07F1FE}"/>
    <cellStyle name="Input 6 4 4 4" xfId="22153" xr:uid="{5BE1A248-D614-4A4D-A7A3-C868BF6212AF}"/>
    <cellStyle name="Input 6 4 5" xfId="7659" xr:uid="{BF4774BC-D19D-428E-88E2-3EDC6FA403FD}"/>
    <cellStyle name="Input 6 5" xfId="995" xr:uid="{CC0FE00F-3D5E-43CB-82E2-DA64A3DE65F7}"/>
    <cellStyle name="Input 6 5 2" xfId="4524" xr:uid="{603C87F6-7E13-4D00-9FCE-46A126CE27A1}"/>
    <cellStyle name="Input 6 5 2 2" xfId="11075" xr:uid="{33AFA7C0-293A-4C12-9A97-C9689DB92668}"/>
    <cellStyle name="Input 6 5 2 3" xfId="16680" xr:uid="{0871EB66-2FE1-41E4-8200-6CF70413B93F}"/>
    <cellStyle name="Input 6 5 2 4" xfId="22156" xr:uid="{B8221303-55C8-4F58-9879-341728CD7EBF}"/>
    <cellStyle name="Input 6 5 3" xfId="7662" xr:uid="{A89134B1-0BC1-4248-AE7D-4C17B9D0FC3C}"/>
    <cellStyle name="Input 6 6" xfId="996" xr:uid="{4016FE1D-EC1F-4D3E-9ADA-551709093332}"/>
    <cellStyle name="Input 6 6 2" xfId="4525" xr:uid="{1CD65350-7F1C-4FA6-9BE4-FFEB91357AE9}"/>
    <cellStyle name="Input 6 6 2 2" xfId="11076" xr:uid="{08304178-4521-4C28-82DC-D32FA877D89F}"/>
    <cellStyle name="Input 6 6 2 3" xfId="16681" xr:uid="{C37D3AB5-A9B3-40FD-BC57-A216C2FB5692}"/>
    <cellStyle name="Input 6 6 2 4" xfId="22157" xr:uid="{7E886C1B-1E2B-43DC-93DE-C6C2D5C4AA32}"/>
    <cellStyle name="Input 6 6 3" xfId="7663" xr:uid="{16A1D0E0-F478-4BAB-974C-5EB5F21C7D6B}"/>
    <cellStyle name="Input 6 7" xfId="4515" xr:uid="{D089D3E0-0BE3-42A8-A96B-44633598D284}"/>
    <cellStyle name="Input 6 7 2" xfId="11066" xr:uid="{F698F0D8-A4D5-4307-BA09-41EC974F53B4}"/>
    <cellStyle name="Input 6 7 3" xfId="16671" xr:uid="{DA9BFD1F-5AB5-4F8A-8D4D-56F42EFCC441}"/>
    <cellStyle name="Input 6 7 4" xfId="22147" xr:uid="{52DB2341-E40D-4EB5-BE63-0C68AB962DA3}"/>
    <cellStyle name="Input 6 8" xfId="7279" xr:uid="{98355D28-3A6B-48CD-BC61-92F924687DFE}"/>
    <cellStyle name="Input 7" xfId="407" xr:uid="{47D03156-16AF-42B9-8006-F5E710806DB5}"/>
    <cellStyle name="Input 7 2" xfId="772" xr:uid="{7145EE5E-C292-46B3-9775-9B3CB516FF94}"/>
    <cellStyle name="Input 7 2 2" xfId="998" xr:uid="{C575FD8A-04A5-4DAF-BE0A-4C21B5200A2A}"/>
    <cellStyle name="Input 7 2 2 2" xfId="4528" xr:uid="{E3D53652-1A8B-4042-B76A-9ABE7F51861E}"/>
    <cellStyle name="Input 7 2 2 2 2" xfId="11079" xr:uid="{A7E687CB-11B7-4C7C-A303-622C7324EFDB}"/>
    <cellStyle name="Input 7 2 2 2 3" xfId="16684" xr:uid="{C6EA943C-2DAA-4C11-B908-BD4FFBD7FEC9}"/>
    <cellStyle name="Input 7 2 2 2 4" xfId="22160" xr:uid="{45C2A24E-8982-4E1A-9DF2-9B085CF8CBB6}"/>
    <cellStyle name="Input 7 2 2 3" xfId="7665" xr:uid="{CBBB6E0B-A0F3-4FC8-BB37-87CD75E3A9AE}"/>
    <cellStyle name="Input 7 2 3" xfId="997" xr:uid="{E6E6EDAF-AE1F-42B4-A1DB-ED9553A26423}"/>
    <cellStyle name="Input 7 2 3 2" xfId="7664" xr:uid="{DA5B416B-8870-41CD-9A56-982E513F534B}"/>
    <cellStyle name="Input 7 2 3 3" xfId="7215" xr:uid="{F89573AA-0E04-4510-BD7B-6801391A4DE4}"/>
    <cellStyle name="Input 7 2 3 4" xfId="19113" xr:uid="{36322E2A-B913-4C39-A250-FD1958235C6A}"/>
    <cellStyle name="Input 7 2 3 5" xfId="24538" xr:uid="{BD6E975B-E539-471B-8993-228ADB1395F7}"/>
    <cellStyle name="Input 7 2 4" xfId="4527" xr:uid="{B42F993C-A26D-4D03-AB61-2FCD308332A3}"/>
    <cellStyle name="Input 7 2 4 2" xfId="11078" xr:uid="{C1ABDB1D-CD67-4316-864E-F5CDB36943E0}"/>
    <cellStyle name="Input 7 2 4 3" xfId="16683" xr:uid="{85A8AD7A-1749-4D84-82A5-75DD291EBBB8}"/>
    <cellStyle name="Input 7 2 4 4" xfId="22159" xr:uid="{CC541198-A2A8-4F94-9551-1E367ECE4A40}"/>
    <cellStyle name="Input 7 2 5" xfId="7470" xr:uid="{A9AB48C6-1784-42FD-BE03-4D7CD2238DE0}"/>
    <cellStyle name="Input 7 2 6" xfId="9710" xr:uid="{4928D48F-4EE5-4108-A17E-688D537259EB}"/>
    <cellStyle name="Input 7 2 7" xfId="7348" xr:uid="{577EB6F4-47C4-4EF2-8C35-BF0825DE0456}"/>
    <cellStyle name="Input 7 3" xfId="999" xr:uid="{CB6CF577-1150-4B9D-A803-0F07C3199C8D}"/>
    <cellStyle name="Input 7 3 2" xfId="1000" xr:uid="{8007C84A-2288-47FB-B7C1-B7B1490E1EC5}"/>
    <cellStyle name="Input 7 3 2 2" xfId="4530" xr:uid="{B429F760-B490-437B-8C00-5047384CFDC8}"/>
    <cellStyle name="Input 7 3 2 2 2" xfId="11081" xr:uid="{68239B33-2A1A-4B08-AB5D-16F7D3A15EA1}"/>
    <cellStyle name="Input 7 3 2 2 3" xfId="16686" xr:uid="{2AEC7F79-365F-4209-BDE7-CB7D48228BEA}"/>
    <cellStyle name="Input 7 3 2 2 4" xfId="22162" xr:uid="{E4519F53-3AE7-4C1B-9CAE-4FF6358C50C2}"/>
    <cellStyle name="Input 7 3 2 3" xfId="7667" xr:uid="{A2F5826B-FD34-4D4F-9469-784F659224AD}"/>
    <cellStyle name="Input 7 3 3" xfId="1001" xr:uid="{47BF9307-1CF6-41B2-A91F-11B855B0380F}"/>
    <cellStyle name="Input 7 3 3 2" xfId="4531" xr:uid="{14FD62FF-6303-4B6F-AFAE-50A2F15B3321}"/>
    <cellStyle name="Input 7 3 3 2 2" xfId="11082" xr:uid="{5945B5AC-6A5B-4E5F-A30F-4E2B29C51B8D}"/>
    <cellStyle name="Input 7 3 3 2 3" xfId="16687" xr:uid="{9142CACE-4A99-4895-9D32-F3CA0463B0B8}"/>
    <cellStyle name="Input 7 3 3 2 4" xfId="22163" xr:uid="{F400C9BC-D92C-42B5-836E-AE5D8937319F}"/>
    <cellStyle name="Input 7 3 3 3" xfId="7668" xr:uid="{EF6AB8D8-2169-46AE-A36E-50EF91CC3A89}"/>
    <cellStyle name="Input 7 3 4" xfId="4529" xr:uid="{DF47ECDC-7E24-42D2-B269-3676CBE80CA0}"/>
    <cellStyle name="Input 7 3 4 2" xfId="11080" xr:uid="{246D7FE8-69AF-4CCF-AB2F-691E3C3AE352}"/>
    <cellStyle name="Input 7 3 4 3" xfId="16685" xr:uid="{E5BA0F26-9216-414F-8248-494300BB7387}"/>
    <cellStyle name="Input 7 3 4 4" xfId="22161" xr:uid="{A88AA729-4E55-4B3B-B870-DBF20656B680}"/>
    <cellStyle name="Input 7 3 5" xfId="7666" xr:uid="{B0BBE553-CD16-4FD3-BFD6-605E7DD5B87C}"/>
    <cellStyle name="Input 7 4" xfId="1002" xr:uid="{1103ECAE-B62D-4762-B782-400CB7413375}"/>
    <cellStyle name="Input 7 4 2" xfId="1003" xr:uid="{72D6282D-6F60-492C-BA60-5E7B46F21F29}"/>
    <cellStyle name="Input 7 4 2 2" xfId="4533" xr:uid="{C7BEBF5C-A2DF-460C-BFA0-92BC1B75C87E}"/>
    <cellStyle name="Input 7 4 2 2 2" xfId="11084" xr:uid="{FBD6E5C4-FA28-4E46-B026-B764C33FDE3A}"/>
    <cellStyle name="Input 7 4 2 2 3" xfId="16689" xr:uid="{C0826078-D306-4BE3-A99D-A902BDC4D296}"/>
    <cellStyle name="Input 7 4 2 2 4" xfId="22165" xr:uid="{543F4392-6F57-4393-8803-77DCB28C07B7}"/>
    <cellStyle name="Input 7 4 2 3" xfId="7670" xr:uid="{7BF796DD-D11E-4EAC-B71D-23C4E1CEA1BB}"/>
    <cellStyle name="Input 7 4 3" xfId="1004" xr:uid="{5AAAA547-65E4-405C-BDEB-6F42D8715BFF}"/>
    <cellStyle name="Input 7 4 3 2" xfId="4534" xr:uid="{45180275-9399-4E08-9896-C86AB3749E44}"/>
    <cellStyle name="Input 7 4 3 2 2" xfId="11085" xr:uid="{C0265773-24F0-4781-9A3B-25DEF5F47175}"/>
    <cellStyle name="Input 7 4 3 2 3" xfId="16690" xr:uid="{8C58BDC1-A69F-4B71-9B19-2CD62C1E2DA2}"/>
    <cellStyle name="Input 7 4 3 2 4" xfId="22166" xr:uid="{A601C283-EEAA-4E46-A9BF-777973B01DC2}"/>
    <cellStyle name="Input 7 4 3 3" xfId="7671" xr:uid="{539580EF-098A-4DDC-9352-D9BCA3D946F2}"/>
    <cellStyle name="Input 7 4 4" xfId="4532" xr:uid="{9DECAFE9-B862-4CE7-BDB0-314501DB9F56}"/>
    <cellStyle name="Input 7 4 4 2" xfId="11083" xr:uid="{951AD2B4-AA94-4C5F-8C25-5FB6DE94D042}"/>
    <cellStyle name="Input 7 4 4 3" xfId="16688" xr:uid="{7AC49A06-98E4-4666-80B4-5C75CDC34F79}"/>
    <cellStyle name="Input 7 4 4 4" xfId="22164" xr:uid="{5D9DB696-A32F-4F4B-B66D-F4D1FFF6EA5C}"/>
    <cellStyle name="Input 7 4 5" xfId="7669" xr:uid="{3BD6EAB9-EE61-491E-AD79-B449361BACC6}"/>
    <cellStyle name="Input 7 5" xfId="1005" xr:uid="{BFCB4DD7-382B-456B-BE9E-B6B82F823302}"/>
    <cellStyle name="Input 7 5 2" xfId="4535" xr:uid="{FE7E80FB-B1F9-4307-8D97-435A2F58F379}"/>
    <cellStyle name="Input 7 5 2 2" xfId="11086" xr:uid="{461731B4-39CF-48CB-889C-AABDEAE70D7A}"/>
    <cellStyle name="Input 7 5 2 3" xfId="16691" xr:uid="{FC273DB3-8AF6-425C-927E-1165DC9B1087}"/>
    <cellStyle name="Input 7 5 2 4" xfId="22167" xr:uid="{E3DBB18C-6C00-4024-9735-9F6655B953A8}"/>
    <cellStyle name="Input 7 5 3" xfId="7672" xr:uid="{23D82128-211E-4D9B-AB83-8B6116637955}"/>
    <cellStyle name="Input 7 6" xfId="1006" xr:uid="{89073DDD-0B80-4270-A0AF-2E25197CFFDC}"/>
    <cellStyle name="Input 7 6 2" xfId="4536" xr:uid="{85EDAD1D-8FD8-4FF2-BACB-68FE36719516}"/>
    <cellStyle name="Input 7 6 2 2" xfId="11087" xr:uid="{592FC228-EBD6-4E74-9517-D704EF1020C0}"/>
    <cellStyle name="Input 7 6 2 3" xfId="16692" xr:uid="{399C7757-897E-4A0D-9A77-406D58480899}"/>
    <cellStyle name="Input 7 6 2 4" xfId="22168" xr:uid="{F3200F3D-9673-4194-8F4E-C2337EC20F31}"/>
    <cellStyle name="Input 7 6 3" xfId="7673" xr:uid="{CD25BF0E-EDAA-42F9-BE08-F3C2DBBB611E}"/>
    <cellStyle name="Input 7 7" xfId="4526" xr:uid="{DA263F7B-8636-45D6-8030-B8934D855B5A}"/>
    <cellStyle name="Input 7 7 2" xfId="11077" xr:uid="{C0690440-C646-4251-94DB-8072911A1465}"/>
    <cellStyle name="Input 7 7 3" xfId="16682" xr:uid="{A9FAB3DA-FF71-47CA-930D-45E4EE2DC0A1}"/>
    <cellStyle name="Input 7 7 4" xfId="22158" xr:uid="{55144B2F-FDD6-43B6-9634-4882018CA8AE}"/>
    <cellStyle name="Input 7 8" xfId="7280" xr:uid="{BF6DC395-CC79-49CE-BD79-DD9BC7E28955}"/>
    <cellStyle name="Input 8" xfId="408" xr:uid="{A5349313-54F3-4063-A877-E63E1368FFEA}"/>
    <cellStyle name="Input 8 2" xfId="773" xr:uid="{29A652AF-1AE7-4660-A0AF-8BF507A6A947}"/>
    <cellStyle name="Input 8 2 2" xfId="1008" xr:uid="{26987710-C983-442B-B4F1-644FABBDAEDE}"/>
    <cellStyle name="Input 8 2 2 2" xfId="4539" xr:uid="{4C334D17-228C-4E83-894A-726D3602E0A4}"/>
    <cellStyle name="Input 8 2 2 2 2" xfId="11090" xr:uid="{F5392687-0D98-45E7-A3A5-89A1E9397BA6}"/>
    <cellStyle name="Input 8 2 2 2 3" xfId="16695" xr:uid="{76532E9F-F872-4587-A3E0-DA079B2236BA}"/>
    <cellStyle name="Input 8 2 2 2 4" xfId="22171" xr:uid="{F0B09EFC-88B2-4E1E-B105-15BD56C33143}"/>
    <cellStyle name="Input 8 2 2 3" xfId="7675" xr:uid="{4D7A1FBA-C292-45E2-B1C4-09790FFCF0B4}"/>
    <cellStyle name="Input 8 2 3" xfId="1007" xr:uid="{1027934F-B4BA-47E8-BDB2-0D0044DE45AF}"/>
    <cellStyle name="Input 8 2 3 2" xfId="7674" xr:uid="{FE5E06B4-57DA-41DA-8A13-2405D2E474F1}"/>
    <cellStyle name="Input 8 2 3 3" xfId="11885" xr:uid="{5B548ADB-AF0C-4C6F-8376-610006F1A86C}"/>
    <cellStyle name="Input 8 2 3 4" xfId="15321" xr:uid="{2C665309-5925-40D6-9636-A1D260B80568}"/>
    <cellStyle name="Input 8 2 3 5" xfId="20815" xr:uid="{63CB442B-9488-4666-B7B9-6BBF181F8ADE}"/>
    <cellStyle name="Input 8 2 4" xfId="4538" xr:uid="{D4302138-7672-4243-9CB8-7E7359A2DF5E}"/>
    <cellStyle name="Input 8 2 4 2" xfId="11089" xr:uid="{8FDEDB77-AF4A-4DA3-8269-6F5A009E7AFD}"/>
    <cellStyle name="Input 8 2 4 3" xfId="16694" xr:uid="{C0071880-0CD5-49FE-9666-8C0A3C8E1F37}"/>
    <cellStyle name="Input 8 2 4 4" xfId="22170" xr:uid="{ED8ED349-9E5E-443C-9CC8-9CEC2511CAEA}"/>
    <cellStyle name="Input 8 2 5" xfId="7471" xr:uid="{1438E9FE-FCBF-4568-82C3-A367721D5E60}"/>
    <cellStyle name="Input 8 2 6" xfId="128" xr:uid="{93A63642-E30B-4496-9F4B-37932977C2D7}"/>
    <cellStyle name="Input 8 2 7" xfId="8832" xr:uid="{796976D3-928E-46F1-B2E0-99F62727DBCE}"/>
    <cellStyle name="Input 8 3" xfId="1009" xr:uid="{8C24883B-C02D-4A97-B272-829E10BC994A}"/>
    <cellStyle name="Input 8 3 2" xfId="1010" xr:uid="{28E26BAF-AC26-4155-A88B-293CC7041D54}"/>
    <cellStyle name="Input 8 3 2 2" xfId="4541" xr:uid="{3A391175-F18E-4ECC-A5FC-650EEC700AB6}"/>
    <cellStyle name="Input 8 3 2 2 2" xfId="11092" xr:uid="{287473EA-802F-4255-8186-572F9984D28D}"/>
    <cellStyle name="Input 8 3 2 2 3" xfId="16697" xr:uid="{94434E3A-DE8F-48D4-89B4-4BE26DC15947}"/>
    <cellStyle name="Input 8 3 2 2 4" xfId="22173" xr:uid="{377364D0-A70B-40A0-9C5C-FDA9D5C4542B}"/>
    <cellStyle name="Input 8 3 2 3" xfId="7677" xr:uid="{4699A61D-6CBB-4ACE-840E-FC2680B75947}"/>
    <cellStyle name="Input 8 3 3" xfId="1011" xr:uid="{3D43DE83-E049-4E7D-8386-F10D9CBD0B53}"/>
    <cellStyle name="Input 8 3 3 2" xfId="4542" xr:uid="{7518380A-F0DA-4856-AF3A-BD7356421E82}"/>
    <cellStyle name="Input 8 3 3 2 2" xfId="11093" xr:uid="{3029512A-0063-4213-A256-AB12CE541CE1}"/>
    <cellStyle name="Input 8 3 3 2 3" xfId="16698" xr:uid="{EB839F0D-E125-42BE-B09B-0A6FFD90DA1A}"/>
    <cellStyle name="Input 8 3 3 2 4" xfId="22174" xr:uid="{659AC195-BC2A-4EE1-9817-1F39926D091D}"/>
    <cellStyle name="Input 8 3 3 3" xfId="7678" xr:uid="{3037895C-2F17-4291-B358-FE879898C2A6}"/>
    <cellStyle name="Input 8 3 4" xfId="4540" xr:uid="{61D439DE-A141-4D28-B1B0-135C00DB8B39}"/>
    <cellStyle name="Input 8 3 4 2" xfId="11091" xr:uid="{D7A8488E-E71C-42F2-BCB5-D927A83020B5}"/>
    <cellStyle name="Input 8 3 4 3" xfId="16696" xr:uid="{5F2C9425-F173-41E1-B662-06607DD85DA3}"/>
    <cellStyle name="Input 8 3 4 4" xfId="22172" xr:uid="{C50780B0-FD93-457D-9D8F-9D7A1326DCBB}"/>
    <cellStyle name="Input 8 3 5" xfId="7676" xr:uid="{DFFBD70E-E566-42BD-B7B0-32C4054C10CF}"/>
    <cellStyle name="Input 8 4" xfId="1012" xr:uid="{96E02F11-2530-45A5-B920-2CA7A89A4568}"/>
    <cellStyle name="Input 8 4 2" xfId="1013" xr:uid="{0016DEFA-034B-4A72-9235-547174AEA77B}"/>
    <cellStyle name="Input 8 4 2 2" xfId="4544" xr:uid="{EA37A31B-2DAB-4EDD-AB62-302BE784236A}"/>
    <cellStyle name="Input 8 4 2 2 2" xfId="11095" xr:uid="{723DE4D1-C083-420A-BAF7-69EEF00A6F11}"/>
    <cellStyle name="Input 8 4 2 2 3" xfId="16700" xr:uid="{B131CE5F-0F73-44F7-ADA2-B7E6B9796655}"/>
    <cellStyle name="Input 8 4 2 2 4" xfId="22176" xr:uid="{D7787423-0537-4543-8A72-777DD7AEA3D3}"/>
    <cellStyle name="Input 8 4 2 3" xfId="7680" xr:uid="{1510BCA7-01C7-47EC-BDCF-5777A61B709A}"/>
    <cellStyle name="Input 8 4 3" xfId="1014" xr:uid="{8350523C-ED3A-4539-8340-8E82446C180A}"/>
    <cellStyle name="Input 8 4 3 2" xfId="4545" xr:uid="{80E09607-2474-44F3-8DB1-6A13BC11F100}"/>
    <cellStyle name="Input 8 4 3 2 2" xfId="11096" xr:uid="{411498A3-C4B4-4BCB-AEA2-4310ABEEF728}"/>
    <cellStyle name="Input 8 4 3 2 3" xfId="16701" xr:uid="{1D4CBF0D-DBD3-4E30-90BA-5DABA05936C3}"/>
    <cellStyle name="Input 8 4 3 2 4" xfId="22177" xr:uid="{C954B74C-9E0E-49EC-8ABE-7CD1878F55EE}"/>
    <cellStyle name="Input 8 4 3 3" xfId="7681" xr:uid="{68F5F9B6-10F8-4F78-B2AB-BDEB0D9B0F1E}"/>
    <cellStyle name="Input 8 4 4" xfId="4543" xr:uid="{C77E4FA8-483F-4D46-9F52-4C4BBD9B82AA}"/>
    <cellStyle name="Input 8 4 4 2" xfId="11094" xr:uid="{3C8342FB-BDD3-4F91-B975-69C399825049}"/>
    <cellStyle name="Input 8 4 4 3" xfId="16699" xr:uid="{8B03FD40-ACA6-4159-853D-2662DE3B12D1}"/>
    <cellStyle name="Input 8 4 4 4" xfId="22175" xr:uid="{E530F120-0297-4263-A8DA-08C520209DC0}"/>
    <cellStyle name="Input 8 4 5" xfId="7679" xr:uid="{08463E0A-175C-4FB6-A3F4-898FACC0C8FF}"/>
    <cellStyle name="Input 8 5" xfId="1015" xr:uid="{35105F8C-53F3-4EED-B57C-0E8CAD1FAA44}"/>
    <cellStyle name="Input 8 5 2" xfId="4546" xr:uid="{8E76A44A-2467-4BEB-B1FB-95B303BC202F}"/>
    <cellStyle name="Input 8 5 2 2" xfId="11097" xr:uid="{DFA439F1-0F6A-4BEB-81C0-5E969C8EAC1F}"/>
    <cellStyle name="Input 8 5 2 3" xfId="16702" xr:uid="{B017FFD9-B004-4131-88A4-162979AC99DA}"/>
    <cellStyle name="Input 8 5 2 4" xfId="22178" xr:uid="{91A5717D-FD1B-4473-ADB8-605C2D99E32A}"/>
    <cellStyle name="Input 8 5 3" xfId="7682" xr:uid="{CDEAE511-7207-4609-99AD-7A2A2258DEBA}"/>
    <cellStyle name="Input 8 6" xfId="1016" xr:uid="{04512587-1F34-4BCA-AE31-1F92B2A2BE89}"/>
    <cellStyle name="Input 8 6 2" xfId="4547" xr:uid="{79455B73-5113-42DC-AFC9-D0E4BA47477B}"/>
    <cellStyle name="Input 8 6 2 2" xfId="11098" xr:uid="{0613DC19-9170-4345-A13F-8B516CAA4E6D}"/>
    <cellStyle name="Input 8 6 2 3" xfId="16703" xr:uid="{0E42DC1F-9C3D-46A2-A980-F40C2DAB4BCF}"/>
    <cellStyle name="Input 8 6 2 4" xfId="22179" xr:uid="{092D7352-EA5F-4DC6-A28B-BEAB4E286BE5}"/>
    <cellStyle name="Input 8 6 3" xfId="7683" xr:uid="{FA91ACFE-47FD-4752-BBCD-1997BB37564A}"/>
    <cellStyle name="Input 8 7" xfId="4537" xr:uid="{25ED44A3-D985-4AE7-B4AF-BDCD4949B391}"/>
    <cellStyle name="Input 8 7 2" xfId="11088" xr:uid="{F784127E-0250-4546-A55F-6A0B2194FC30}"/>
    <cellStyle name="Input 8 7 3" xfId="16693" xr:uid="{B45E09C4-B48B-40FF-8D2D-9AC461552AB4}"/>
    <cellStyle name="Input 8 7 4" xfId="22169" xr:uid="{ADEECA5E-F7B6-40E1-BD1F-5B0D1EF44D91}"/>
    <cellStyle name="Input 8 8" xfId="7281" xr:uid="{59337DE1-4B38-4EB1-A8C7-B18E328A3F8A}"/>
    <cellStyle name="Input 9" xfId="409" xr:uid="{89315709-572E-4A72-BF8E-98764226D48B}"/>
    <cellStyle name="Input 9 2" xfId="774" xr:uid="{403B7020-17E9-476C-9BBC-5BF49EC1D3FE}"/>
    <cellStyle name="Input 9 2 2" xfId="1018" xr:uid="{D4820965-78FA-485D-AC67-FC9A5B3CF3F8}"/>
    <cellStyle name="Input 9 2 2 2" xfId="4550" xr:uid="{D17A94CC-FC23-4ED9-855F-37E1C4436FE5}"/>
    <cellStyle name="Input 9 2 2 2 2" xfId="11101" xr:uid="{62546FF7-084F-4CCA-86A5-A4261D8351BB}"/>
    <cellStyle name="Input 9 2 2 2 3" xfId="16706" xr:uid="{11692FA6-F558-4B07-8F34-60A2559EAAA1}"/>
    <cellStyle name="Input 9 2 2 2 4" xfId="22182" xr:uid="{F6322CD3-3FE5-47E2-B33A-9408ED39B145}"/>
    <cellStyle name="Input 9 2 2 3" xfId="7685" xr:uid="{18774DB1-0750-47B4-A27D-B167E014A029}"/>
    <cellStyle name="Input 9 2 3" xfId="1017" xr:uid="{CD5384DA-8487-44D4-9964-3CF4AECE1E27}"/>
    <cellStyle name="Input 9 2 3 2" xfId="7684" xr:uid="{89A3DF5D-09DF-46AD-8AF8-CE6445C54015}"/>
    <cellStyle name="Input 9 2 3 3" xfId="7511" xr:uid="{4894AE1F-CA2A-4867-AF73-13E36A4D5D92}"/>
    <cellStyle name="Input 9 2 3 4" xfId="15320" xr:uid="{60BAE2B9-0066-48B1-ACB6-E9CB70ADD310}"/>
    <cellStyle name="Input 9 2 3 5" xfId="20814" xr:uid="{1216DFE4-BA66-41FD-A6D2-A1E1B9C27AB6}"/>
    <cellStyle name="Input 9 2 4" xfId="4549" xr:uid="{FC3E1557-99F2-4456-A972-231E04BEE458}"/>
    <cellStyle name="Input 9 2 4 2" xfId="11100" xr:uid="{B151C850-5FF3-4D8E-872B-75C2800F8C85}"/>
    <cellStyle name="Input 9 2 4 3" xfId="16705" xr:uid="{B017F7F8-9141-4859-BCB3-09567CE705AB}"/>
    <cellStyle name="Input 9 2 4 4" xfId="22181" xr:uid="{2A6FF7AB-AC0C-4944-BE6A-02C249ABB09C}"/>
    <cellStyle name="Input 9 2 5" xfId="7472" xr:uid="{C009B6E8-4D3F-4F4F-ADE0-C39520F7CF5C}"/>
    <cellStyle name="Input 9 2 6" xfId="11901" xr:uid="{3132200E-E88D-45F7-9965-743BC5530A55}"/>
    <cellStyle name="Input 9 2 7" xfId="17462" xr:uid="{876020C2-9BCC-4A6B-9E77-5661D2E0A9AE}"/>
    <cellStyle name="Input 9 3" xfId="1019" xr:uid="{B445D865-3F6B-4151-BC41-F34080A7E740}"/>
    <cellStyle name="Input 9 3 2" xfId="4551" xr:uid="{22CEB31E-45C5-4C19-8C86-5D2347A96508}"/>
    <cellStyle name="Input 9 3 2 2" xfId="11102" xr:uid="{D4715D42-204B-4F34-8D9A-4B590F986A8C}"/>
    <cellStyle name="Input 9 3 2 3" xfId="16707" xr:uid="{20D8DCAA-2A0F-4C78-BF5E-8080A15A7362}"/>
    <cellStyle name="Input 9 3 2 4" xfId="22183" xr:uid="{AE6001E9-8864-49D7-B3FF-F5B8121B8705}"/>
    <cellStyle name="Input 9 3 3" xfId="7686" xr:uid="{0269A8D7-0A62-4318-8EF7-78385283A420}"/>
    <cellStyle name="Input 9 4" xfId="4548" xr:uid="{CF46C81E-172B-4920-AF4F-558FF34DC310}"/>
    <cellStyle name="Input 9 4 2" xfId="11099" xr:uid="{C32EB7B5-042B-489B-ACF5-8B3EEACEE165}"/>
    <cellStyle name="Input 9 4 3" xfId="16704" xr:uid="{5C94DEE1-865A-41F1-989F-F62D7DD95C19}"/>
    <cellStyle name="Input 9 4 4" xfId="22180" xr:uid="{3428794F-EB86-4C1A-A4EE-36FE2640D171}"/>
    <cellStyle name="Input 9 5" xfId="7282" xr:uid="{0526D9EF-9449-40D5-9189-CE0AFD12E8A9}"/>
    <cellStyle name="Input(#.##0)" xfId="410" xr:uid="{263AF375-7A41-4F45-AFA2-FCB33024B0DF}"/>
    <cellStyle name="Input(#.##0,00)" xfId="411" xr:uid="{49E1B2E3-0D36-4040-B80E-85199A6391A6}"/>
    <cellStyle name="Input(%)" xfId="412" xr:uid="{4E910441-98D8-4BFE-990D-6723E6341ED4}"/>
    <cellStyle name="Input(0)" xfId="413" xr:uid="{7AC8FB41-3BE2-47E2-A373-A4ACDD1A4A65}"/>
    <cellStyle name="Koblet celle" xfId="1020" xr:uid="{A98B8F8F-95B4-432A-B6C5-FE9EBC34BBA3}"/>
    <cellStyle name="Komma (0)" xfId="5384" xr:uid="{A794A312-CDF0-4999-A0F3-B66AA01F63E4}"/>
    <cellStyle name="Komma 2" xfId="414" xr:uid="{41D34736-1CC3-419D-9F18-067CDABDCB72}"/>
    <cellStyle name="Komma 2 2" xfId="415" xr:uid="{F3D202A6-5450-4EEE-9885-2FA4783C2E19}"/>
    <cellStyle name="Kontrollcell 2" xfId="416" xr:uid="{D36C4804-E93C-45CE-9F4A-BAEB2EFAE30F}"/>
    <cellStyle name="Kontrollcelle" xfId="1021" xr:uid="{6710C45E-FEA3-4B3F-973B-E8F82AFA1E51}"/>
    <cellStyle name="Kontroller celle" xfId="1022" xr:uid="{A93DDE57-1423-47AB-8BD2-EA182C2B5442}"/>
    <cellStyle name="Laskenta" xfId="5385" xr:uid="{2793B19B-AF35-43A5-B5B9-9FE3ED9E0FD9}"/>
    <cellStyle name="Laskenta 2" xfId="417" xr:uid="{62E66DE8-5DE8-46AB-A560-357728980412}"/>
    <cellStyle name="Laskenta 3" xfId="5440" xr:uid="{F255B354-54B1-4964-9B56-3ABA0DB8B37B}"/>
    <cellStyle name="Laskenta 3 2" xfId="11939" xr:uid="{51118B42-6ED7-476A-8ACF-CA75C2BA7161}"/>
    <cellStyle name="Laskenta 3 3" xfId="17513" xr:uid="{FE552CDF-2574-49AA-B7EE-2654EC024578}"/>
    <cellStyle name="Laskenta 3 4" xfId="22954" xr:uid="{C2063DAC-9048-4FE5-982A-A988BB955B52}"/>
    <cellStyle name="Laskenta 4" xfId="11906" xr:uid="{4F804245-CBD5-404D-8F4E-49AE0692C1AF}"/>
    <cellStyle name="Laskenta 5" xfId="17496" xr:uid="{803B8EEB-669C-4D91-B7C0-0530036B7F8E}"/>
    <cellStyle name="Laskenta 6" xfId="22940" xr:uid="{BA6D2DA9-1487-4055-9B4A-0E323C864420}"/>
    <cellStyle name="Linked Cell 2" xfId="3150" xr:uid="{870647B7-F601-4C64-B94F-8496E6DF4564}"/>
    <cellStyle name="Linked Cell 2 2" xfId="5386" xr:uid="{F7B8FD2E-4053-4843-8D50-82F9AD5BDDB0}"/>
    <cellStyle name="Linked Cell 3" xfId="3151" xr:uid="{362EEC1D-F852-4694-BF83-51E8C9CD89F3}"/>
    <cellStyle name="Linked Cell 4" xfId="7058" xr:uid="{A804A967-F9DE-478F-8A8C-DFF95D2480EF}"/>
    <cellStyle name="Linked Cell 5" xfId="418" xr:uid="{6167778B-8AAB-4F29-8032-192196E24001}"/>
    <cellStyle name="Linkitetty solu" xfId="5387" xr:uid="{3923C0DA-F749-487D-B301-E00E826B7DAD}"/>
    <cellStyle name="Linkitetty solu 2" xfId="419" xr:uid="{D44ED745-0D02-4DF8-A944-31C0754917B4}"/>
    <cellStyle name="Länkad cell 2" xfId="420" xr:uid="{E4BC4527-036C-4D02-9C7C-03C04E16DF41}"/>
    <cellStyle name="Markeringsfarve1" xfId="1023" xr:uid="{BC900AAF-4992-4302-94BB-5EB68D85E083}"/>
    <cellStyle name="Markeringsfarve2" xfId="1024" xr:uid="{94AB8E39-D850-4364-B7A2-B3E1D5A3578F}"/>
    <cellStyle name="Markeringsfarve3" xfId="1025" xr:uid="{F3B72965-52F3-44DB-AF91-41C4657555F5}"/>
    <cellStyle name="Markeringsfarve4" xfId="1026" xr:uid="{A55E3267-7539-4AF5-9479-601815A1FF92}"/>
    <cellStyle name="Markeringsfarve5" xfId="1027" xr:uid="{9788FA7D-0B3B-44D1-A141-36F02CF26807}"/>
    <cellStyle name="Markeringsfarve6" xfId="1028" xr:uid="{31667DCD-24D4-4180-9037-4598BD2887AC}"/>
    <cellStyle name="Merknad" xfId="1029" xr:uid="{F116F1B9-9840-4FA7-BE52-BD7BAF4A6905}"/>
    <cellStyle name="Merknad 10" xfId="9680" xr:uid="{AB376121-8201-4212-B73D-8941F7699847}"/>
    <cellStyle name="Merknad 11" xfId="7385" xr:uid="{4AB4F01F-54BC-4942-8C2F-3752E8CC5750}"/>
    <cellStyle name="Merknad 2" xfId="1030" xr:uid="{02896815-021E-45A2-8DFB-8975FF9EA123}"/>
    <cellStyle name="Merknad 2 10" xfId="17489" xr:uid="{0557622C-9B34-45D8-B047-712415BD9F6C}"/>
    <cellStyle name="Merknad 2 2" xfId="1031" xr:uid="{6CDBC7D9-67DC-43B5-A900-E59FAB3049E3}"/>
    <cellStyle name="Merknad 2 2 2" xfId="1032" xr:uid="{1376433C-890D-41A3-8DC9-3C94EE889BA2}"/>
    <cellStyle name="Merknad 2 2 2 2" xfId="1033" xr:uid="{49E3F3D9-32B2-4974-867E-97C231F47228}"/>
    <cellStyle name="Merknad 2 2 2 2 2" xfId="4556" xr:uid="{EEE6DD7E-EE89-4F59-ABDC-A568A47244C4}"/>
    <cellStyle name="Merknad 2 2 2 2 2 2" xfId="11107" xr:uid="{738175E8-77A3-44DA-B63A-80AA1B34C500}"/>
    <cellStyle name="Merknad 2 2 2 2 2 3" xfId="16712" xr:uid="{5E6E558B-5E76-4C6B-BB79-D9F3E2DFD28C}"/>
    <cellStyle name="Merknad 2 2 2 2 2 4" xfId="22188" xr:uid="{5618852F-75FC-45C7-A502-2734254D4539}"/>
    <cellStyle name="Merknad 2 2 2 2 3" xfId="7692" xr:uid="{2EC99B44-5433-43E6-8C30-32CA7417323E}"/>
    <cellStyle name="Merknad 2 2 2 2 4" xfId="9676" xr:uid="{7BE62CCB-C333-4268-A25D-BA8EB0B26ADB}"/>
    <cellStyle name="Merknad 2 2 2 2 5" xfId="7387" xr:uid="{09ADE6C0-7875-475A-A5FC-6BDA0783AD55}"/>
    <cellStyle name="Merknad 2 2 2 3" xfId="1034" xr:uid="{5B054CD3-3C9E-46B6-B8C4-3351868C720B}"/>
    <cellStyle name="Merknad 2 2 2 3 2" xfId="4557" xr:uid="{9A537C99-0C27-449B-BE1A-35B16BC7D02D}"/>
    <cellStyle name="Merknad 2 2 2 3 2 2" xfId="11108" xr:uid="{4D700DD5-68A8-4CFA-936B-CF760BE99EA4}"/>
    <cellStyle name="Merknad 2 2 2 3 2 3" xfId="16713" xr:uid="{0A2A026F-C060-4CF3-BDEC-41AD1D86ECB2}"/>
    <cellStyle name="Merknad 2 2 2 3 2 4" xfId="22189" xr:uid="{D3861BB8-F46E-4063-9030-1FFCB9847C2B}"/>
    <cellStyle name="Merknad 2 2 2 3 3" xfId="7693" xr:uid="{6FDA1DBB-51EC-478E-9322-2588909A95B0}"/>
    <cellStyle name="Merknad 2 2 2 3 4" xfId="7209" xr:uid="{1507E78D-B608-478F-B9B9-7F08224C0C92}"/>
    <cellStyle name="Merknad 2 2 2 3 5" xfId="17487" xr:uid="{4D0D6A6D-90EE-4249-B31B-DA4C2AD27719}"/>
    <cellStyle name="Merknad 2 2 2 4" xfId="4555" xr:uid="{3A73D6CE-7BB3-4EDE-B4D9-D2F55D8389BD}"/>
    <cellStyle name="Merknad 2 2 2 4 2" xfId="11106" xr:uid="{6380A70C-7919-49AC-BA49-30021C1EE838}"/>
    <cellStyle name="Merknad 2 2 2 4 3" xfId="16711" xr:uid="{E1F7B83C-B87A-42B2-A119-938ACEC10D02}"/>
    <cellStyle name="Merknad 2 2 2 4 4" xfId="22187" xr:uid="{107B5E63-060B-4DF4-9D14-93A3259CF101}"/>
    <cellStyle name="Merknad 2 2 2 5" xfId="7691" xr:uid="{BD6D81E7-205D-437F-A101-0FD8386B561E}"/>
    <cellStyle name="Merknad 2 2 2 6" xfId="9677" xr:uid="{67F8A455-7DEF-4479-8069-816AF23B0154}"/>
    <cellStyle name="Merknad 2 2 2 7" xfId="17488" xr:uid="{AFFC2DC9-FF02-41BF-84A9-DAEAEA1B559E}"/>
    <cellStyle name="Merknad 2 2 3" xfId="1035" xr:uid="{A3277D56-BC72-499F-B282-A8394CCD1A30}"/>
    <cellStyle name="Merknad 2 2 3 2" xfId="1036" xr:uid="{A8DAD25B-4653-4DEC-8A70-BF9E6887FBED}"/>
    <cellStyle name="Merknad 2 2 3 2 2" xfId="4559" xr:uid="{B90B6F62-99C4-49EC-A665-27D94009FB40}"/>
    <cellStyle name="Merknad 2 2 3 2 2 2" xfId="11110" xr:uid="{580E0991-CAD5-4548-AA31-746CB21C2E47}"/>
    <cellStyle name="Merknad 2 2 3 2 2 3" xfId="16715" xr:uid="{3D6DC86E-8488-4BE9-A697-8085A2C0D957}"/>
    <cellStyle name="Merknad 2 2 3 2 2 4" xfId="22191" xr:uid="{1C0063A1-E0FB-4900-91D0-5440C7CAAEFE}"/>
    <cellStyle name="Merknad 2 2 3 2 3" xfId="7695" xr:uid="{3AEF18D0-2507-4C57-A960-40C80D4AD6B8}"/>
    <cellStyle name="Merknad 2 2 3 2 4" xfId="7207" xr:uid="{895636CE-58C7-4151-91A6-EE50DCEA70D4}"/>
    <cellStyle name="Merknad 2 2 3 2 5" xfId="17486" xr:uid="{CC29C20B-6DCD-4EB2-ABA9-93E2CD8E6150}"/>
    <cellStyle name="Merknad 2 2 3 3" xfId="1037" xr:uid="{4CF69357-47A0-4EB8-9246-3692ECCE85D8}"/>
    <cellStyle name="Merknad 2 2 3 3 2" xfId="4560" xr:uid="{E213A3CD-2EFE-4C4C-8107-C890280D7E1C}"/>
    <cellStyle name="Merknad 2 2 3 3 2 2" xfId="11111" xr:uid="{A73AF593-0451-4319-B6F4-626C91419DFB}"/>
    <cellStyle name="Merknad 2 2 3 3 2 3" xfId="16716" xr:uid="{FE38106B-238F-4D53-868D-41E4FB9CDCE2}"/>
    <cellStyle name="Merknad 2 2 3 3 2 4" xfId="22192" xr:uid="{46E4F8B5-8C6D-4914-A93B-705E8E24E0AE}"/>
    <cellStyle name="Merknad 2 2 3 3 3" xfId="7696" xr:uid="{DE1BA5E2-3979-41BE-951F-3A35976080EB}"/>
    <cellStyle name="Merknad 2 2 3 3 4" xfId="7206" xr:uid="{A2535F7F-EC10-4141-87A1-ADC014C2EEAC}"/>
    <cellStyle name="Merknad 2 2 3 3 5" xfId="7389" xr:uid="{6F79C7FB-B86B-4A46-8B08-836A3C371835}"/>
    <cellStyle name="Merknad 2 2 3 4" xfId="4558" xr:uid="{8E64D7D5-4B48-4E16-9E7A-FFBC148C9310}"/>
    <cellStyle name="Merknad 2 2 3 4 2" xfId="11109" xr:uid="{89FA3F77-F308-435D-89E5-FC29CBF50A16}"/>
    <cellStyle name="Merknad 2 2 3 4 3" xfId="16714" xr:uid="{3928647B-CA92-4A02-A5F7-66EC68ADCF8E}"/>
    <cellStyle name="Merknad 2 2 3 4 4" xfId="22190" xr:uid="{F2DA9CF6-CE51-4DE6-B145-1E84F0569CE7}"/>
    <cellStyle name="Merknad 2 2 3 5" xfId="7694" xr:uid="{842A39C1-4FEA-46E9-8651-A0DB445178C5}"/>
    <cellStyle name="Merknad 2 2 3 6" xfId="7208" xr:uid="{A2112BBE-07B3-4A5B-BF80-A0C29448425C}"/>
    <cellStyle name="Merknad 2 2 3 7" xfId="7388" xr:uid="{7D2DE8A8-ACDB-4C62-99BE-14C85F981238}"/>
    <cellStyle name="Merknad 2 2 4" xfId="1038" xr:uid="{F027D49E-F43E-445D-9058-2F7BC51D2E7B}"/>
    <cellStyle name="Merknad 2 2 4 2" xfId="4561" xr:uid="{66290ECB-AEEC-4E27-96D1-003E42152027}"/>
    <cellStyle name="Merknad 2 2 4 2 2" xfId="11112" xr:uid="{D20676EF-331E-419C-98BD-2D8C54B69F45}"/>
    <cellStyle name="Merknad 2 2 4 2 3" xfId="16717" xr:uid="{93EDC394-0DD7-437C-8EDC-9AB79CD49DED}"/>
    <cellStyle name="Merknad 2 2 4 2 4" xfId="22193" xr:uid="{478BD20E-4FE3-4069-960E-9B628AADA0B0}"/>
    <cellStyle name="Merknad 2 2 4 3" xfId="7697" xr:uid="{6010514A-6D8A-41F9-B18E-F8FFDC43D351}"/>
    <cellStyle name="Merknad 2 2 4 4" xfId="7205" xr:uid="{A0BDAB84-1E95-4CE1-A00F-B0CF294186F8}"/>
    <cellStyle name="Merknad 2 2 4 5" xfId="17485" xr:uid="{45F85052-28D2-4C3C-98E3-8B4929B77C6C}"/>
    <cellStyle name="Merknad 2 2 5" xfId="1039" xr:uid="{7A7F0867-A043-4234-9E88-D90BD10937C5}"/>
    <cellStyle name="Merknad 2 2 5 2" xfId="4562" xr:uid="{082EDCB4-F723-4998-BB0D-D384BE08F6B9}"/>
    <cellStyle name="Merknad 2 2 5 2 2" xfId="11113" xr:uid="{4F61C5FE-E84F-46C9-8BB2-DB6C37FB566B}"/>
    <cellStyle name="Merknad 2 2 5 2 3" xfId="16718" xr:uid="{DB17A96F-AD9C-4796-94BB-69FB2434E696}"/>
    <cellStyle name="Merknad 2 2 5 2 4" xfId="22194" xr:uid="{CEE60D83-43BB-4027-97D1-4C3D728F0BE9}"/>
    <cellStyle name="Merknad 2 2 5 3" xfId="7698" xr:uid="{2DBB18FF-D45E-4D8A-92E6-32726AF23F61}"/>
    <cellStyle name="Merknad 2 2 5 4" xfId="7204" xr:uid="{5392A819-4972-43B3-8EE1-83FA7E37407E}"/>
    <cellStyle name="Merknad 2 2 5 5" xfId="7247" xr:uid="{3CA8A5EB-0210-4E20-B720-A917446FDD0C}"/>
    <cellStyle name="Merknad 2 2 6" xfId="4554" xr:uid="{DD3504CC-3C83-48B4-81CD-06C11D93DDB2}"/>
    <cellStyle name="Merknad 2 2 6 2" xfId="11105" xr:uid="{F65E2B6A-3A18-4DAD-98DD-D6F1718CF810}"/>
    <cellStyle name="Merknad 2 2 6 3" xfId="16710" xr:uid="{029807EA-A62E-4855-B608-31CE244BEBD0}"/>
    <cellStyle name="Merknad 2 2 6 4" xfId="22186" xr:uid="{DD07751C-71CC-4DBF-A748-34F272DF9C4D}"/>
    <cellStyle name="Merknad 2 2 7" xfId="7690" xr:uid="{078A032B-77E1-4561-BBED-DCF7A30C23DF}"/>
    <cellStyle name="Merknad 2 2 8" xfId="9678" xr:uid="{76CBA4DF-3960-4E06-9974-13210EC12ED3}"/>
    <cellStyle name="Merknad 2 2 9" xfId="7386" xr:uid="{3A19B84E-E988-499B-AFBA-FEE15BFA2D2B}"/>
    <cellStyle name="Merknad 2 3" xfId="1040" xr:uid="{97644ABE-E8EC-4895-9C77-85B118C90C87}"/>
    <cellStyle name="Merknad 2 3 2" xfId="1041" xr:uid="{0F75C545-BA93-4D01-8354-8A8CF2D6299F}"/>
    <cellStyle name="Merknad 2 3 2 2" xfId="4564" xr:uid="{8790A7CB-9841-40A3-B771-D4798FB0A760}"/>
    <cellStyle name="Merknad 2 3 2 2 2" xfId="11115" xr:uid="{24C88BCD-BCA5-4E32-91B3-5344946F8E86}"/>
    <cellStyle name="Merknad 2 3 2 2 3" xfId="16720" xr:uid="{0C8564C8-EAC6-43BD-8BAC-339B846DFC03}"/>
    <cellStyle name="Merknad 2 3 2 2 4" xfId="22196" xr:uid="{E77324E3-530C-4F02-8517-55D4A6E699BD}"/>
    <cellStyle name="Merknad 2 3 2 3" xfId="7700" xr:uid="{F241309D-5471-403A-8238-D9A092724430}"/>
    <cellStyle name="Merknad 2 3 2 4" xfId="7202" xr:uid="{F9EC5E67-55BB-4436-8918-939EB05F1A5E}"/>
    <cellStyle name="Merknad 2 3 2 5" xfId="7249" xr:uid="{A5EE9031-81F8-492D-ADA9-39B58E4B77D6}"/>
    <cellStyle name="Merknad 2 3 3" xfId="1042" xr:uid="{FDDE270C-EF80-410E-AC29-B9D5FE628C90}"/>
    <cellStyle name="Merknad 2 3 3 2" xfId="4565" xr:uid="{188365E1-20E0-4E6C-B6A1-B5AEF6855CD4}"/>
    <cellStyle name="Merknad 2 3 3 2 2" xfId="11116" xr:uid="{A5F256A7-B046-462A-9691-CD77DD05358B}"/>
    <cellStyle name="Merknad 2 3 3 2 3" xfId="16721" xr:uid="{1E2AEA1F-D448-46E8-9A5C-35301179AB92}"/>
    <cellStyle name="Merknad 2 3 3 2 4" xfId="22197" xr:uid="{158DA8AF-BFF6-4FE3-9D91-CA7E3F75ADF3}"/>
    <cellStyle name="Merknad 2 3 3 3" xfId="7701" xr:uid="{1BB50BA3-69F2-452E-9E98-D60E2141D881}"/>
    <cellStyle name="Merknad 2 3 3 4" xfId="7201" xr:uid="{D3E10A45-1B47-4A7E-9607-D099E2EEAA19}"/>
    <cellStyle name="Merknad 2 3 3 5" xfId="7542" xr:uid="{A391320B-B76B-4136-B572-6C808405D245}"/>
    <cellStyle name="Merknad 2 3 4" xfId="4563" xr:uid="{ADC2E6D7-97E8-4B2E-9EC9-9FDB93AD9E92}"/>
    <cellStyle name="Merknad 2 3 4 2" xfId="11114" xr:uid="{CBFB22C3-F3B5-4D9E-BD78-8F85BDC46BD6}"/>
    <cellStyle name="Merknad 2 3 4 3" xfId="16719" xr:uid="{84AF4F42-CDA1-4D47-8DB7-2668E6A8F556}"/>
    <cellStyle name="Merknad 2 3 4 4" xfId="22195" xr:uid="{18E5AA8D-77DE-437E-A966-2F5F24346E2D}"/>
    <cellStyle name="Merknad 2 3 5" xfId="7699" xr:uid="{0CDFC33D-083C-41BF-8F6D-D91B77336154}"/>
    <cellStyle name="Merknad 2 3 6" xfId="7203" xr:uid="{164D8016-DF1A-4066-B76D-0837C7E5FC95}"/>
    <cellStyle name="Merknad 2 3 7" xfId="7248" xr:uid="{56E374EE-EBCE-45BB-85F3-36A85D78EC01}"/>
    <cellStyle name="Merknad 2 4" xfId="1043" xr:uid="{04399C21-5977-4ECC-90D8-3CA741303FA2}"/>
    <cellStyle name="Merknad 2 4 2" xfId="1044" xr:uid="{8E402401-C019-4AF8-9D46-A16CFFF8928A}"/>
    <cellStyle name="Merknad 2 4 2 2" xfId="4567" xr:uid="{BECD5AB8-E34F-4654-AB57-33EB2090A312}"/>
    <cellStyle name="Merknad 2 4 2 2 2" xfId="11118" xr:uid="{7AF8EC69-4F26-4176-BFB5-33BE6BA5E579}"/>
    <cellStyle name="Merknad 2 4 2 2 3" xfId="16723" xr:uid="{DFFD4680-1E35-4E44-B66C-3A996B7932F9}"/>
    <cellStyle name="Merknad 2 4 2 2 4" xfId="22199" xr:uid="{098ED051-B562-46EC-980F-4F13BE323412}"/>
    <cellStyle name="Merknad 2 4 2 3" xfId="7703" xr:uid="{6E005C0A-A362-4273-B240-C65E68C4C217}"/>
    <cellStyle name="Merknad 2 4 2 4" xfId="7199" xr:uid="{58102947-F19A-4D43-A5AD-73BD62A60423}"/>
    <cellStyle name="Merknad 2 4 2 5" xfId="9698" xr:uid="{F35DDA61-90B5-4B83-AFB5-E01277BF9C9B}"/>
    <cellStyle name="Merknad 2 4 3" xfId="1045" xr:uid="{C231C2D6-A07B-4987-ABF5-4C8B69E9B616}"/>
    <cellStyle name="Merknad 2 4 3 2" xfId="4568" xr:uid="{C83CD0E1-A979-44F2-BB69-297705952A95}"/>
    <cellStyle name="Merknad 2 4 3 2 2" xfId="11119" xr:uid="{33A9B9AE-94CE-4991-828A-419F467CF6CA}"/>
    <cellStyle name="Merknad 2 4 3 2 3" xfId="16724" xr:uid="{90A686D8-308F-4605-873C-A91C30F1EDA3}"/>
    <cellStyle name="Merknad 2 4 3 2 4" xfId="22200" xr:uid="{1195F71A-F8DA-4CF5-A7CD-984EF78D37C3}"/>
    <cellStyle name="Merknad 2 4 3 3" xfId="7704" xr:uid="{CE6C9032-0128-470F-A5CE-DA4071A662A0}"/>
    <cellStyle name="Merknad 2 4 3 4" xfId="7198" xr:uid="{79DF2D6C-68E8-4A7B-9559-4C8DE3AEC638}"/>
    <cellStyle name="Merknad 2 4 3 5" xfId="9699" xr:uid="{61D52D90-F418-4C80-B8B1-F6F00D36C5BA}"/>
    <cellStyle name="Merknad 2 4 4" xfId="4566" xr:uid="{FD892142-FDE6-48B3-81FF-B0C6C4A6E3FA}"/>
    <cellStyle name="Merknad 2 4 4 2" xfId="11117" xr:uid="{4AF9DF77-ED9C-4DC8-B407-FE8A716D9EBA}"/>
    <cellStyle name="Merknad 2 4 4 3" xfId="16722" xr:uid="{141CED51-7D62-4DE3-8213-B2D00FFFB25E}"/>
    <cellStyle name="Merknad 2 4 4 4" xfId="22198" xr:uid="{26A9AD40-BA94-43B3-BEE7-094C5C7B02E3}"/>
    <cellStyle name="Merknad 2 4 5" xfId="7702" xr:uid="{C1A05082-71BE-4829-9196-A4D825B46B2D}"/>
    <cellStyle name="Merknad 2 4 6" xfId="7200" xr:uid="{153F198A-2FD3-414D-94CB-07D53FB6EE9F}"/>
    <cellStyle name="Merknad 2 4 7" xfId="9697" xr:uid="{EE9C0BCF-6D04-4215-81D7-DC6ABD9277B1}"/>
    <cellStyle name="Merknad 2 5" xfId="1046" xr:uid="{EEDE3AC0-F1C2-4189-A917-B8D52EC78EDF}"/>
    <cellStyle name="Merknad 2 5 2" xfId="4569" xr:uid="{B1626BBD-F3FA-4C00-9A65-B7C656054164}"/>
    <cellStyle name="Merknad 2 5 2 2" xfId="11120" xr:uid="{5C77FBEE-A094-4734-A56A-CD68512A9D4F}"/>
    <cellStyle name="Merknad 2 5 2 3" xfId="16725" xr:uid="{B7DBD58E-BF75-46E3-ADC1-B87C44D5F362}"/>
    <cellStyle name="Merknad 2 5 2 4" xfId="22201" xr:uid="{870777B5-6411-40A3-8020-72AA36880FA0}"/>
    <cellStyle name="Merknad 2 5 3" xfId="7705" xr:uid="{C4F602B8-9844-4AE0-832A-55CF1B841027}"/>
    <cellStyle name="Merknad 2 5 4" xfId="7197" xr:uid="{5E78EFBC-E73B-4DE8-83EC-0EE5E28F98AF}"/>
    <cellStyle name="Merknad 2 5 5" xfId="9700" xr:uid="{A59FD5F1-A9A5-4354-9E6D-872B6CB48AF0}"/>
    <cellStyle name="Merknad 2 6" xfId="1047" xr:uid="{AF56E2AF-D4FE-44F9-82C8-9C9040F0DF04}"/>
    <cellStyle name="Merknad 2 6 2" xfId="4570" xr:uid="{2D412C73-08B6-4C5E-B66B-5C788C5481A1}"/>
    <cellStyle name="Merknad 2 6 2 2" xfId="11121" xr:uid="{FBD5C49A-D45F-4458-8AA2-94E19A9D0096}"/>
    <cellStyle name="Merknad 2 6 2 3" xfId="16726" xr:uid="{FD52F665-B182-4E7F-87B1-FDF55A703C6E}"/>
    <cellStyle name="Merknad 2 6 2 4" xfId="22202" xr:uid="{58A10F19-82D7-4E00-9041-A2820EB660ED}"/>
    <cellStyle name="Merknad 2 6 3" xfId="7706" xr:uid="{705C5836-51DB-4724-8072-8133AD53E615}"/>
    <cellStyle name="Merknad 2 6 4" xfId="7196" xr:uid="{FA2F4CBD-874D-4D15-854A-E9C645F9F269}"/>
    <cellStyle name="Merknad 2 6 5" xfId="9701" xr:uid="{E6B169A2-DD20-4C22-BDC4-5856F93EA4FF}"/>
    <cellStyle name="Merknad 2 7" xfId="4553" xr:uid="{4B69DE4A-6A08-4244-82DB-61FCEA6A296E}"/>
    <cellStyle name="Merknad 2 7 2" xfId="11104" xr:uid="{F5A7786C-F89D-4741-8C4E-783B5C68008F}"/>
    <cellStyle name="Merknad 2 7 3" xfId="16709" xr:uid="{A505E005-1A38-4880-BDB5-62038AC5B4D1}"/>
    <cellStyle name="Merknad 2 7 4" xfId="22185" xr:uid="{7509E649-D919-4432-A74B-05FF78C709CF}"/>
    <cellStyle name="Merknad 2 8" xfId="7689" xr:uid="{274D4210-6F8E-4AF6-98C0-DE8CE32247F4}"/>
    <cellStyle name="Merknad 2 9" xfId="9679" xr:uid="{18B2B15F-0019-430B-B6AF-93C33CD2F92B}"/>
    <cellStyle name="Merknad 3" xfId="1048" xr:uid="{9D398714-3DB1-4519-AD7C-E71248A79A2E}"/>
    <cellStyle name="Merknad 3 2" xfId="1049" xr:uid="{36235E43-70A2-437E-9E3B-5E76E322C7A1}"/>
    <cellStyle name="Merknad 3 2 2" xfId="1050" xr:uid="{983503D0-EDA7-4702-A9B8-BDB36EC50571}"/>
    <cellStyle name="Merknad 3 2 2 2" xfId="4573" xr:uid="{24F07031-88D1-4350-B90D-DEB9FC6C0637}"/>
    <cellStyle name="Merknad 3 2 2 2 2" xfId="11124" xr:uid="{BDF0E977-4FC4-4D98-AC4B-D4C4BCB2055A}"/>
    <cellStyle name="Merknad 3 2 2 2 3" xfId="16729" xr:uid="{1F17BA17-17AC-47C9-9531-0FF1BDC03452}"/>
    <cellStyle name="Merknad 3 2 2 2 4" xfId="22205" xr:uid="{AB5DA9CE-B9C4-4F0C-A857-4C30F9FCB642}"/>
    <cellStyle name="Merknad 3 2 2 3" xfId="7709" xr:uid="{6DE45019-63A1-4498-98D4-F47B25D7EB09}"/>
    <cellStyle name="Merknad 3 2 2 4" xfId="7193" xr:uid="{D4541C7E-9C0C-4EAA-A4CD-2AAA6BD81DC0}"/>
    <cellStyle name="Merknad 3 2 2 5" xfId="7543" xr:uid="{5DB38BD7-0D41-467D-A400-54748CC9E500}"/>
    <cellStyle name="Merknad 3 2 3" xfId="1051" xr:uid="{FB5B9C0D-4DD2-4DB4-8692-E008C99324EE}"/>
    <cellStyle name="Merknad 3 2 3 2" xfId="4574" xr:uid="{8C0C52CE-635E-443B-A204-1CA8338B6576}"/>
    <cellStyle name="Merknad 3 2 3 2 2" xfId="11125" xr:uid="{622BFCCC-66A8-4421-A0C3-2767D332E103}"/>
    <cellStyle name="Merknad 3 2 3 2 3" xfId="16730" xr:uid="{514F3A68-7A54-48BC-9F2D-59D154A15630}"/>
    <cellStyle name="Merknad 3 2 3 2 4" xfId="22206" xr:uid="{7CE3008D-8165-42D2-9F31-8FBB27D59691}"/>
    <cellStyle name="Merknad 3 2 3 3" xfId="7710" xr:uid="{5AC6F695-CDC7-4C96-B0E5-AC14856AC3C0}"/>
    <cellStyle name="Merknad 3 2 3 4" xfId="7192" xr:uid="{A2C7F448-D145-4553-A2EB-8174C2726B49}"/>
    <cellStyle name="Merknad 3 2 3 5" xfId="15319" xr:uid="{28D4161F-86AE-4016-8A46-E4F02D8DE0B8}"/>
    <cellStyle name="Merknad 3 2 4" xfId="4572" xr:uid="{B31FF923-9FF7-44D4-88D4-14FFAF19FB5E}"/>
    <cellStyle name="Merknad 3 2 4 2" xfId="11123" xr:uid="{573467D2-A024-42AF-BA4E-6370305C2015}"/>
    <cellStyle name="Merknad 3 2 4 3" xfId="16728" xr:uid="{7DAF3769-E9CA-4140-92B0-6F2BF3D16F5A}"/>
    <cellStyle name="Merknad 3 2 4 4" xfId="22204" xr:uid="{5D89646E-DCC3-4AF1-92DE-5335584F5771}"/>
    <cellStyle name="Merknad 3 2 5" xfId="7708" xr:uid="{037E90F0-AE0C-43CD-95A9-2E86727851D0}"/>
    <cellStyle name="Merknad 3 2 6" xfId="7194" xr:uid="{DDEB13B1-81D4-4267-8E53-6DB2560447CB}"/>
    <cellStyle name="Merknad 3 2 7" xfId="9703" xr:uid="{4A7992C4-ABCB-4301-ACFA-8081B62D9CD7}"/>
    <cellStyle name="Merknad 3 3" xfId="1052" xr:uid="{DE513D15-42A9-45EE-8CCC-71874859D69A}"/>
    <cellStyle name="Merknad 3 3 2" xfId="1053" xr:uid="{E818B77E-F2A5-4F9F-974D-DB6A21F305AB}"/>
    <cellStyle name="Merknad 3 3 2 2" xfId="4576" xr:uid="{2764A592-F60E-4DA8-AAA9-CBF01EA3AAB9}"/>
    <cellStyle name="Merknad 3 3 2 2 2" xfId="11127" xr:uid="{BDDB365C-34A6-4430-AFA3-60F4879A4D6B}"/>
    <cellStyle name="Merknad 3 3 2 2 3" xfId="16732" xr:uid="{AE85C92F-5F38-4EC5-AE63-BBA628FCD48B}"/>
    <cellStyle name="Merknad 3 3 2 2 4" xfId="22208" xr:uid="{3C13CA26-35E3-40F0-B072-78C2BC5F4D82}"/>
    <cellStyle name="Merknad 3 3 2 3" xfId="7712" xr:uid="{A59E718C-8542-4C60-A592-504CEBABAA85}"/>
    <cellStyle name="Merknad 3 3 2 4" xfId="7190" xr:uid="{DFEE61F2-8702-44B7-8897-53F43946B2F5}"/>
    <cellStyle name="Merknad 3 3 2 5" xfId="15317" xr:uid="{33F1A916-9C06-46FE-A876-519A0B05C163}"/>
    <cellStyle name="Merknad 3 3 3" xfId="1054" xr:uid="{78070BB8-4514-40A7-8D9D-D713DACEFE84}"/>
    <cellStyle name="Merknad 3 3 3 2" xfId="4577" xr:uid="{034D027D-D123-43AF-B6C6-2781EE306AEB}"/>
    <cellStyle name="Merknad 3 3 3 2 2" xfId="11128" xr:uid="{D85075F0-8213-490A-92F9-39AE346AE4E9}"/>
    <cellStyle name="Merknad 3 3 3 2 3" xfId="16733" xr:uid="{B459B047-1DBE-41B5-8751-8489CC35F880}"/>
    <cellStyle name="Merknad 3 3 3 2 4" xfId="22209" xr:uid="{4919EF43-539F-4AC0-963F-B3D81208B9B1}"/>
    <cellStyle name="Merknad 3 3 3 3" xfId="7713" xr:uid="{FFA937CB-02DC-4AC8-B49F-52A067AF83CC}"/>
    <cellStyle name="Merknad 3 3 3 4" xfId="7189" xr:uid="{05396984-B9EC-4F77-809B-0A2923288048}"/>
    <cellStyle name="Merknad 3 3 3 5" xfId="15316" xr:uid="{947FA65B-F0F9-4E6C-A47E-065C84D6666F}"/>
    <cellStyle name="Merknad 3 3 4" xfId="4575" xr:uid="{470C71DB-5253-4E1E-BF60-CBFE240D7882}"/>
    <cellStyle name="Merknad 3 3 4 2" xfId="11126" xr:uid="{23A90612-0F74-46A4-9E84-C3BFBB2A3EBC}"/>
    <cellStyle name="Merknad 3 3 4 3" xfId="16731" xr:uid="{E973D247-46F1-4DBC-886F-CD07B770191C}"/>
    <cellStyle name="Merknad 3 3 4 4" xfId="22207" xr:uid="{909DBAC4-AE8B-4651-A2B6-C6EC97C55B17}"/>
    <cellStyle name="Merknad 3 3 5" xfId="7711" xr:uid="{D0AB9DFC-943E-454E-ADEB-E2BEE148DA9E}"/>
    <cellStyle name="Merknad 3 3 6" xfId="7191" xr:uid="{F7A07DC9-895C-42CC-BC57-7BDF416A8DC3}"/>
    <cellStyle name="Merknad 3 3 7" xfId="15318" xr:uid="{E7671B42-4107-44DE-BAEA-46FE768B5D6E}"/>
    <cellStyle name="Merknad 3 4" xfId="1055" xr:uid="{5ABA561E-AC9C-4998-A3E6-94E1CE13089C}"/>
    <cellStyle name="Merknad 3 4 2" xfId="4578" xr:uid="{594E759D-E87D-475F-8667-A94812E8CE2A}"/>
    <cellStyle name="Merknad 3 4 2 2" xfId="11129" xr:uid="{22B9A892-A72B-4E1F-A420-270C585916EC}"/>
    <cellStyle name="Merknad 3 4 2 3" xfId="16734" xr:uid="{C6129E17-A529-4016-9925-3E6FB2713B88}"/>
    <cellStyle name="Merknad 3 4 2 4" xfId="22210" xr:uid="{C714F6AC-014E-4B77-BBC7-C34FC40BEFC8}"/>
    <cellStyle name="Merknad 3 4 3" xfId="7714" xr:uid="{329A38C0-9C3B-40CD-9541-D565E66371D0}"/>
    <cellStyle name="Merknad 3 4 4" xfId="7188" xr:uid="{6F58703F-B245-4DF0-8CFF-DC227D89B73F}"/>
    <cellStyle name="Merknad 3 4 5" xfId="15315" xr:uid="{1CD051D8-F67F-464B-84C1-CA51C7931049}"/>
    <cellStyle name="Merknad 3 5" xfId="1056" xr:uid="{0B572969-3117-450D-8B18-7ECC3F5950AE}"/>
    <cellStyle name="Merknad 3 5 2" xfId="4579" xr:uid="{CF537775-7422-4345-BDD7-292AA370B67E}"/>
    <cellStyle name="Merknad 3 5 2 2" xfId="11130" xr:uid="{76357422-267C-4B7A-868D-BFA9CE81BE16}"/>
    <cellStyle name="Merknad 3 5 2 3" xfId="16735" xr:uid="{DB388A44-53A3-4F9F-87A4-6562FDCC068D}"/>
    <cellStyle name="Merknad 3 5 2 4" xfId="22211" xr:uid="{B5BD017E-F77B-4664-A512-919D1E8DEDBA}"/>
    <cellStyle name="Merknad 3 5 3" xfId="7715" xr:uid="{09D936B2-A1AD-4559-B481-B4A05ADE02B2}"/>
    <cellStyle name="Merknad 3 5 4" xfId="7187" xr:uid="{AD1AD178-E20E-4EF3-B38F-5FD17ACC4875}"/>
    <cellStyle name="Merknad 3 5 5" xfId="15314" xr:uid="{E34B0704-83F3-4198-A23F-DA1737532694}"/>
    <cellStyle name="Merknad 3 6" xfId="4571" xr:uid="{504B224F-F2AB-43C0-95FA-7CFD7CC8286D}"/>
    <cellStyle name="Merknad 3 6 2" xfId="11122" xr:uid="{7F4ED0B1-BF19-4AC1-91B8-8B264AD1DD19}"/>
    <cellStyle name="Merknad 3 6 3" xfId="16727" xr:uid="{02ECA314-7631-4D98-A461-5F870730B2E3}"/>
    <cellStyle name="Merknad 3 6 4" xfId="22203" xr:uid="{615D1C17-3B88-4D84-9144-3280698FA856}"/>
    <cellStyle name="Merknad 3 7" xfId="7707" xr:uid="{61F3AB09-F2DE-4C77-9682-675F1D6A9581}"/>
    <cellStyle name="Merknad 3 8" xfId="7195" xr:uid="{0E7547F0-DA5D-4B0B-BFF0-791926F91777}"/>
    <cellStyle name="Merknad 3 9" xfId="9702" xr:uid="{D6D2216E-9CA9-4519-B933-DE97899E7BF5}"/>
    <cellStyle name="Merknad 4" xfId="1057" xr:uid="{8370813C-4EB3-4FB5-B433-E32975395F01}"/>
    <cellStyle name="Merknad 4 2" xfId="1058" xr:uid="{028A7A2C-6277-478C-BE36-4DC61A0195D0}"/>
    <cellStyle name="Merknad 4 2 2" xfId="4581" xr:uid="{FA998279-72FA-4C18-9601-3AA9A1852CA7}"/>
    <cellStyle name="Merknad 4 2 2 2" xfId="11132" xr:uid="{A6C24F2F-F609-4E71-ADA4-BC9F9525BAF8}"/>
    <cellStyle name="Merknad 4 2 2 3" xfId="16737" xr:uid="{07DFFCD0-7B55-431D-809B-A2F0BBF66CF7}"/>
    <cellStyle name="Merknad 4 2 2 4" xfId="22213" xr:uid="{9AB8F270-E5FE-41FE-9C3B-0A2863B73218}"/>
    <cellStyle name="Merknad 4 2 3" xfId="7717" xr:uid="{2118683D-1572-4AFB-B6C5-F4F36ACBF211}"/>
    <cellStyle name="Merknad 4 2 4" xfId="7185" xr:uid="{C9D3B7AD-8FCE-400C-AACA-399025E0D0E4}"/>
    <cellStyle name="Merknad 4 2 5" xfId="7391" xr:uid="{70BB7DE7-FE88-4211-90D5-08D0C3EF89AC}"/>
    <cellStyle name="Merknad 4 3" xfId="1059" xr:uid="{54B8C7B6-7BC0-43CE-A1D2-E39E55C8B498}"/>
    <cellStyle name="Merknad 4 3 2" xfId="4582" xr:uid="{B95452E8-7AC8-4AA0-BA7C-E188171D8794}"/>
    <cellStyle name="Merknad 4 3 2 2" xfId="11133" xr:uid="{815C009E-F15B-4F37-B6A7-508BA935933E}"/>
    <cellStyle name="Merknad 4 3 2 3" xfId="16738" xr:uid="{AE40F829-43ED-44D6-9AE2-B219FC094380}"/>
    <cellStyle name="Merknad 4 3 2 4" xfId="22214" xr:uid="{A143C4FB-FAA2-4F34-BB48-EF043991C452}"/>
    <cellStyle name="Merknad 4 3 3" xfId="7718" xr:uid="{DAC66637-D821-4913-9AA2-AF2050DEBCF7}"/>
    <cellStyle name="Merknad 4 3 4" xfId="7184" xr:uid="{4C394425-918C-4828-A7D2-EF0DFDED2DF5}"/>
    <cellStyle name="Merknad 4 3 5" xfId="7392" xr:uid="{77B1FE16-B9E2-410F-8179-162FEE418D03}"/>
    <cellStyle name="Merknad 4 4" xfId="4580" xr:uid="{D4F4F172-53F3-4615-9199-B04FFE19258D}"/>
    <cellStyle name="Merknad 4 4 2" xfId="11131" xr:uid="{6FCDAF71-4DF9-4755-B4CC-6303E0D2B7E0}"/>
    <cellStyle name="Merknad 4 4 3" xfId="16736" xr:uid="{BD2AF817-B1E5-4114-8D12-5455325D6D69}"/>
    <cellStyle name="Merknad 4 4 4" xfId="22212" xr:uid="{DC1AB839-C087-413F-BA93-EB8FFF9EC0F7}"/>
    <cellStyle name="Merknad 4 5" xfId="7716" xr:uid="{2CDEC667-BF12-4753-B031-DF6A84C68BAF}"/>
    <cellStyle name="Merknad 4 6" xfId="7186" xr:uid="{39B334D5-611D-44A1-A007-FBD93FC5BF4B}"/>
    <cellStyle name="Merknad 4 7" xfId="7390" xr:uid="{413ADB73-D84A-4D70-B82F-488C8BDC59D1}"/>
    <cellStyle name="Merknad 5" xfId="1060" xr:uid="{B13CEB3C-2937-4F3C-B25B-8437968D92F0}"/>
    <cellStyle name="Merknad 5 2" xfId="1061" xr:uid="{871D9EA0-4443-4F59-A60B-5231788EC10D}"/>
    <cellStyle name="Merknad 5 2 2" xfId="4584" xr:uid="{9F725FFB-8377-4AD9-9D92-201C69A6E81A}"/>
    <cellStyle name="Merknad 5 2 2 2" xfId="11135" xr:uid="{334089BE-2583-4336-9764-9613041D7255}"/>
    <cellStyle name="Merknad 5 2 2 3" xfId="16740" xr:uid="{58EECE08-BBAF-462C-BA04-D5B9940572A4}"/>
    <cellStyle name="Merknad 5 2 2 4" xfId="22216" xr:uid="{BEC0C9FB-153C-465C-AD7C-EF295399084A}"/>
    <cellStyle name="Merknad 5 2 3" xfId="7720" xr:uid="{ED07A6D6-234D-4318-BA1E-62DB49B34BA7}"/>
    <cellStyle name="Merknad 5 2 4" xfId="7182" xr:uid="{5B73AF44-EBF6-463F-AA44-AE8957D0978E}"/>
    <cellStyle name="Merknad 5 2 5" xfId="7394" xr:uid="{BCEB0E73-89A1-4532-83FC-4D58DF71EA6D}"/>
    <cellStyle name="Merknad 5 3" xfId="1062" xr:uid="{9B0FA29C-819C-4CBE-80C3-A1F7DAD3A3D2}"/>
    <cellStyle name="Merknad 5 3 2" xfId="4585" xr:uid="{94F81D4B-E723-4033-B234-BBC605C4D6E9}"/>
    <cellStyle name="Merknad 5 3 2 2" xfId="11136" xr:uid="{4BF870C2-7A44-45CF-970D-F36715DAE217}"/>
    <cellStyle name="Merknad 5 3 2 3" xfId="16741" xr:uid="{D61E3799-D9B8-47EF-B56D-77364AC4FC4D}"/>
    <cellStyle name="Merknad 5 3 2 4" xfId="22217" xr:uid="{9B2B98E8-3CD7-4645-9DAD-3E78A2A0A8F6}"/>
    <cellStyle name="Merknad 5 3 3" xfId="7721" xr:uid="{22204965-E5B0-4626-BF8B-4A8595B5BCA8}"/>
    <cellStyle name="Merknad 5 3 4" xfId="7181" xr:uid="{4C5B41DD-B7D9-4593-9B4D-0B7F6EE1B073}"/>
    <cellStyle name="Merknad 5 3 5" xfId="7395" xr:uid="{D09DF161-F586-4513-8555-23FE8CF5795A}"/>
    <cellStyle name="Merknad 5 4" xfId="4583" xr:uid="{D3D9BD2B-F432-4487-97E6-C9C6DAB57A52}"/>
    <cellStyle name="Merknad 5 4 2" xfId="11134" xr:uid="{28D6947B-871C-453E-A193-5330DCECA2A9}"/>
    <cellStyle name="Merknad 5 4 3" xfId="16739" xr:uid="{F549216C-6B6F-4613-B8F2-4DF22444322F}"/>
    <cellStyle name="Merknad 5 4 4" xfId="22215" xr:uid="{CF98DD81-9525-4749-9F82-A1DA372CD6A8}"/>
    <cellStyle name="Merknad 5 5" xfId="7719" xr:uid="{093FA850-FA2C-4615-8BEC-789C648C6903}"/>
    <cellStyle name="Merknad 5 6" xfId="7183" xr:uid="{CB7BC899-1678-4746-B28A-41A1CBF1F505}"/>
    <cellStyle name="Merknad 5 7" xfId="7393" xr:uid="{6ACB12FF-1B4F-4683-BA5F-D1E75C9B0158}"/>
    <cellStyle name="Merknad 6" xfId="1063" xr:uid="{CAC066A7-B5C0-411E-9209-92298D8A4E21}"/>
    <cellStyle name="Merknad 6 2" xfId="4586" xr:uid="{4DCACCF4-C148-400B-8EF8-AA5A2A6D2A67}"/>
    <cellStyle name="Merknad 6 2 2" xfId="11137" xr:uid="{EDBE51FC-8C04-4456-93A6-5C7EDCB6BB0C}"/>
    <cellStyle name="Merknad 6 2 3" xfId="16742" xr:uid="{F1666413-D1E5-4052-B18B-3BAF4127E015}"/>
    <cellStyle name="Merknad 6 2 4" xfId="22218" xr:uid="{A7E1654D-DDD9-496E-BC0F-D84AF37A6C26}"/>
    <cellStyle name="Merknad 6 3" xfId="7722" xr:uid="{719F214A-C380-42A4-8D27-A6C82C111C88}"/>
    <cellStyle name="Merknad 6 4" xfId="7180" xr:uid="{D0AB170A-9423-4C3B-8CBC-16E211A8F8BB}"/>
    <cellStyle name="Merknad 6 5" xfId="7396" xr:uid="{66746E4C-F4C2-4573-A56A-995AF74A9870}"/>
    <cellStyle name="Merknad 7" xfId="1064" xr:uid="{46177768-4708-4841-AE4A-C31A3A7A6BB8}"/>
    <cellStyle name="Merknad 7 2" xfId="4587" xr:uid="{9B44AE1C-2544-4164-ACE6-37037D27A90B}"/>
    <cellStyle name="Merknad 7 2 2" xfId="11138" xr:uid="{4CBCDE48-A41B-4F28-8BB9-FE5478F2130C}"/>
    <cellStyle name="Merknad 7 2 3" xfId="16743" xr:uid="{E4C77EC1-BC13-4480-8358-4B4C082560A5}"/>
    <cellStyle name="Merknad 7 2 4" xfId="22219" xr:uid="{6E4A1B2D-B6A0-43C9-BB49-303A7683550D}"/>
    <cellStyle name="Merknad 7 3" xfId="7723" xr:uid="{2E819055-F621-4E5D-9D33-DCF63A7A1F6B}"/>
    <cellStyle name="Merknad 7 4" xfId="7179" xr:uid="{5B634AE1-1285-4650-A659-CE1382ABDE3C}"/>
    <cellStyle name="Merknad 7 5" xfId="7397" xr:uid="{83EBA438-D00D-4063-B582-ACDFA40E4E51}"/>
    <cellStyle name="Merknad 8" xfId="4552" xr:uid="{DD5E4239-9373-4F86-8DAC-96F578D2D8EB}"/>
    <cellStyle name="Merknad 8 2" xfId="11103" xr:uid="{22387C76-9A00-4CF9-BBC4-C3CD7DE3F104}"/>
    <cellStyle name="Merknad 8 3" xfId="16708" xr:uid="{0D2FD712-4F19-4B84-B73F-E5A0A42DF59D}"/>
    <cellStyle name="Merknad 8 4" xfId="22184" xr:uid="{7851F912-4113-4137-9663-8CDBA1671E56}"/>
    <cellStyle name="Merknad 9" xfId="7688" xr:uid="{010C6A9F-D36C-4DC6-91B4-234E9D60EBE4}"/>
    <cellStyle name="Millares 2" xfId="3152" xr:uid="{E9ED367D-9DA6-44E7-B649-03B90570A594}"/>
    <cellStyle name="Millares 2 2" xfId="3153" xr:uid="{135B2A6C-DF11-4DB8-8DD5-BBF84AB3F4BB}"/>
    <cellStyle name="Millares 3" xfId="3154" xr:uid="{C66F8CCF-1CAB-43B6-8D87-A4E77C67551F}"/>
    <cellStyle name="Millares 3 2" xfId="3155" xr:uid="{EBAFE3FC-614B-4046-ABB7-85EF2F90200F}"/>
    <cellStyle name="Muster" xfId="421" xr:uid="{2BE80A1D-8D3C-4EB2-9A9C-7E0C935AE22D}"/>
    <cellStyle name="Neutraali" xfId="5388" xr:uid="{4631C35E-E60E-45AC-9197-55E58498C924}"/>
    <cellStyle name="Neutraali 2" xfId="422" xr:uid="{56A31EEF-28CE-405D-A102-CCDA82B86369}"/>
    <cellStyle name="Neutral" xfId="103" builtinId="28" customBuiltin="1"/>
    <cellStyle name="Neutral 2" xfId="423" xr:uid="{BD21451E-D3ED-48DF-A408-7C6EA8368C61}"/>
    <cellStyle name="Neutral 2 2" xfId="3156" xr:uid="{33320CA9-1975-4568-AC27-657BD010C4E7}"/>
    <cellStyle name="Neutral 2 3" xfId="5389" xr:uid="{F6781EDB-ED2D-4951-B2E5-D0C14880EF67}"/>
    <cellStyle name="Neutral 3" xfId="3157" xr:uid="{2E2E41B8-D69A-4CE9-BF64-EDC59583363A}"/>
    <cellStyle name="No_Input" xfId="424" xr:uid="{84F8993F-E6BE-47C6-B046-33937778AA4C}"/>
    <cellStyle name="Normaali 10" xfId="425" xr:uid="{D00A06D5-4EF2-4676-BCDE-8DD03AA584B2}"/>
    <cellStyle name="Normaali 2" xfId="426" xr:uid="{1DF2DD47-8E07-494A-A83A-AEBDEA2EC3BC}"/>
    <cellStyle name="Normaali 2 2" xfId="427" xr:uid="{EEF05995-BD02-4E4D-957B-F1382D3DF297}"/>
    <cellStyle name="Normaali 3" xfId="428" xr:uid="{C9264F8F-F4B8-4D80-90CE-35CF04FBCFB5}"/>
    <cellStyle name="Normaali 3 2" xfId="429" xr:uid="{DE6FF659-FD82-4680-BB09-92957775C583}"/>
    <cellStyle name="Normaali 3 3" xfId="430" xr:uid="{8DBC7BA8-07CC-4086-ACC6-783CCC860AA6}"/>
    <cellStyle name="Normaali 4" xfId="431" xr:uid="{47200ED8-2891-4879-87B0-CBFB122D3040}"/>
    <cellStyle name="Normaali 5" xfId="432" xr:uid="{FA4BE2B9-D83E-484D-B35A-F81F1E0EC14B}"/>
    <cellStyle name="Normaali 6" xfId="433" xr:uid="{D3A233F9-8CA0-4462-A015-D3CB668D0A5C}"/>
    <cellStyle name="Normaali 7" xfId="434" xr:uid="{E2712167-DB40-4553-9C8C-9A91936C0091}"/>
    <cellStyle name="Normaali 8" xfId="435" xr:uid="{76AFA526-5761-4FC0-83A5-E11CCDFE9F99}"/>
    <cellStyle name="Normaali 8 2" xfId="436" xr:uid="{3E2ABE8C-2FE8-4BA5-8716-95C8AA2FE56A}"/>
    <cellStyle name="Normaali 8_Cockpit JR 23 nr 5 2003 lördag" xfId="437" xr:uid="{75A0F90D-FAE5-44AB-849D-1AD63FBD79A5}"/>
    <cellStyle name="Normaali 9" xfId="438" xr:uid="{7AFCF3F5-9EFE-4833-89E1-97AF4260E88C}"/>
    <cellStyle name="Normaali_1996" xfId="1065" xr:uid="{B1B650EC-D910-47E2-8A20-AD6D5411013B}"/>
    <cellStyle name="Normal" xfId="0" builtinId="0"/>
    <cellStyle name="Normal 10" xfId="120" xr:uid="{5A722BD8-A61F-471E-9B04-B6E4836F782C}"/>
    <cellStyle name="Normal 10 10" xfId="42" xr:uid="{00000000-0005-0000-0000-000017000000}"/>
    <cellStyle name="Normal 10 10 2 3" xfId="61" xr:uid="{00000000-0005-0000-0000-000018000000}"/>
    <cellStyle name="Normal 10 10 3 2" xfId="60" xr:uid="{00000000-0005-0000-0000-000019000000}"/>
    <cellStyle name="Normal 10 2" xfId="122" xr:uid="{0D71A923-8590-4D28-9392-E1795442558F}"/>
    <cellStyle name="Normal 10 2 2" xfId="5433" xr:uid="{BDC919F6-6613-4DA6-AA99-26C1BAC17493}"/>
    <cellStyle name="Normal 10 2 4 3" xfId="4" xr:uid="{00000000-0005-0000-0000-00001A000000}"/>
    <cellStyle name="Normal 10 3" xfId="1066" xr:uid="{5E7F4A4B-0DEE-4F78-A7ED-31862FA15AC5}"/>
    <cellStyle name="Normal 10 3 2" xfId="5432" xr:uid="{51FFBECD-5BF3-49AD-BCEF-E17C2169FA3B}"/>
    <cellStyle name="Normal 11" xfId="123" xr:uid="{C4651CD9-2C53-4B1F-9BB5-E24145CBAD44}"/>
    <cellStyle name="Normal 11 2" xfId="439" xr:uid="{0F3D9E81-8AD0-4D71-AFB9-841229C7C298}"/>
    <cellStyle name="Normal 11 2 2" xfId="19" xr:uid="{00000000-0005-0000-0000-00001B000000}"/>
    <cellStyle name="Normal 11 2 3" xfId="17" xr:uid="{00000000-0005-0000-0000-00001C000000}"/>
    <cellStyle name="Normal 11 3" xfId="1067" xr:uid="{DCBE15D7-4BCB-4345-A7A4-115ECF8737C7}"/>
    <cellStyle name="Normal 12" xfId="43" xr:uid="{00000000-0005-0000-0000-00001D000000}"/>
    <cellStyle name="Normal 12 2" xfId="440" xr:uid="{9B0A6E22-D8A1-4829-B210-B2BEB0F42DAC}"/>
    <cellStyle name="Normal 12 3" xfId="4377" xr:uid="{A05935FD-3403-46F9-9B51-EF614DBCA535}"/>
    <cellStyle name="Normal 13" xfId="125" xr:uid="{E1170E7F-EB90-4AE2-93D5-B0440FB60A19}"/>
    <cellStyle name="Normal 13 2" xfId="441" xr:uid="{DD042CD4-B90F-4B5D-B0A6-F55A023D877E}"/>
    <cellStyle name="Normal 13 3" xfId="442" xr:uid="{8E8DDF31-E055-45E3-BADE-6D8CA8D11CDF}"/>
    <cellStyle name="Normal 13 3 3" xfId="40" xr:uid="{00000000-0005-0000-0000-00001E000000}"/>
    <cellStyle name="Normal 14" xfId="126" xr:uid="{2437A700-52AE-49E7-8ECD-2DB1B6C34616}"/>
    <cellStyle name="Normal 14 2" xfId="443" xr:uid="{36163C75-E68F-4195-9F84-EEE36B610493}"/>
    <cellStyle name="Normal 14 3 2" xfId="11" xr:uid="{00000000-0005-0000-0000-00001F000000}"/>
    <cellStyle name="Normal 15" xfId="29" xr:uid="{00000000-0005-0000-0000-000020000000}"/>
    <cellStyle name="Normal 15 2" xfId="32" xr:uid="{00000000-0005-0000-0000-000021000000}"/>
    <cellStyle name="Normal 15 3" xfId="444" xr:uid="{98E2A6F4-95B8-41F4-8DCC-438A5D2F119D}"/>
    <cellStyle name="Normal 15 4" xfId="760" xr:uid="{6D5B966D-17D2-4919-93A3-5481309305E2}"/>
    <cellStyle name="Normal 15 5" xfId="153" xr:uid="{EF9339EE-5900-4EBC-98F2-8679F5FAF44B}"/>
    <cellStyle name="Normal 16" xfId="445" xr:uid="{07F76578-421A-4C1C-AE5F-0A4E0D779D53}"/>
    <cellStyle name="Normal 16 2" xfId="446" xr:uid="{B6B31133-F861-4892-884A-8BC14F6EAA62}"/>
    <cellStyle name="Normal 17" xfId="447" xr:uid="{E65581E6-B83E-43C1-9D54-2F272FDB165A}"/>
    <cellStyle name="Normal 17 2" xfId="3052" xr:uid="{943AED90-EB09-4B7D-98AB-57DEBE51899D}"/>
    <cellStyle name="Normal 18" xfId="448" xr:uid="{DD3CF73A-B6EF-439C-910F-CC26DA300ABB}"/>
    <cellStyle name="Normal 18 2" xfId="27" xr:uid="{00000000-0005-0000-0000-000022000000}"/>
    <cellStyle name="Normal 18 3" xfId="51" xr:uid="{00000000-0005-0000-0000-000023000000}"/>
    <cellStyle name="Normal 19" xfId="449" xr:uid="{CB1BF012-AAF6-4CF8-B8E9-7B46D1B266A8}"/>
    <cellStyle name="Normal 19 2" xfId="3179" xr:uid="{714BFD8F-02BB-494C-BA70-ACAC01AFC80E}"/>
    <cellStyle name="Normal 2" xfId="1" xr:uid="{00000000-0005-0000-0000-000024000000}"/>
    <cellStyle name="Normal 2 10" xfId="1068" xr:uid="{F7B725A9-C13F-4515-A8F0-6057F24D027A}"/>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11" xfId="1069" xr:uid="{F1CF4D30-4665-4C6E-990C-B93E7DFD48F7}"/>
    <cellStyle name="Normal 2 12" xfId="3051" xr:uid="{9099F8F0-8688-49EB-AB3F-380743C0A76F}"/>
    <cellStyle name="Normal 2 13" xfId="3184" xr:uid="{EF6D73F8-2AE9-4A35-A721-D3B793136156}"/>
    <cellStyle name="Normal 2 2" xfId="82" xr:uid="{00000000-0005-0000-0000-000029000000}"/>
    <cellStyle name="Normal 2 2 2" xfId="450" xr:uid="{57659ADA-210D-4675-93CD-A32C0C0EE5D6}"/>
    <cellStyle name="Normal 2 2 2 2" xfId="451" xr:uid="{333E04B0-DAE6-4926-AFA8-B2AFC9D249F8}"/>
    <cellStyle name="Normal 2 2 2 3" xfId="1070" xr:uid="{2EB8201E-35EE-48F3-824F-F38709954797}"/>
    <cellStyle name="Normal 2 2 3" xfId="452" xr:uid="{F8334C9A-3197-48F2-9B6E-6E187FB2C19D}"/>
    <cellStyle name="Normal 2 2 4" xfId="1071" xr:uid="{C5731B36-5918-4ED2-9475-5CF7330C0B8C}"/>
    <cellStyle name="Normal 2 2 4 2" xfId="53" xr:uid="{00000000-0005-0000-0000-00002A000000}"/>
    <cellStyle name="Normal 2 3" xfId="84" xr:uid="{00000000-0005-0000-0000-00002B000000}"/>
    <cellStyle name="Normal 2 3 2" xfId="453" xr:uid="{11EDCBC3-34E2-4103-9D40-9DFCBFD68089}"/>
    <cellStyle name="Normal 2 3 2 2" xfId="1072" xr:uid="{6AEFEDDC-F357-4532-8391-5152653C3FE3}"/>
    <cellStyle name="Normal 2 3 3" xfId="454" xr:uid="{F7129F8C-3A69-46F3-9C8E-D4D56BC39661}"/>
    <cellStyle name="Normal 2 3 4" xfId="5391" xr:uid="{68EBBFAA-D755-4D9E-B16B-C7BB07CCFFA4}"/>
    <cellStyle name="Normal 2 3 6" xfId="34" xr:uid="{00000000-0005-0000-0000-00002C000000}"/>
    <cellStyle name="Normal 2 4" xfId="78" xr:uid="{00000000-0005-0000-0000-00002D000000}"/>
    <cellStyle name="Normal 2 4 2" xfId="1073" xr:uid="{AD2DF507-71F4-4E08-BED5-0F09DEC687C7}"/>
    <cellStyle name="Normal 2 4 2 2" xfId="1074" xr:uid="{4C458A96-98C6-4739-8B31-F0490507AC5E}"/>
    <cellStyle name="Normal 2 4 3" xfId="1075" xr:uid="{8E2B677C-D157-4CBA-A97A-101C19802ECB}"/>
    <cellStyle name="Normal 2 4 4" xfId="130" xr:uid="{122928AC-517E-4BAB-87DE-ED1924B46B73}"/>
    <cellStyle name="Normal 2 5" xfId="96" xr:uid="{82B31307-E0E3-459B-AF79-CCBAE2A33570}"/>
    <cellStyle name="Normal 2 5 2" xfId="1076" xr:uid="{1B0DC1F0-0321-4CE1-A88F-1C40028D61D9}"/>
    <cellStyle name="Normal 2 5 2 2" xfId="1077" xr:uid="{76D0DC33-05F0-4E19-AEE2-D56D382F875D}"/>
    <cellStyle name="Normal 2 5 3" xfId="1078" xr:uid="{42D4C43F-B84B-43E4-A17A-2193EBBAC7C0}"/>
    <cellStyle name="Normal 2 5 4" xfId="131" xr:uid="{A7EF2711-8B90-4594-AB53-4A68D80699C7}"/>
    <cellStyle name="Normal 2 6" xfId="105" xr:uid="{83211731-13F1-43C4-91EA-BE581126AC21}"/>
    <cellStyle name="Normal 2 6 2" xfId="95" xr:uid="{6292115F-03E5-4D1A-8856-96008B153F48}"/>
    <cellStyle name="Normal 2 6 6" xfId="33" xr:uid="{00000000-0005-0000-0000-00002E000000}"/>
    <cellStyle name="Normal 2 7" xfId="455" xr:uid="{BFAEF216-4883-4B9C-8AC9-54CA34F9DDD7}"/>
    <cellStyle name="Normal 2 8" xfId="1080" xr:uid="{7C9A424B-BCB4-419B-A2D1-AD0CEDA18248}"/>
    <cellStyle name="Normal 2 9" xfId="67" xr:uid="{00000000-0005-0000-0000-00002F000000}"/>
    <cellStyle name="Normal 2 9 2" xfId="10" xr:uid="{00000000-0005-0000-0000-000030000000}"/>
    <cellStyle name="Normal 2_~0149226" xfId="3158" xr:uid="{9EF511E0-C4D8-4A56-8D16-EE4C2B4F2EF0}"/>
    <cellStyle name="Normal 20" xfId="456" xr:uid="{938A9844-407A-46D7-8BEC-460D9C25F0BE}"/>
    <cellStyle name="Normal 20 2" xfId="457" xr:uid="{39B34012-8CC2-4280-B9B4-A223BC1F4D0C}"/>
    <cellStyle name="Normal 20 3" xfId="3181" xr:uid="{D1BE8ED8-EEAE-4C96-A12A-40B195C105BE}"/>
    <cellStyle name="Normal 21" xfId="458" xr:uid="{70D2A088-DA99-417E-AC33-C981A4586657}"/>
    <cellStyle name="Normal 21 2" xfId="3183" xr:uid="{7B69C035-E754-4132-8EED-0BC2B14C9280}"/>
    <cellStyle name="Normal 22" xfId="44" xr:uid="{00000000-0005-0000-0000-000031000000}"/>
    <cellStyle name="Normal 23" xfId="37" xr:uid="{00000000-0005-0000-0000-000032000000}"/>
    <cellStyle name="Normal 23 2" xfId="7047" xr:uid="{C3D7A220-7B64-4A27-82BC-912C7865E294}"/>
    <cellStyle name="Normal 23 3" xfId="460" xr:uid="{73B3B799-8341-4C16-A5E2-D123004AD945}"/>
    <cellStyle name="Normal 24" xfId="777" xr:uid="{BDC20181-4A39-4394-93DA-8C1AA5917D9F}"/>
    <cellStyle name="Normal 25" xfId="784" xr:uid="{14C9898C-A0FC-430A-9110-D34035E779EA}"/>
    <cellStyle name="Normal 25 2 2" xfId="756" xr:uid="{9DC903EE-9CB1-407F-AF5D-B36B9E75DBC4}"/>
    <cellStyle name="Normal 26" xfId="461" xr:uid="{26AEA8EB-0073-4790-86D2-3CC54DFEA270}"/>
    <cellStyle name="Normal 27" xfId="5294" xr:uid="{6CE5A17B-0180-4AF0-BB3E-CFF5154A4535}"/>
    <cellStyle name="Normal 28" xfId="5414" xr:uid="{A747207F-6391-4981-AC8A-11DEAAD1FD9E}"/>
    <cellStyle name="Normal 29" xfId="5450" xr:uid="{F3E84691-8331-4FA6-933B-6F6D8BD9E74E}"/>
    <cellStyle name="Normal 3" xfId="2" xr:uid="{00000000-0005-0000-0000-000033000000}"/>
    <cellStyle name="Normal 3 2" xfId="75" xr:uid="{00000000-0005-0000-0000-000034000000}"/>
    <cellStyle name="Normal 3 2 2" xfId="88" xr:uid="{347F706D-CDCD-4323-B712-C37993BD9A5D}"/>
    <cellStyle name="Normal 3 2 2 2" xfId="464" xr:uid="{AA4A3540-7F38-4F38-B495-429064C5D905}"/>
    <cellStyle name="Normal 3 2 2 3" xfId="463" xr:uid="{CDC66022-C065-446E-AC1D-ECF0E87A1A9F}"/>
    <cellStyle name="Normal 3 2 3" xfId="465" xr:uid="{DCD36A42-3D33-4A32-9CFB-6089C546083E}"/>
    <cellStyle name="Normal 3 2 4" xfId="462" xr:uid="{E6529082-649C-4368-A7ED-7C25A40AFD2D}"/>
    <cellStyle name="Normal 3 3" xfId="79" xr:uid="{00000000-0005-0000-0000-000035000000}"/>
    <cellStyle name="Normal 3 3 2" xfId="467" xr:uid="{76A8286B-F862-4F76-9371-432C366CA4F9}"/>
    <cellStyle name="Normal 3 3 3" xfId="468" xr:uid="{FAC6D573-9DFB-4FCF-99F1-CAA5FEAD0DC1}"/>
    <cellStyle name="Normal 3 3 4" xfId="5392" xr:uid="{867514F1-AA5C-412A-972D-209DDD9815FE}"/>
    <cellStyle name="Normal 3 3 5" xfId="466" xr:uid="{9EE27FA8-5023-4C43-8815-4A59B4335A53}"/>
    <cellStyle name="Normal 3 4" xfId="469" xr:uid="{15889E63-9BCE-41E3-8435-6AEC3FC1ADE1}"/>
    <cellStyle name="Normal 3 4 2" xfId="1082" xr:uid="{96138C81-6827-4C39-85CE-62CA91524C37}"/>
    <cellStyle name="Normal 3 5" xfId="1083" xr:uid="{B4F3020F-1A18-4CDC-9181-B9DFF38CB395}"/>
    <cellStyle name="Normal 3 6" xfId="132" xr:uid="{1162062F-F6C3-4A1C-AA3C-6D9AB1491032}"/>
    <cellStyle name="Normal 3_8 Market conditions" xfId="5393" xr:uid="{8FCB6345-F13D-4723-96D3-E5F85321E41E}"/>
    <cellStyle name="Normal 30" xfId="5295" xr:uid="{4D9A46C4-C15F-4B87-8530-50B14D43B3FE}"/>
    <cellStyle name="Normal 31" xfId="5313" xr:uid="{4B1DC3A8-873C-4F6F-8236-F1C2AC5A74D9}"/>
    <cellStyle name="Normal 32" xfId="5454" xr:uid="{29F08D03-2B9D-4BEB-90BB-B95B756BA9E8}"/>
    <cellStyle name="Normal 33" xfId="5436" xr:uid="{A76024FD-81D1-46C7-993E-E22F07366641}"/>
    <cellStyle name="Normal 34" xfId="5308" xr:uid="{19CD5719-0C6D-4D6C-97C2-C386F374899D}"/>
    <cellStyle name="Normal 35" xfId="5438" xr:uid="{153F1712-D34A-4169-BFCC-EE899A904539}"/>
    <cellStyle name="Normal 36" xfId="5457" xr:uid="{638E848E-9BC7-430B-9EA0-851146A227F9}"/>
    <cellStyle name="Normal 37" xfId="5373" xr:uid="{FB4B9F35-2A80-45A7-87DC-62E3E2B3F340}"/>
    <cellStyle name="Normal 38" xfId="5441" xr:uid="{11CB4132-763C-4A20-9CE9-C4238103FE2B}"/>
    <cellStyle name="Normal 39" xfId="5442" xr:uid="{D0485804-E6CC-4670-ABA7-C2E19FCF74C7}"/>
    <cellStyle name="Normal 4" xfId="72" xr:uid="{00000000-0005-0000-0000-000036000000}"/>
    <cellStyle name="Normal 4 2" xfId="80" xr:uid="{00000000-0005-0000-0000-000037000000}"/>
    <cellStyle name="Normal 4 2 2" xfId="471" xr:uid="{7530FCEF-510F-4942-8871-AFAADCFA83E5}"/>
    <cellStyle name="Normal 4 2 2 2" xfId="472" xr:uid="{6EAC3C56-7EF6-4BAC-83EA-E9633D32CE18}"/>
    <cellStyle name="Normal 4 2 3" xfId="473" xr:uid="{A58B0994-14E2-49B8-89B3-E533DC8A2E4E}"/>
    <cellStyle name="Normal 4 2 4" xfId="5394" xr:uid="{6B34F7AF-E14E-4402-BF4E-D9EE9A300D11}"/>
    <cellStyle name="Normal 4 2 5" xfId="470" xr:uid="{9783D88A-BBB0-4B39-BA36-285FED243995}"/>
    <cellStyle name="Normal 4 3" xfId="474" xr:uid="{EB51CC5D-1A0B-4133-A946-7A8E3BE9B983}"/>
    <cellStyle name="Normal 4 3 2" xfId="1084" xr:uid="{021F7426-59F1-4B21-AE99-AE4F9485B109}"/>
    <cellStyle name="Normal 4 3 2 2" xfId="1085" xr:uid="{7E119D82-5628-4E45-8F23-965F1B1CCB8D}"/>
    <cellStyle name="Normal 4 3 3" xfId="1086" xr:uid="{43020D09-63C3-4229-92F1-D88C34F6AC01}"/>
    <cellStyle name="Normal 4 3 4" xfId="5395" xr:uid="{7139AA3F-FBCE-4365-AFA9-8CBEA4191EA4}"/>
    <cellStyle name="Normal 4 4" xfId="475" xr:uid="{AC776249-A2DE-43F3-82D3-46478952029D}"/>
    <cellStyle name="Normal 4 4 2" xfId="1087" xr:uid="{D7EACD33-938F-4CA9-A35D-39D179B10AB1}"/>
    <cellStyle name="Normal 4 5" xfId="476" xr:uid="{CC8DB78C-76CC-4928-A828-6D02E81EDFA3}"/>
    <cellStyle name="Normal 4 5 2" xfId="1088" xr:uid="{3DA612BB-9D4C-4CBF-BC35-64175C29D049}"/>
    <cellStyle name="Normal 4 6" xfId="1089" xr:uid="{DD7355C1-8003-48D5-9793-DA21658D98D3}"/>
    <cellStyle name="Normal 4 7" xfId="4361" xr:uid="{ACF0D1A6-5E92-41A0-9AF4-D04AE9FD4B99}"/>
    <cellStyle name="Normal 4 8" xfId="133" xr:uid="{B2BE0B0A-DBC1-4669-B609-31CDB7EEE24D}"/>
    <cellStyle name="Normal 4_Cockpit JR 23 nr 5 2003 lördag" xfId="477" xr:uid="{E2D9517A-562A-4A0E-867B-2FB6D9009A1F}"/>
    <cellStyle name="Normal 47 6" xfId="15" xr:uid="{00000000-0005-0000-0000-000038000000}"/>
    <cellStyle name="Normal 5" xfId="81" xr:uid="{00000000-0005-0000-0000-000039000000}"/>
    <cellStyle name="Normal 5 2" xfId="478" xr:uid="{9E2A14EC-7506-4BEF-BEE4-E3D54DF1385A}"/>
    <cellStyle name="Normal 5 2 2" xfId="20" xr:uid="{00000000-0005-0000-0000-00003A000000}"/>
    <cellStyle name="Normal 5 2 2 2" xfId="5430" xr:uid="{1844C691-7648-4A20-9539-7B6181009609}"/>
    <cellStyle name="Normal 5 2 2 3" xfId="479" xr:uid="{FBE3CA66-DC87-422B-86F1-ED151596C331}"/>
    <cellStyle name="Normal 5 2 3" xfId="5421" xr:uid="{5DEE06C4-707F-4806-B30D-EC1BFEC5B071}"/>
    <cellStyle name="Normal 5 3" xfId="480" xr:uid="{E2F7FBAC-4B9C-4F69-A0CE-A9FE8941A3B5}"/>
    <cellStyle name="Normal 5 3 2" xfId="481" xr:uid="{F0400ACE-806D-4709-A6AA-381CD3B7C44C}"/>
    <cellStyle name="Normal 5_Cockpit JR 23 nr 5 2003 lördag" xfId="482" xr:uid="{9947B347-E902-4061-9098-85B093420183}"/>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6 2" xfId="483" xr:uid="{77B13AA9-88A7-40FC-80F5-EFCB2D3E7BEB}"/>
    <cellStyle name="Normal 6 2 2" xfId="1092" xr:uid="{D73526EF-B3CB-407E-B6B8-9A07293D7413}"/>
    <cellStyle name="Normal 6 2 2 2" xfId="5431" xr:uid="{3B10E464-2B4B-442E-BE48-FF1A7BEFC5F1}"/>
    <cellStyle name="Normal 6 2 3" xfId="5422" xr:uid="{62C4F77A-9C22-4C1A-A2DD-5E57A2F28FC9}"/>
    <cellStyle name="Normal 6 3" xfId="484" xr:uid="{E87D9A8E-BACB-465A-B81F-C4BF9C49FE62}"/>
    <cellStyle name="Normal 6 3 2" xfId="3178" xr:uid="{986E357C-C908-40C8-BFF9-5912D4DFFAFF}"/>
    <cellStyle name="Normal 6 4" xfId="485" xr:uid="{9C9744F5-4BED-4D2C-88CD-661018099A22}"/>
    <cellStyle name="Normal 7" xfId="139" xr:uid="{67BE704A-4445-442E-9BA1-CCC572F2E521}"/>
    <cellStyle name="Normal 7 2" xfId="486" xr:uid="{351601C1-1F19-4BB7-9A58-13C93B7E3CF8}"/>
    <cellStyle name="Normal 7 2 2" xfId="1095" xr:uid="{F8931A92-1106-42A3-850F-E66CA0265EFB}"/>
    <cellStyle name="Normal 7 2 2 2" xfId="1096" xr:uid="{A95CD0EF-B12D-42E4-A13F-CC1150406B5F}"/>
    <cellStyle name="Normal 7 2 3" xfId="1097" xr:uid="{B369CA1A-FEA4-4D5A-9893-04E031F6DC25}"/>
    <cellStyle name="Normal 7 2 4" xfId="1094" xr:uid="{5EC19C0D-572F-4C59-A845-3ABF9A07194B}"/>
    <cellStyle name="Normal 7 3" xfId="487" xr:uid="{A614C763-6B4C-4F35-9B1A-9F90D35CCC55}"/>
    <cellStyle name="Normal 7 3 2" xfId="1099" xr:uid="{69D5F755-C201-443D-B60D-BFA1EE7CA808}"/>
    <cellStyle name="Normal 7 3 2 2" xfId="1100" xr:uid="{BDAAD785-2E56-4C70-A6A4-FE858CBEE8A6}"/>
    <cellStyle name="Normal 7 3 3" xfId="1101" xr:uid="{0C129640-CEDE-4CFF-8B31-DA2C21922186}"/>
    <cellStyle name="Normal 7 4" xfId="488" xr:uid="{7B030706-B5A3-4861-BDA7-AE74E6555F7C}"/>
    <cellStyle name="Normal 7 4 2" xfId="1103" xr:uid="{E431991B-70D7-453C-8F4A-64FA5BE249B3}"/>
    <cellStyle name="Normal 7 4 3" xfId="1102" xr:uid="{CA33D92B-AE74-4804-893C-A294C8E16E5A}"/>
    <cellStyle name="Normal 7 5" xfId="1104" xr:uid="{42E85F9B-BF37-469B-A2BD-90238160B686}"/>
    <cellStyle name="Normal 8" xfId="140" xr:uid="{B7AFC3C0-124B-4C38-A25C-EC854FBDE795}"/>
    <cellStyle name="Normal 8 2" xfId="489" xr:uid="{DE7359F5-3A7C-4A22-9FF3-E1AF896FD854}"/>
    <cellStyle name="Normal 8 2 2" xfId="30" xr:uid="{00000000-0005-0000-0000-00003E000000}"/>
    <cellStyle name="Normal 8 2 3" xfId="5424" xr:uid="{9705D8C8-8439-437E-9A8F-C17151874408}"/>
    <cellStyle name="Normal 8 3" xfId="1107" xr:uid="{12714C27-5C0A-424E-9195-ED8F0F7148F0}"/>
    <cellStyle name="Normal 8 3 2" xfId="31" xr:uid="{00000000-0005-0000-0000-00003F000000}"/>
    <cellStyle name="Normal 8 4" xfId="4367" xr:uid="{91EDF0A3-96DA-4B84-B1B3-6BF9C005B6A8}"/>
    <cellStyle name="Normal 8 5" xfId="5419" xr:uid="{1CA0D096-77A3-4673-83AC-8CBF223C81CF}"/>
    <cellStyle name="Normal 9" xfId="141" xr:uid="{D414397C-E7AE-4142-B803-D1BB6BD795EE}"/>
    <cellStyle name="Normal 9 2" xfId="490" xr:uid="{E28C6DAE-69B0-46FF-A4B1-F444E03947AC}"/>
    <cellStyle name="Normal 9 2 2" xfId="21" xr:uid="{00000000-0005-0000-0000-000040000000}"/>
    <cellStyle name="Normal 9 2 2 2" xfId="5425" xr:uid="{EE0C141D-F724-4C16-9309-5FBA4D67F328}"/>
    <cellStyle name="Normal 9 3" xfId="1108" xr:uid="{E3B86B5C-0688-43D8-8FE7-1E41D65CDA82}"/>
    <cellStyle name="Normal 9 3 2" xfId="23" xr:uid="{00000000-0005-0000-0000-000041000000}"/>
    <cellStyle name="Normal 9 4" xfId="1109" xr:uid="{D443B924-6591-4411-AC46-E2300BC8A4B4}"/>
    <cellStyle name="Normal 9 5" xfId="5423" xr:uid="{AF4F15CD-2584-464F-85C3-9DC507AB058D}"/>
    <cellStyle name="Normal_Q1 Interim report" xfId="8" xr:uid="{00000000-0005-0000-0000-000042000000}"/>
    <cellStyle name="Normal_Q1 Interim report 2" xfId="90" xr:uid="{8046899F-28F6-4CB9-A9B7-1BBBDE6197FC}"/>
    <cellStyle name="Normal_Q1 Interim report 3" xfId="92" xr:uid="{7B624D4A-0B06-4F1B-840A-3FBF6A3C1C41}"/>
    <cellStyle name="Normal_Q1 Interim report_AuM" xfId="104" xr:uid="{4241B8F6-41B2-4907-B4F5-F646AB250C0D}"/>
    <cellStyle name="Normal_Unibank" xfId="36" xr:uid="{00000000-0005-0000-0000-000044000000}"/>
    <cellStyle name="Normal_Unibank 2 2" xfId="38" xr:uid="{00000000-0005-0000-0000-000045000000}"/>
    <cellStyle name="Normale_2011 04 14 Templates for stress test_bcl" xfId="3159" xr:uid="{488A2B06-ABD4-44A1-BC57-796A45D90357}"/>
    <cellStyle name="Normalny 3" xfId="5296" xr:uid="{15CFFFD1-A907-487C-A2F2-086BE5392008}"/>
    <cellStyle name="Normalny_Formats Polska version nr 1" xfId="491" xr:uid="{FE8B7422-5722-4417-8610-5348E44B2036}"/>
    <cellStyle name="Notas" xfId="3160" xr:uid="{434813C0-745B-4FB9-A214-DB8DF7CD2624}"/>
    <cellStyle name="Notas 2" xfId="5288" xr:uid="{B934AC0C-AA68-4F3D-9A7B-0B0B227AF950}"/>
    <cellStyle name="Notas 2 2" xfId="11839" xr:uid="{2D2FD133-3CD2-4457-8442-E689FDFDE859}"/>
    <cellStyle name="Notas 2 3" xfId="17444" xr:uid="{55E842B3-0094-489B-8BFF-66A049E18080}"/>
    <cellStyle name="Notas 2 4" xfId="22920" xr:uid="{19E2DE19-379E-4951-B318-4BCE770A1098}"/>
    <cellStyle name="Notas 3" xfId="9718" xr:uid="{B40FD337-F56D-4630-8AB9-B7025B1C443C}"/>
    <cellStyle name="Notas 4" xfId="15345" xr:uid="{A5AE8A82-A944-49B5-A47C-0FD001A39A16}"/>
    <cellStyle name="Notas 5" xfId="20825" xr:uid="{ABF43083-BC48-438C-8CC2-2E38A252AE8C}"/>
    <cellStyle name="Note 2" xfId="493" xr:uid="{3315EB8D-771D-4D5D-BAE7-5FF79F748C13}"/>
    <cellStyle name="Note 2 2" xfId="494" xr:uid="{41A36D86-7301-48F5-AE1B-DF910271D34C}"/>
    <cellStyle name="Note 2 2 2" xfId="7322" xr:uid="{C70A34C4-B442-464B-BEC4-4B5F3E127B37}"/>
    <cellStyle name="Note 2 2 3" xfId="11913" xr:uid="{8E44AAAD-1826-4530-ABE9-9E21FBF3E1BB}"/>
    <cellStyle name="Note 2 2 4" xfId="7753" xr:uid="{6E10EBBB-9816-4379-8102-B030D618E887}"/>
    <cellStyle name="Note 2 3" xfId="3161" xr:uid="{E1D3418F-A644-4A12-AEE9-F41B54507A5D}"/>
    <cellStyle name="Note 2 3 2" xfId="9719" xr:uid="{EC52E110-EDA0-4251-ABE6-40A7392B72EC}"/>
    <cellStyle name="Note 2 3 3" xfId="15346" xr:uid="{B64FD20D-6C8F-4CCD-B4BA-0FA80CB38114}"/>
    <cellStyle name="Note 2 3 4" xfId="20826" xr:uid="{AF54BDB9-B871-423A-8E4A-BD5D97173C5E}"/>
    <cellStyle name="Note 2 4" xfId="5289" xr:uid="{D5E34151-6249-48DE-ADBD-F43A4F1B3942}"/>
    <cellStyle name="Note 2 4 2" xfId="11840" xr:uid="{652647B9-9AFD-4CD0-BCCB-F0184C1D9BF2}"/>
    <cellStyle name="Note 2 4 3" xfId="17445" xr:uid="{3016085D-461E-4C80-8F52-0B1CC8B61047}"/>
    <cellStyle name="Note 2 4 4" xfId="22921" xr:uid="{F2639D49-6E38-430A-984C-2F43BB152F65}"/>
    <cellStyle name="Note 2 5" xfId="5397" xr:uid="{3B61CDD3-3F9A-4894-8C65-403659F125E6}"/>
    <cellStyle name="Note 2 5 2" xfId="11911" xr:uid="{625D4170-E851-414A-9BAA-200E5EE6CFBF}"/>
    <cellStyle name="Note 2 5 3" xfId="17500" xr:uid="{171019FA-441E-430B-BDE9-F59D06338E75}"/>
    <cellStyle name="Note 2 5 4" xfId="22942" xr:uid="{35F2D163-0545-4763-ADE1-FE8E9E2914AE}"/>
    <cellStyle name="Note 2 6" xfId="5443" xr:uid="{2A714388-B5D8-4771-8A1A-7C9C9D663555}"/>
    <cellStyle name="Note 2 6 2" xfId="11940" xr:uid="{70AD8E05-3B51-4FD1-B557-50B6BEF95B70}"/>
    <cellStyle name="Note 2 6 3" xfId="17514" xr:uid="{2E517C9E-82E1-4DA8-B4DF-6DBCF8812469}"/>
    <cellStyle name="Note 2 6 4" xfId="22955" xr:uid="{B7DCF0C0-3A35-4090-B4F2-B3B39943F477}"/>
    <cellStyle name="Note 2 7" xfId="7321" xr:uid="{D574BC62-BAD8-4A45-A522-FF5D28E67CB9}"/>
    <cellStyle name="Note 2 8" xfId="7324" xr:uid="{17419041-CAD4-4311-940A-36EF3F1A9AAE}"/>
    <cellStyle name="Note 2 9" xfId="13557" xr:uid="{CE2571A9-394A-45E2-9FED-71FB4FB85664}"/>
    <cellStyle name="Note 3" xfId="3162" xr:uid="{D8EC7B28-A9B1-4AB1-9313-32AE96038D32}"/>
    <cellStyle name="Note 3 2" xfId="5290" xr:uid="{EE37B964-9D93-4A8B-99D8-D5A871A4B452}"/>
    <cellStyle name="Note 3 2 2" xfId="11841" xr:uid="{F6D6B22E-7B5C-4EE9-810D-358C71605D8B}"/>
    <cellStyle name="Note 3 2 3" xfId="17446" xr:uid="{E60C790B-7D3D-40CF-BAF7-7AA05C30C6D3}"/>
    <cellStyle name="Note 3 2 4" xfId="22922" xr:uid="{860DD637-6AB5-43C9-9932-432D07D72DFF}"/>
    <cellStyle name="Note 3 3" xfId="9720" xr:uid="{64508514-C561-4A66-B896-729A00A59194}"/>
    <cellStyle name="Note 3 4" xfId="15347" xr:uid="{34AAF6C8-0B2C-4C1D-9530-395DF5F1FC53}"/>
    <cellStyle name="Note 3 5" xfId="20827" xr:uid="{89A0ACA1-5723-4595-8251-852FDEAF09E1}"/>
    <cellStyle name="Note 4" xfId="492" xr:uid="{125BB2BB-66C6-42F6-95FE-ACF7E4C23ACD}"/>
    <cellStyle name="Note 5" xfId="7320" xr:uid="{B6F32C1F-A1B3-486E-9C36-30E926EDD847}"/>
    <cellStyle name="Note 6" xfId="7325" xr:uid="{14207223-62FE-4B0D-BA40-705BFCF779E7}"/>
    <cellStyle name="Note 7" xfId="13547" xr:uid="{33543F44-0742-4D92-B256-5D633D405CDD}"/>
    <cellStyle name="Nøytral" xfId="1110" xr:uid="{D61DAA02-7A70-458A-8E7D-AA4F08BBCF89}"/>
    <cellStyle name="OOO_Punkt" xfId="495" xr:uid="{1E53F1BE-9BE8-4B42-812E-3B8890177C52}"/>
    <cellStyle name="optionalExposure" xfId="56" xr:uid="{00000000-0005-0000-0000-000046000000}"/>
    <cellStyle name="optionalExposure 2" xfId="69" xr:uid="{00000000-0005-0000-0000-000047000000}"/>
    <cellStyle name="optionalExposure 2 2" xfId="759" xr:uid="{A4031EE1-E28C-4353-A7B9-659471F99C8C}"/>
    <cellStyle name="optionalExposure 2 3" xfId="7457" xr:uid="{8E1021C0-D30D-4D73-A908-51EF4ABDE38B}"/>
    <cellStyle name="optionalExposure 2 4" xfId="13534" xr:uid="{3D514395-6AD5-4524-A378-8120EE695D91}"/>
    <cellStyle name="optionalExposure 2 5" xfId="7336" xr:uid="{62A43500-910B-4A99-A994-874C38709953}"/>
    <cellStyle name="optionalExposure 3" xfId="142" xr:uid="{3B9152F6-20C8-447E-B959-BC9107473BB0}"/>
    <cellStyle name="optionalExposure 4" xfId="7091" xr:uid="{862A89DB-8B05-4255-8656-0983CD3E4EDF}"/>
    <cellStyle name="Otsikko" xfId="5398" xr:uid="{B1CCCFE2-E6F8-4156-AA99-D4CE21D386D3}"/>
    <cellStyle name="Otsikko 1" xfId="5399" xr:uid="{DA6E6D4B-39EA-48BA-A452-6A7F4185AE64}"/>
    <cellStyle name="Otsikko 1 2" xfId="496" xr:uid="{3FFFE16F-63E5-46F7-BBC8-9A1DD343C879}"/>
    <cellStyle name="Otsikko 2" xfId="5400" xr:uid="{71B99073-BA21-4E4A-ABB9-06212D9F910B}"/>
    <cellStyle name="Otsikko 2 2" xfId="497" xr:uid="{2A949FFD-A081-4D0A-A389-CE77F68C19A2}"/>
    <cellStyle name="Otsikko 3" xfId="5401" xr:uid="{66F130F6-F61C-4C1C-B18C-5B28DC9D4A82}"/>
    <cellStyle name="Otsikko 3 2" xfId="498" xr:uid="{00765A25-EBEF-439A-9BFD-D69AB28E44E8}"/>
    <cellStyle name="Otsikko 4" xfId="5402" xr:uid="{C163D6BC-B684-41E1-8A79-A18C515F7CD4}"/>
    <cellStyle name="Otsikko 4 2" xfId="499" xr:uid="{72F4FCDA-0C01-4542-8452-AB139E0AE4F2}"/>
    <cellStyle name="Otsikko 5" xfId="500" xr:uid="{743B5EC3-3CE8-4C86-BF35-9DDF21781EF4}"/>
    <cellStyle name="Output 2" xfId="502" xr:uid="{C0302CCF-EA4E-4841-9F68-3CAC66831AC3}"/>
    <cellStyle name="Output 2 2" xfId="1111" xr:uid="{75AEDD25-AFCE-42B2-80D3-D60ED3E869B0}"/>
    <cellStyle name="Output 2 3" xfId="5403" xr:uid="{7886C510-6C3F-4C84-AF0D-D156EBDC74AE}"/>
    <cellStyle name="Output 2 3 2" xfId="11914" xr:uid="{CF6E0A54-074E-414F-9D1A-0106E4D67EE8}"/>
    <cellStyle name="Output 2 3 3" xfId="17501" xr:uid="{1593DC2A-8A75-478D-9362-A2341F244DD8}"/>
    <cellStyle name="Output 2 3 4" xfId="22943" xr:uid="{BC3A40EA-527A-43F8-8051-14391A7A3B8A}"/>
    <cellStyle name="Output 2 4" xfId="5445" xr:uid="{44743FEF-557D-4B86-AE6C-1A77FC89EDD6}"/>
    <cellStyle name="Output 2 4 2" xfId="11941" xr:uid="{3F01EFFB-009D-47E8-A42F-174337AD1CF5}"/>
    <cellStyle name="Output 2 4 3" xfId="17515" xr:uid="{33C4A8B9-C2A6-4EDB-BD49-30001AAE47B7}"/>
    <cellStyle name="Output 2 4 4" xfId="22956" xr:uid="{5358B4E8-55F0-4DE7-813B-639CF4AFEC3C}"/>
    <cellStyle name="Output 2 5" xfId="7323" xr:uid="{88DACACB-8867-4E32-A19D-E36B32140798}"/>
    <cellStyle name="Output 2 6" xfId="7092" xr:uid="{260D6D48-95ED-4F5A-B448-9FAA5ED7BCBE}"/>
    <cellStyle name="Output 3" xfId="3163" xr:uid="{BAA3AEEA-E1A8-4CDC-AF90-097DF2C1970E}"/>
    <cellStyle name="Output 3 2" xfId="4355" xr:uid="{6237BC17-6DD3-485C-9F64-FAB9163C8EC3}"/>
    <cellStyle name="Output 3 2 2" xfId="10911" xr:uid="{D434A844-94E3-41FA-8FB8-19618615F958}"/>
    <cellStyle name="Output 3 2 3" xfId="16525" xr:uid="{300C8BE2-D154-4B8D-8D56-6771C2688C26}"/>
    <cellStyle name="Output 3 2 4" xfId="22002" xr:uid="{7E73956E-42EE-464C-B309-26CAC2B064E0}"/>
    <cellStyle name="Output 3 3" xfId="7045" xr:uid="{B0EDD8F0-80F5-4F3B-AB56-953E7409481F}"/>
    <cellStyle name="Output 3 3 2" xfId="13528" xr:uid="{C62138AA-CA38-479C-9EED-5B251E11314C}"/>
    <cellStyle name="Output 3 3 3" xfId="19094" xr:uid="{57DF7628-B706-493F-9D9D-5FA5A1F5535B}"/>
    <cellStyle name="Output 3 3 4" xfId="24535" xr:uid="{761DD7FA-0651-4DC4-AF52-10E703A3A918}"/>
    <cellStyle name="Output 3 4" xfId="9721" xr:uid="{41C4DE9F-528C-45A3-B4DC-4B242AEE4292}"/>
    <cellStyle name="Output 3 5" xfId="15348" xr:uid="{AA6BB581-BA7C-4956-ABAA-242A61D67E63}"/>
    <cellStyle name="Output 3 6" xfId="20828" xr:uid="{FD2E7C5F-53EB-44DB-8140-8E37D3FC302B}"/>
    <cellStyle name="Output 4" xfId="501" xr:uid="{CAD58BE6-BED7-4F44-96A3-E15040B06C8F}"/>
    <cellStyle name="Output 5" xfId="11912" xr:uid="{B77E1842-1C27-4A1C-9114-0DAB81213841}"/>
    <cellStyle name="Output 6" xfId="7754" xr:uid="{00F24FA1-2D69-47FA-866B-7D06BBF9AC30}"/>
    <cellStyle name="Overskrift 1" xfId="1112" xr:uid="{BEEF88D8-CD65-4C4D-B311-F933EAFBD94E}"/>
    <cellStyle name="Overskrift 2" xfId="1113" xr:uid="{0F562A52-75FC-407C-9705-D1920B3EC9D2}"/>
    <cellStyle name="Overskrift 3" xfId="1114" xr:uid="{4823C97E-3C32-4D60-A64E-661EC39804DC}"/>
    <cellStyle name="Overskrift 4" xfId="1115" xr:uid="{C2AAB880-9FF7-4B3E-AB73-28527AC12290}"/>
    <cellStyle name="Percent" xfId="68" builtinId="5"/>
    <cellStyle name="Percent (2)" xfId="503" xr:uid="{E441C0DD-5EF3-4EBF-ABA3-07F7628611C9}"/>
    <cellStyle name="Percent 10" xfId="5297" xr:uid="{FD4199FB-2A2D-45D3-B4CE-C92DAA47620E}"/>
    <cellStyle name="Percent 10 2" xfId="28" xr:uid="{00000000-0005-0000-0000-000049000000}"/>
    <cellStyle name="Percent 10 3" xfId="59" xr:uid="{00000000-0005-0000-0000-00004A000000}"/>
    <cellStyle name="Percent 11" xfId="102" xr:uid="{A7A32751-84B7-47CF-B3D0-775F3C4722C7}"/>
    <cellStyle name="Percent 11 2" xfId="5305" xr:uid="{E18090A3-5E96-48A0-A688-AB9F2E18417F}"/>
    <cellStyle name="Percent 12" xfId="5427" xr:uid="{03238171-4D79-4602-ACB8-1C7CEABBCE19}"/>
    <cellStyle name="Percent 13" xfId="47" xr:uid="{00000000-0005-0000-0000-00004B000000}"/>
    <cellStyle name="Percent 13 2" xfId="5434" xr:uid="{8D74EC9F-F1FF-4E22-8B69-FB198F60164A}"/>
    <cellStyle name="Percent 14" xfId="5451" xr:uid="{A7226DE0-4030-4493-8FDB-A8C04F31D3AD}"/>
    <cellStyle name="Percent 15" xfId="5444" xr:uid="{6AF70C26-09ED-44BA-98CB-B7819FBB559A}"/>
    <cellStyle name="Percent 16" xfId="5390" xr:uid="{8BBBBAF9-5089-4387-A6C1-E18758759991}"/>
    <cellStyle name="Percent 17" xfId="5453" xr:uid="{35CB9312-30F0-46FF-8813-BE5A617BD450}"/>
    <cellStyle name="Percent 18" xfId="5428" xr:uid="{55DB01CC-2570-4877-970F-A81664F344B2}"/>
    <cellStyle name="Percent 19" xfId="5452" xr:uid="{B8EEAADF-7DE1-46F7-9725-E7EEC339BC43}"/>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3 3" xfId="1116" xr:uid="{D15900CA-2191-44FE-A778-C11236D2458C}"/>
    <cellStyle name="Percent 2 4" xfId="97" xr:uid="{315EACB3-F6C7-4060-A853-DAE42F044501}"/>
    <cellStyle name="Percent 20" xfId="5455" xr:uid="{E9F68838-A5C4-45E9-85EC-EE84779B9AB3}"/>
    <cellStyle name="Percent 21" xfId="5456" xr:uid="{723AFF08-4E48-41E0-9DB6-5CF75277B0D5}"/>
    <cellStyle name="Percent 22" xfId="5449" xr:uid="{84603E52-A011-4553-8E61-BEEA877C6F58}"/>
    <cellStyle name="Percent 3" xfId="94" xr:uid="{0EEC73A8-6978-4C07-9F5D-9E64C440F739}"/>
    <cellStyle name="Percent 3 11" xfId="66" xr:uid="{00000000-0005-0000-0000-000051000000}"/>
    <cellStyle name="Percent 3 2" xfId="1117" xr:uid="{FF6F9283-5586-4BE1-85ED-F6D8CFA6CBD6}"/>
    <cellStyle name="Percent 3 3" xfId="144" xr:uid="{EADD5669-CB7E-48EC-A592-0CE92E0129DE}"/>
    <cellStyle name="Percent 4" xfId="146" xr:uid="{B12ECFEF-13A8-4F21-BBF6-38ED4657B71F}"/>
    <cellStyle name="Percent 4 2" xfId="1118" xr:uid="{3380777C-C75C-4A6D-9BB3-C025351DE236}"/>
    <cellStyle name="Percent 4 2 2" xfId="1119" xr:uid="{6BE4FC29-E484-4BE4-8FDD-5D7F6E34BA3F}"/>
    <cellStyle name="Percent 4 2 2 2" xfId="1120" xr:uid="{C95083FE-E74B-4534-87AA-80679B5FE058}"/>
    <cellStyle name="Percent 4 2 3" xfId="1121" xr:uid="{ADA46B1C-3FD5-4DFF-8A49-46A5A95272F1}"/>
    <cellStyle name="Percent 4 3" xfId="1122" xr:uid="{FE2E4040-5669-4009-95B7-397CBE3C461F}"/>
    <cellStyle name="Percent 4 3 2" xfId="1123" xr:uid="{C738DEB1-0890-443A-AFD0-FCC0A9A81778}"/>
    <cellStyle name="Percent 4 3 2 2" xfId="1124" xr:uid="{F6E365D3-7DD2-48C6-9FE1-F2C94B7D90D0}"/>
    <cellStyle name="Percent 4 3 3" xfId="1125" xr:uid="{6D58677B-07A4-4E19-9318-9798C0EADDB0}"/>
    <cellStyle name="Percent 4 4" xfId="1126" xr:uid="{5C7AF5AC-4508-4A51-9FCE-5BA32037A6EF}"/>
    <cellStyle name="Percent 4 4 2" xfId="1127" xr:uid="{F969FBA2-E276-4F3A-9286-046B0100925B}"/>
    <cellStyle name="Percent 4 5" xfId="1128" xr:uid="{265AEEC9-6D5B-489A-BFA3-74C047F5F567}"/>
    <cellStyle name="Percent 4 6" xfId="5420" xr:uid="{917E50B7-0D6E-4BE6-8CE4-6B34F7C4788B}"/>
    <cellStyle name="Percent 5" xfId="91" xr:uid="{29D1F0A5-9F47-4A78-BD4B-155D1717DCD8}"/>
    <cellStyle name="Percent 5 2" xfId="1129" xr:uid="{DE714A80-0EC3-4E9F-BF7D-9F5CED3B28A1}"/>
    <cellStyle name="Percent 5 3" xfId="147" xr:uid="{6B2004B1-337F-422B-924B-FE051FB94BA8}"/>
    <cellStyle name="Percent 6" xfId="148" xr:uid="{954890C6-8490-49BA-804E-7A99B72B929B}"/>
    <cellStyle name="Percent 6 2" xfId="1130" xr:uid="{A89BF5D1-F6C4-4B42-99CE-AD0DB6E2FDA2}"/>
    <cellStyle name="Percent 7" xfId="149" xr:uid="{2E076520-296F-4EA7-8307-E8520A662CE6}"/>
    <cellStyle name="Percent 7 2" xfId="1131" xr:uid="{0FAF3CE0-05D1-43C1-BA55-423D46F5D235}"/>
    <cellStyle name="Percent 7 2 2" xfId="22" xr:uid="{00000000-0005-0000-0000-000052000000}"/>
    <cellStyle name="Percent 7 3 2" xfId="24" xr:uid="{00000000-0005-0000-0000-000053000000}"/>
    <cellStyle name="Percent 8" xfId="150" xr:uid="{4F003FEF-0CA7-423D-8CDA-23A3F51839D6}"/>
    <cellStyle name="Percent 8 2" xfId="151" xr:uid="{8F5E06F0-5478-43F5-B7B4-C2A1B98FC7C5}"/>
    <cellStyle name="Percent 8 2 4 3" xfId="6" xr:uid="{00000000-0005-0000-0000-000054000000}"/>
    <cellStyle name="Percent 8 3" xfId="1132" xr:uid="{2EA3B18F-6A7D-40E1-A596-D0ED7C3F2F69}"/>
    <cellStyle name="Percent 9" xfId="152" xr:uid="{1C43924B-FE8A-4599-A73E-E90737ECC6BB}"/>
    <cellStyle name="Percent 9 2 3" xfId="18" xr:uid="{00000000-0005-0000-0000-000055000000}"/>
    <cellStyle name="Pilkku 2" xfId="504" xr:uid="{369B4C0B-9E17-43CE-8B73-885A24B72C02}"/>
    <cellStyle name="Pilkku 2 2" xfId="505" xr:uid="{0EB1170A-BDC9-4231-AF27-BA7CA65385E8}"/>
    <cellStyle name="Pilkku 2 3" xfId="506" xr:uid="{3D0A5CA9-769D-4132-AD5F-32A435B75537}"/>
    <cellStyle name="Pilkku 3" xfId="507" xr:uid="{90C6CE79-1639-45B8-AC1D-6F1A2A35ACAF}"/>
    <cellStyle name="Procent" xfId="93" xr:uid="{071151F7-B41C-4DDD-9C75-6764AB811F69}"/>
    <cellStyle name="Procent 2" xfId="508" xr:uid="{61A1E948-6965-4BC8-9122-C3BFF022934C}"/>
    <cellStyle name="Procent 3" xfId="509" xr:uid="{6D2F6743-CBE8-4D76-A9AF-D54E3F932CC2}"/>
    <cellStyle name="Procent 3 2" xfId="1133" xr:uid="{19FB3177-39A7-4444-A12F-2F14E512280F}"/>
    <cellStyle name="Procent 4" xfId="510" xr:uid="{25BF05D6-F6E7-4C18-A010-6702C2FA1F34}"/>
    <cellStyle name="Procent 4 2" xfId="1134" xr:uid="{2D3F43E7-B0A7-453A-B82A-8ABA6CA49206}"/>
    <cellStyle name="Procent 4 2 2" xfId="1135" xr:uid="{8552ED07-ED2C-48F4-9CC0-234E2B39F2BE}"/>
    <cellStyle name="Procent 4 2 2 2" xfId="1136" xr:uid="{39527B78-8193-4B62-84D1-E88F7DAA0E13}"/>
    <cellStyle name="Procent 4 2 3" xfId="1137" xr:uid="{0A506520-CFE9-4AD1-ABFF-D188D243CC83}"/>
    <cellStyle name="Procent 4 3" xfId="1138" xr:uid="{04BC5A7B-EBB1-4A9F-88E4-0A293357A89A}"/>
    <cellStyle name="Procent 4 3 2" xfId="1139" xr:uid="{09CA5099-D3F6-4CF4-8EB8-CDF825BC0317}"/>
    <cellStyle name="Procent 4 3 2 2" xfId="1140" xr:uid="{F9DB308C-00B9-4C67-8213-AC467CF279BC}"/>
    <cellStyle name="Procent 4 3 3" xfId="1141" xr:uid="{E5F53D84-6CFD-414F-8A5D-7AAFEDF8BF57}"/>
    <cellStyle name="Procent 4 4" xfId="1142" xr:uid="{D856FDCB-0F61-45DA-AD55-3BED02428FB2}"/>
    <cellStyle name="Procent 4 4 2" xfId="1143" xr:uid="{A1110CD2-53AC-47DA-B9A9-FA0CCEDFD4A1}"/>
    <cellStyle name="Procent 4 5" xfId="1144" xr:uid="{2AD77354-4C1A-47CD-9E08-90F7FC4B5864}"/>
    <cellStyle name="Prosent 2" xfId="5406" xr:uid="{257B3D11-3DCF-447E-8CBE-8C44DD4E851C}"/>
    <cellStyle name="Prozent +line" xfId="511" xr:uid="{893AB63C-D0B9-4754-A4F1-5E3D382F1C94}"/>
    <cellStyle name="Reference" xfId="512" xr:uid="{E1567A00-B914-44E9-A30F-85FF236FD927}"/>
    <cellStyle name="Reference [00]" xfId="513" xr:uid="{A9102274-2DF2-4B18-B836-18725227185A}"/>
    <cellStyle name="Reference%" xfId="514" xr:uid="{E0EFA5D6-C6AD-4952-ABA7-C6517CD4DF16}"/>
    <cellStyle name="Reference_AB_9697" xfId="515" xr:uid="{7E0B84E9-A503-4371-889A-08671B6C39E6}"/>
    <cellStyle name="Referenz" xfId="516" xr:uid="{33FF8E22-05E0-4D53-A575-DCE4A6BAA6D0}"/>
    <cellStyle name="Rubrik 1 2" xfId="517" xr:uid="{4E8DE963-7713-4B96-9CA3-0018E0EAF98A}"/>
    <cellStyle name="Rubrik 2 2" xfId="518" xr:uid="{6BE466EC-6462-471F-AFF6-F82DCB558B01}"/>
    <cellStyle name="Rubrik 3 2" xfId="519" xr:uid="{E91F81E1-4A64-4D0C-8D04-CBAC72E50BD7}"/>
    <cellStyle name="Rubrik 4 2" xfId="520" xr:uid="{3680A17C-CDE5-44CF-915E-5B4372308B7B}"/>
    <cellStyle name="Rubrik 5" xfId="521" xr:uid="{EBA041D8-F96C-4D63-982B-28F4DCFA3971}"/>
    <cellStyle name="Salida" xfId="3164" xr:uid="{FA8C1229-E55E-4FBF-B131-1D7BC9241455}"/>
    <cellStyle name="Salida 2" xfId="4356" xr:uid="{5A3EBCB4-639B-4B2D-876F-FC6DC26D758E}"/>
    <cellStyle name="Salida 2 2" xfId="10912" xr:uid="{A41F5F86-F724-4B32-9463-5639B11DC1A1}"/>
    <cellStyle name="Salida 2 3" xfId="16526" xr:uid="{0EDF2E76-040D-43A4-B07B-A6CC5A2E1B62}"/>
    <cellStyle name="Salida 2 4" xfId="22003" xr:uid="{D3C85939-BFEC-478C-B66B-6CAC0107F692}"/>
    <cellStyle name="Salida 3" xfId="7046" xr:uid="{CA31B7EE-40FA-445A-A46E-F2A59B69287F}"/>
    <cellStyle name="Salida 3 2" xfId="13529" xr:uid="{784A1DAD-4C75-4CD3-93F0-B22AAFF35D96}"/>
    <cellStyle name="Salida 3 3" xfId="19095" xr:uid="{D8A4BD1E-4018-494D-A9F9-0DA7F9377B6D}"/>
    <cellStyle name="Salida 3 4" xfId="24536" xr:uid="{D9ED9507-21D7-415B-BA9B-38B458C5A62B}"/>
    <cellStyle name="Salida 4" xfId="9722" xr:uid="{1C950514-A5A8-4C46-ACD5-C422A9B258DC}"/>
    <cellStyle name="Salida 5" xfId="15349" xr:uid="{14E157D8-3A21-44D4-A162-6C3C8CC8F2CB}"/>
    <cellStyle name="Salida 6" xfId="20829" xr:uid="{0F2034AA-ADCE-4FE4-A088-8DD51D41D6FB}"/>
    <cellStyle name="Sammenkædet celle" xfId="1145" xr:uid="{E2032DB8-135F-49B9-9E82-42A09E6FD970}"/>
    <cellStyle name="SAPBEXaggData" xfId="522" xr:uid="{A7DC929A-F376-4247-8C15-38B30C0954F9}"/>
    <cellStyle name="SAPBEXaggData 2" xfId="523" xr:uid="{D7A297AE-9F1C-4155-9FD7-33A316F3B133}"/>
    <cellStyle name="SAPBEXaggData 2 2" xfId="1147" xr:uid="{31ADA15F-4356-4315-9107-4753308BED27}"/>
    <cellStyle name="SAPBEXaggData 2 2 2" xfId="7767" xr:uid="{90998C92-8A11-4086-A747-F3E0409D08DB}"/>
    <cellStyle name="SAPBEXaggData 2 2 3" xfId="7502" xr:uid="{42922821-40DF-4588-B094-7B907CB2DDF0}"/>
    <cellStyle name="SAPBEXaggData 2 2 4" xfId="11948" xr:uid="{12BA4C8A-899E-4404-A0A8-0B04C04890CA}"/>
    <cellStyle name="SAPBEXaggData 2 3" xfId="4589" xr:uid="{AC02C6B8-0557-4FC0-ADD3-76081B8C7C66}"/>
    <cellStyle name="SAPBEXaggData 2 3 2" xfId="11140" xr:uid="{334DF960-C7E3-4BAA-8591-DB112E5AFC81}"/>
    <cellStyle name="SAPBEXaggData 2 3 3" xfId="16745" xr:uid="{248E7EE1-D4D4-4255-B305-BA5620A95DA2}"/>
    <cellStyle name="SAPBEXaggData 2 3 4" xfId="22221" xr:uid="{01FDA64B-ED38-42C3-B9E0-473F728ADE1E}"/>
    <cellStyle name="SAPBEXaggData 2 4" xfId="5513" xr:uid="{BCFF1D71-7DF3-43E7-A92D-0062518F113A}"/>
    <cellStyle name="SAPBEXaggData 2 4 2" xfId="11996" xr:uid="{57D18079-D555-4110-9B5C-937256686F70}"/>
    <cellStyle name="SAPBEXaggData 2 4 3" xfId="17562" xr:uid="{AD462BED-EADC-4631-AEB6-078414D3A352}"/>
    <cellStyle name="SAPBEXaggData 2 4 4" xfId="23003" xr:uid="{5D253CDE-080F-462D-8045-C0CCA915BED1}"/>
    <cellStyle name="SAPBEXaggData 3" xfId="1148" xr:uid="{11AC212C-0AD8-4FFE-A773-A0B86D511BC9}"/>
    <cellStyle name="SAPBEXaggData 3 2" xfId="4590" xr:uid="{62E4AF96-38C1-44D9-847E-BCD27E038845}"/>
    <cellStyle name="SAPBEXaggData 3 2 2" xfId="11141" xr:uid="{6769BD26-99A8-4D8F-81FE-9A107B8C9067}"/>
    <cellStyle name="SAPBEXaggData 3 2 3" xfId="16746" xr:uid="{0D6AB4C9-83A5-46D3-A666-9ABA90CE3FF2}"/>
    <cellStyle name="SAPBEXaggData 3 2 4" xfId="22222" xr:uid="{511EBC31-18D9-4D0A-B330-588EFB7A2E97}"/>
    <cellStyle name="SAPBEXaggData 3 3" xfId="5514" xr:uid="{0F3345BD-C122-4A10-A966-43A8B8542B6C}"/>
    <cellStyle name="SAPBEXaggData 3 3 2" xfId="11997" xr:uid="{8871767D-8923-48ED-9268-838907FA1840}"/>
    <cellStyle name="SAPBEXaggData 3 3 3" xfId="17563" xr:uid="{049CD954-CE57-41A8-83A3-8A334231C5A5}"/>
    <cellStyle name="SAPBEXaggData 3 3 4" xfId="23004" xr:uid="{C58D5E66-B063-4DF3-9048-B6487D839CCC}"/>
    <cellStyle name="SAPBEXaggData 3 4" xfId="7768" xr:uid="{231663DD-B53D-4A89-A39B-2674CE5B46A1}"/>
    <cellStyle name="SAPBEXaggData 3 5" xfId="7501" xr:uid="{08D219CE-3DDB-49E0-B447-D45C3DEF375B}"/>
    <cellStyle name="SAPBEXaggData 3 6" xfId="17484" xr:uid="{2505398B-3F90-45AF-8DDD-F2A855B63BB5}"/>
    <cellStyle name="SAPBEXaggData 4" xfId="1146" xr:uid="{8433AFC3-E5B0-4F2A-8AB7-241332B352CE}"/>
    <cellStyle name="SAPBEXaggData 4 2" xfId="7766" xr:uid="{7828FB20-8ED3-41F9-9BA2-7E0B5C6C3927}"/>
    <cellStyle name="SAPBEXaggData 4 3" xfId="7503" xr:uid="{79BB680E-90DC-488F-A343-DA90B2D7E0F7}"/>
    <cellStyle name="SAPBEXaggData 4 4" xfId="10922" xr:uid="{BC1028D7-B021-4A05-9717-D33AE8B7290A}"/>
    <cellStyle name="SAPBEXaggData 5" xfId="4588" xr:uid="{61DE6DC1-5FCC-442F-A239-52DAEB54788E}"/>
    <cellStyle name="SAPBEXaggData 5 2" xfId="11139" xr:uid="{40D369BF-009B-4D9C-9C0B-24E7CE02B15A}"/>
    <cellStyle name="SAPBEXaggData 5 3" xfId="16744" xr:uid="{9BB84618-FF16-4956-B369-1424A0FA79BA}"/>
    <cellStyle name="SAPBEXaggData 5 4" xfId="22220" xr:uid="{A04163DF-FE0B-4D29-A5F2-3E80990777CE}"/>
    <cellStyle name="SAPBEXaggData 6" xfId="5304" xr:uid="{2EA8F9A4-CC8F-4894-BB10-E87D8D16EB51}"/>
    <cellStyle name="SAPBEXaggData 6 2" xfId="11853" xr:uid="{1557FD15-FF03-4BAF-B5F2-6DCEB8998F37}"/>
    <cellStyle name="SAPBEXaggData 6 3" xfId="17457" xr:uid="{9482E473-889E-4C79-A8D8-822063AF6983}"/>
    <cellStyle name="SAPBEXaggData 6 4" xfId="22932" xr:uid="{0D9DFE77-9454-4CD5-B90C-41016F78CE66}"/>
    <cellStyle name="SAPBEXaggDataEmph" xfId="524" xr:uid="{ADB097F5-EA91-4535-A9F0-DD4A05CC560D}"/>
    <cellStyle name="SAPBEXaggDataEmph 2" xfId="525" xr:uid="{36BC2B3A-6345-4933-9418-E8B6B10EAF3E}"/>
    <cellStyle name="SAPBEXaggDataEmph 2 2" xfId="7747" xr:uid="{6A0C811F-FA2D-4DAE-A759-68EE792F3DE0}"/>
    <cellStyle name="SAPBEXaggDataEmph 2 3" xfId="7455" xr:uid="{86776A0C-4CC0-4027-8D67-9A1E14991168}"/>
    <cellStyle name="SAPBEXaggDataEmph 3" xfId="7749" xr:uid="{51E84290-24EF-488A-9BA5-33C8311BD44C}"/>
    <cellStyle name="SAPBEXaggDataEmph 4" xfId="11880" xr:uid="{9B510831-AF53-4C96-B599-C72877AC0F0B}"/>
    <cellStyle name="SAPBEXaggItem" xfId="526" xr:uid="{E5E23573-F564-42DD-869C-31B39A8EFEC5}"/>
    <cellStyle name="SAPBEXaggItem 2" xfId="527" xr:uid="{1028C36E-0F70-44B1-9F69-6542A605C9BB}"/>
    <cellStyle name="SAPBEXaggItem 2 2" xfId="7318" xr:uid="{1FF81E1B-550E-453F-A7D9-7C3C61210D86}"/>
    <cellStyle name="SAPBEXaggItem 2 3" xfId="13549" xr:uid="{50E049BA-CAAB-4861-980A-9E79B57A0DDB}"/>
    <cellStyle name="SAPBEXaggItem 3" xfId="7748" xr:uid="{586F58C8-614B-4714-B0A6-A1CA3B85C870}"/>
    <cellStyle name="SAPBEXaggItem 4" xfId="9675" xr:uid="{A6D9BD9F-5E80-4F11-BF1F-23E16EA6A640}"/>
    <cellStyle name="SAPBEXaggItemX" xfId="528" xr:uid="{5D485D9E-1B57-4918-9984-EB17D7557E28}"/>
    <cellStyle name="SAPBEXaggItemX 2" xfId="529" xr:uid="{F2749BC8-6219-41C9-AD30-C4277F2D09F3}"/>
    <cellStyle name="SAPBEXaggItemX 2 2" xfId="1150" xr:uid="{53390BDD-AE16-4CD0-A802-621192A1CFB9}"/>
    <cellStyle name="SAPBEXaggItemX 2 2 2" xfId="7770" xr:uid="{8A1C094B-D51A-4B0F-AEED-BDA48CC114A5}"/>
    <cellStyle name="SAPBEXaggItemX 2 2 3" xfId="7499" xr:uid="{F07CF5FA-068A-4036-8D97-ABC47F50CFF0}"/>
    <cellStyle name="SAPBEXaggItemX 2 2 4" xfId="11949" xr:uid="{E1DA2774-91E6-471C-A416-1D019C01F804}"/>
    <cellStyle name="SAPBEXaggItemX 2 3" xfId="4592" xr:uid="{6853DE7D-0034-4078-98F8-266B40E6D8EA}"/>
    <cellStyle name="SAPBEXaggItemX 2 3 2" xfId="11143" xr:uid="{DBF84998-DC4C-444A-917E-BF755D8762E8}"/>
    <cellStyle name="SAPBEXaggItemX 2 3 3" xfId="16748" xr:uid="{EC514862-C0CB-4B36-8355-14E208B355A5}"/>
    <cellStyle name="SAPBEXaggItemX 2 3 4" xfId="22224" xr:uid="{A93CC2CD-2FF1-46CE-BB25-54FC694164C5}"/>
    <cellStyle name="SAPBEXaggItemX 2 4" xfId="5515" xr:uid="{0E6781FD-0D31-44A1-9BC0-D0BD48D01A2E}"/>
    <cellStyle name="SAPBEXaggItemX 2 4 2" xfId="11998" xr:uid="{43F60E97-A325-4AC1-92E2-24F84B583EE1}"/>
    <cellStyle name="SAPBEXaggItemX 2 4 3" xfId="17564" xr:uid="{2E0AA3F2-B2B2-4E05-9048-55BF884AA233}"/>
    <cellStyle name="SAPBEXaggItemX 2 4 4" xfId="23005" xr:uid="{3EA57A24-1D27-42E6-82ED-DA10510CADBD}"/>
    <cellStyle name="SAPBEXaggItemX 3" xfId="1151" xr:uid="{290C536C-1B35-4D99-92EC-806103A64EA4}"/>
    <cellStyle name="SAPBEXaggItemX 3 2" xfId="4593" xr:uid="{D0932AAB-EBB7-473B-AAAC-63E73B99911B}"/>
    <cellStyle name="SAPBEXaggItemX 3 2 2" xfId="11144" xr:uid="{2492C859-C69E-4FC8-AE21-B0DA7BF1FF9F}"/>
    <cellStyle name="SAPBEXaggItemX 3 2 3" xfId="16749" xr:uid="{E6F65A40-5710-4F14-B275-AD2E8CE23074}"/>
    <cellStyle name="SAPBEXaggItemX 3 2 4" xfId="22225" xr:uid="{BD095F3A-1107-43BE-AAD7-F7E60F5DCCFA}"/>
    <cellStyle name="SAPBEXaggItemX 3 3" xfId="5516" xr:uid="{331C22C4-EB53-4E81-B258-80180E8E35E9}"/>
    <cellStyle name="SAPBEXaggItemX 3 3 2" xfId="11999" xr:uid="{1B072619-15D2-4EEE-8C0D-74131F0AEFD5}"/>
    <cellStyle name="SAPBEXaggItemX 3 3 3" xfId="17565" xr:uid="{58CF29C3-1666-4943-9F6F-02C9D244C29D}"/>
    <cellStyle name="SAPBEXaggItemX 3 3 4" xfId="23006" xr:uid="{A94D9A1A-4BA4-43E5-86FF-59C93093430B}"/>
    <cellStyle name="SAPBEXaggItemX 3 4" xfId="7771" xr:uid="{75F02B4F-3913-4A69-9B0C-344224992FFE}"/>
    <cellStyle name="SAPBEXaggItemX 3 5" xfId="7498" xr:uid="{E0749FD7-ADB5-49E7-B234-EAE71E75B13E}"/>
    <cellStyle name="SAPBEXaggItemX 3 6" xfId="10924" xr:uid="{DFC647DC-332A-4874-B545-176FB06D4C61}"/>
    <cellStyle name="SAPBEXaggItemX 4" xfId="1149" xr:uid="{34546D6E-5B32-4BB6-A353-1B24098AA661}"/>
    <cellStyle name="SAPBEXaggItemX 4 2" xfId="7769" xr:uid="{DF0F6C03-DB50-401B-B815-1E3580DBDDFC}"/>
    <cellStyle name="SAPBEXaggItemX 4 3" xfId="7500" xr:uid="{2C11CA29-68C0-41A9-9A87-2B793239D772}"/>
    <cellStyle name="SAPBEXaggItemX 4 4" xfId="10923" xr:uid="{2B3FC89F-1869-4ACB-9C64-21BAD8FEBE3D}"/>
    <cellStyle name="SAPBEXaggItemX 5" xfId="4591" xr:uid="{C6109AAF-5C98-4FD8-89FE-91FE3F91296B}"/>
    <cellStyle name="SAPBEXaggItemX 5 2" xfId="11142" xr:uid="{74D97BC3-5FE0-43AC-8F3E-27312DD11EE7}"/>
    <cellStyle name="SAPBEXaggItemX 5 3" xfId="16747" xr:uid="{1FECA6BB-6FB2-4DFC-9902-F48F764A3FA5}"/>
    <cellStyle name="SAPBEXaggItemX 5 4" xfId="22223" xr:uid="{7CDEF5F3-60CE-4E0B-B9F7-8024B1C23347}"/>
    <cellStyle name="SAPBEXaggItemX 6" xfId="5303" xr:uid="{509218EF-F708-4C61-BABE-BB273C91584B}"/>
    <cellStyle name="SAPBEXaggItemX 6 2" xfId="11852" xr:uid="{4158C3D0-145F-4E91-B6BC-DC3343169268}"/>
    <cellStyle name="SAPBEXaggItemX 6 3" xfId="17456" xr:uid="{09D57FBE-7768-4934-BD5C-080E42E5C2F2}"/>
    <cellStyle name="SAPBEXaggItemX 6 4" xfId="22931" xr:uid="{963D2993-5C0B-4AC6-BADA-C4A986BA2CEF}"/>
    <cellStyle name="SAPBEXbackground" xfId="530" xr:uid="{AA9D94F7-D063-43E4-AA6A-410DCCAD7B3E}"/>
    <cellStyle name="SAPBEXbackground 2" xfId="531" xr:uid="{63A2D230-EC9B-4795-A109-F1DEF2A5300C}"/>
    <cellStyle name="SAPBEXbackground 3" xfId="532" xr:uid="{010C2E7D-E0E5-4DE4-B702-5B2896CF6A02}"/>
    <cellStyle name="SAPBEXchaText" xfId="533" xr:uid="{B2C9BB84-07D2-40A5-8646-7FA239E1BC06}"/>
    <cellStyle name="SAPBEXchaText 10" xfId="1152" xr:uid="{6EA4ADB5-0CC6-4EAB-985E-3B606BF7F9D9}"/>
    <cellStyle name="SAPBEXchaText 10 10" xfId="7497" xr:uid="{1B81F31C-97FE-4B78-8F78-9F9D0D795B64}"/>
    <cellStyle name="SAPBEXchaText 10 11" xfId="17483" xr:uid="{95AA6EA8-8463-47E2-A73B-7B5E28C1FD5C}"/>
    <cellStyle name="SAPBEXchaText 10 2" xfId="1153" xr:uid="{215A344F-11CE-4218-BCEE-E785B545476C}"/>
    <cellStyle name="SAPBEXchaText 10 2 2" xfId="1154" xr:uid="{BA968EC1-F119-4EFB-BCE2-9B38F314020A}"/>
    <cellStyle name="SAPBEXchaText 10 2 2 2" xfId="3187" xr:uid="{2E317E07-4186-491C-A28A-A4B024CC0D13}"/>
    <cellStyle name="SAPBEXchaText 10 2 2 2 2" xfId="9743" xr:uid="{96760C18-5CE4-4006-95EE-55D570FDD3B7}"/>
    <cellStyle name="SAPBEXchaText 10 2 2 2 3" xfId="15357" xr:uid="{E821D4C8-0EB5-4760-B5D9-34AAD0A1179B}"/>
    <cellStyle name="SAPBEXchaText 10 2 2 2 4" xfId="20834" xr:uid="{96D12171-A4A4-4A94-8249-B56FAE163C70}"/>
    <cellStyle name="SAPBEXchaText 10 2 2 3" xfId="5519" xr:uid="{FEAE4137-5337-4B7C-AA3C-AF74BE9E0A44}"/>
    <cellStyle name="SAPBEXchaText 10 2 2 3 2" xfId="12002" xr:uid="{CD6D8778-43C6-489A-A149-77C489363C24}"/>
    <cellStyle name="SAPBEXchaText 10 2 2 3 3" xfId="17568" xr:uid="{F585F556-A766-494D-A789-DC2858484D83}"/>
    <cellStyle name="SAPBEXchaText 10 2 2 3 4" xfId="23009" xr:uid="{27448043-4FA6-4DBB-ACDE-54299379F54C}"/>
    <cellStyle name="SAPBEXchaText 10 2 2 4" xfId="7774" xr:uid="{444A7F65-1AD5-4B12-BC1D-E83F8EE26F51}"/>
    <cellStyle name="SAPBEXchaText 10 2 2 5" xfId="9672" xr:uid="{1C809658-CEBA-42E1-93E2-7FA28CCAEB9C}"/>
    <cellStyle name="SAPBEXchaText 10 2 2 6" xfId="7402" xr:uid="{484CAB3F-641C-4CFD-BA6C-8FD47AFD42C8}"/>
    <cellStyle name="SAPBEXchaText 10 2 3" xfId="1155" xr:uid="{9833E5BB-C38D-42C4-8E28-166A267B1C62}"/>
    <cellStyle name="SAPBEXchaText 10 2 3 2" xfId="3188" xr:uid="{D6223266-8042-4FAF-8D8A-0FA9D7CE8FB8}"/>
    <cellStyle name="SAPBEXchaText 10 2 3 2 2" xfId="9744" xr:uid="{9512CD74-891E-46CD-9951-43C637B491A7}"/>
    <cellStyle name="SAPBEXchaText 10 2 3 2 3" xfId="15358" xr:uid="{4862C2B8-6B93-41BA-8C46-2393E7A65CD9}"/>
    <cellStyle name="SAPBEXchaText 10 2 3 2 4" xfId="20835" xr:uid="{5D552A47-D218-44E4-954C-6122DE4EEB3C}"/>
    <cellStyle name="SAPBEXchaText 10 2 3 3" xfId="5520" xr:uid="{FA4AFC0C-1CBB-4080-A2B3-432429699402}"/>
    <cellStyle name="SAPBEXchaText 10 2 3 3 2" xfId="12003" xr:uid="{08CA5DAF-001C-4EBB-9154-C47023190502}"/>
    <cellStyle name="SAPBEXchaText 10 2 3 3 3" xfId="17569" xr:uid="{97A1D612-3B17-46A1-B7B8-805FC91FA808}"/>
    <cellStyle name="SAPBEXchaText 10 2 3 3 4" xfId="23010" xr:uid="{501120B0-EC7B-446B-9922-47E813471770}"/>
    <cellStyle name="SAPBEXchaText 10 2 3 4" xfId="7775" xr:uid="{F5E256AE-7D1F-4481-ACE4-96B64484337A}"/>
    <cellStyle name="SAPBEXchaText 10 2 3 5" xfId="9671" xr:uid="{D33BEA22-91FF-4D79-9FEA-62D25CCB78DD}"/>
    <cellStyle name="SAPBEXchaText 10 2 3 6" xfId="10926" xr:uid="{61C8DE55-91A8-4F3C-BA4D-9AA27BEB1F90}"/>
    <cellStyle name="SAPBEXchaText 10 2 4" xfId="3186" xr:uid="{8FBED1E0-DE7A-4757-8543-7918046CF32C}"/>
    <cellStyle name="SAPBEXchaText 10 2 4 2" xfId="9742" xr:uid="{CABFB7D1-0730-43CA-88C3-8C1BBB4A8801}"/>
    <cellStyle name="SAPBEXchaText 10 2 4 3" xfId="15356" xr:uid="{A6F3DC1B-6AA7-4B7B-9F0F-F35B23C65F1D}"/>
    <cellStyle name="SAPBEXchaText 10 2 4 4" xfId="20833" xr:uid="{32B1415D-F4E3-4859-B7DC-03A4DE40928E}"/>
    <cellStyle name="SAPBEXchaText 10 2 5" xfId="5518" xr:uid="{E14171A6-0982-481F-B34E-991C0BC1137F}"/>
    <cellStyle name="SAPBEXchaText 10 2 5 2" xfId="12001" xr:uid="{CBF5014E-5BC9-4D4B-A585-2EE0FE012C29}"/>
    <cellStyle name="SAPBEXchaText 10 2 5 3" xfId="17567" xr:uid="{F13E276D-5CDE-4F6D-8DE6-FEED9260435B}"/>
    <cellStyle name="SAPBEXchaText 10 2 5 4" xfId="23008" xr:uid="{7B3167F0-6728-4C84-A3F6-775F1F3CDB94}"/>
    <cellStyle name="SAPBEXchaText 10 2 6" xfId="7773" xr:uid="{070CCB51-B24F-42FD-8A29-B086131D3FAE}"/>
    <cellStyle name="SAPBEXchaText 10 2 7" xfId="7496" xr:uid="{8D9613EA-FCF2-4A80-8921-A904CB375A97}"/>
    <cellStyle name="SAPBEXchaText 10 2 8" xfId="10925" xr:uid="{37EB375D-0205-4B5E-99F4-B3197B00D82E}"/>
    <cellStyle name="SAPBEXchaText 10 3" xfId="1156" xr:uid="{6173E094-4EF9-4C52-A667-F8F3ED482CC1}"/>
    <cellStyle name="SAPBEXchaText 10 3 2" xfId="1157" xr:uid="{A1F8F7EF-0EA5-429E-873D-417AE58B6002}"/>
    <cellStyle name="SAPBEXchaText 10 3 2 2" xfId="3190" xr:uid="{51A57CFB-C321-4F11-AD07-23F9EB6EFB9D}"/>
    <cellStyle name="SAPBEXchaText 10 3 2 2 2" xfId="9746" xr:uid="{0C09EC8F-873D-49DA-A2B8-DA79D781C55F}"/>
    <cellStyle name="SAPBEXchaText 10 3 2 2 3" xfId="15360" xr:uid="{DB509142-3B6C-4CC5-B455-3B4F8D25E7C8}"/>
    <cellStyle name="SAPBEXchaText 10 3 2 2 4" xfId="20837" xr:uid="{E5B08185-9514-4FA0-A7EE-EDCD8AF320D8}"/>
    <cellStyle name="SAPBEXchaText 10 3 2 3" xfId="5522" xr:uid="{98BAD426-4C5B-4DC5-B859-EBBD902D2847}"/>
    <cellStyle name="SAPBEXchaText 10 3 2 3 2" xfId="12005" xr:uid="{B9E86917-0A81-4AA5-99EB-7EC3C270694E}"/>
    <cellStyle name="SAPBEXchaText 10 3 2 3 3" xfId="17571" xr:uid="{51D2EC1B-1ACE-497B-8CCA-7897C7547CB6}"/>
    <cellStyle name="SAPBEXchaText 10 3 2 3 4" xfId="23012" xr:uid="{D5F6A58E-2DBD-4119-AC2A-BE3992A9F759}"/>
    <cellStyle name="SAPBEXchaText 10 3 2 4" xfId="7777" xr:uid="{1D2E9E94-E718-4FF0-9F33-981E3A7795A1}"/>
    <cellStyle name="SAPBEXchaText 10 3 2 5" xfId="9669" xr:uid="{629E80B1-3C57-4020-9A75-FA5CF8C74F60}"/>
    <cellStyle name="SAPBEXchaText 10 3 2 6" xfId="11952" xr:uid="{42CECF42-0333-41A9-852C-892E5CAFEA50}"/>
    <cellStyle name="SAPBEXchaText 10 3 3" xfId="1158" xr:uid="{90407271-0487-45A6-BC39-3F66A562113B}"/>
    <cellStyle name="SAPBEXchaText 10 3 3 2" xfId="3191" xr:uid="{5F5F3B16-D09F-4C4A-91C3-3002035D5FBC}"/>
    <cellStyle name="SAPBEXchaText 10 3 3 2 2" xfId="9747" xr:uid="{AF428F2B-3AEB-4354-8D5E-26EF33F48D11}"/>
    <cellStyle name="SAPBEXchaText 10 3 3 2 3" xfId="15361" xr:uid="{DDA5D3B8-3BC8-464B-B719-E4897502769C}"/>
    <cellStyle name="SAPBEXchaText 10 3 3 2 4" xfId="20838" xr:uid="{39389A5F-BE13-4EE9-BCB2-2D4703B0A2D1}"/>
    <cellStyle name="SAPBEXchaText 10 3 3 3" xfId="5523" xr:uid="{6B13E6A0-1D9C-490E-BF7F-0FFBD2802AF4}"/>
    <cellStyle name="SAPBEXchaText 10 3 3 3 2" xfId="12006" xr:uid="{12FDB4B1-27B5-4699-A6AA-0875CCF66CE9}"/>
    <cellStyle name="SAPBEXchaText 10 3 3 3 3" xfId="17572" xr:uid="{FCA66F70-4B40-4505-9F16-2130A5E0A722}"/>
    <cellStyle name="SAPBEXchaText 10 3 3 3 4" xfId="23013" xr:uid="{F8CB7F02-25F0-4CC0-BE56-6CA1A5AD2112}"/>
    <cellStyle name="SAPBEXchaText 10 3 3 4" xfId="7778" xr:uid="{89FF5874-8B37-4458-937D-4DA233303836}"/>
    <cellStyle name="SAPBEXchaText 10 3 3 5" xfId="9668" xr:uid="{64C63D15-AD52-4A52-84E4-8194CB8D8580}"/>
    <cellStyle name="SAPBEXchaText 10 3 3 6" xfId="7403" xr:uid="{2C0F448C-C077-4F04-947A-EBDE4FD4CA04}"/>
    <cellStyle name="SAPBEXchaText 10 3 4" xfId="3189" xr:uid="{A7EE85FE-10E0-441F-B1BC-B062829AF2E6}"/>
    <cellStyle name="SAPBEXchaText 10 3 4 2" xfId="9745" xr:uid="{59F0210D-16AE-4996-94CF-3DA56D4980F0}"/>
    <cellStyle name="SAPBEXchaText 10 3 4 3" xfId="15359" xr:uid="{4711DC61-BB35-4E4C-B1AA-58F304340C69}"/>
    <cellStyle name="SAPBEXchaText 10 3 4 4" xfId="20836" xr:uid="{BB4233C8-577B-4B08-A0AF-CBA7D0CA80CC}"/>
    <cellStyle name="SAPBEXchaText 10 3 5" xfId="5521" xr:uid="{4E903E0F-5373-4C93-86A4-74367935E400}"/>
    <cellStyle name="SAPBEXchaText 10 3 5 2" xfId="12004" xr:uid="{93FAC90F-0F59-4F87-B43E-5D0678E4FD0C}"/>
    <cellStyle name="SAPBEXchaText 10 3 5 3" xfId="17570" xr:uid="{550FC16D-DBC3-4F7E-B10E-C61BD9A2A181}"/>
    <cellStyle name="SAPBEXchaText 10 3 5 4" xfId="23011" xr:uid="{CB629420-21CA-48D2-9F90-2FA371082033}"/>
    <cellStyle name="SAPBEXchaText 10 3 6" xfId="7776" xr:uid="{AFC542AC-28C2-4C3B-942B-95BA686F6D7D}"/>
    <cellStyle name="SAPBEXchaText 10 3 7" xfId="9670" xr:uid="{E12E2AE7-CE62-4596-BABE-5C46AA848366}"/>
    <cellStyle name="SAPBEXchaText 10 3 8" xfId="17482" xr:uid="{101CB133-B666-44A2-8E1C-0EB2BAF453CA}"/>
    <cellStyle name="SAPBEXchaText 10 4" xfId="1159" xr:uid="{39E7C099-A328-4A3D-A8BD-0EB6565BB817}"/>
    <cellStyle name="SAPBEXchaText 10 4 2" xfId="1160" xr:uid="{E0855078-BCE1-432D-837F-960D8FF339EF}"/>
    <cellStyle name="SAPBEXchaText 10 4 2 2" xfId="3193" xr:uid="{405A152C-F69A-47AC-A8E3-61A1596D3769}"/>
    <cellStyle name="SAPBEXchaText 10 4 2 2 2" xfId="9749" xr:uid="{6F27DD4B-D359-410B-813A-F8408D1332C1}"/>
    <cellStyle name="SAPBEXchaText 10 4 2 2 3" xfId="15363" xr:uid="{AA6B95ED-4BED-4544-890A-8C82505E6264}"/>
    <cellStyle name="SAPBEXchaText 10 4 2 2 4" xfId="20840" xr:uid="{B8347970-5CF3-4953-8026-DDCDA9A020EA}"/>
    <cellStyle name="SAPBEXchaText 10 4 2 3" xfId="5525" xr:uid="{F0C6920C-99F5-4B03-965F-E38AF795ED03}"/>
    <cellStyle name="SAPBEXchaText 10 4 2 3 2" xfId="12008" xr:uid="{A837B2CF-275A-4A08-AF26-7A30A2AEE0A3}"/>
    <cellStyle name="SAPBEXchaText 10 4 2 3 3" xfId="17574" xr:uid="{4F3A498E-8A61-40FE-8BDA-E59920316510}"/>
    <cellStyle name="SAPBEXchaText 10 4 2 3 4" xfId="23015" xr:uid="{52F16799-3E56-4DA0-9FFA-DE08F489B150}"/>
    <cellStyle name="SAPBEXchaText 10 4 2 4" xfId="7780" xr:uid="{B19F03B1-144C-4978-A2A7-7013B5E9D12C}"/>
    <cellStyle name="SAPBEXchaText 10 4 2 5" xfId="7169" xr:uid="{25B7BC61-DDA5-4909-807F-C1E0CAFC5FF9}"/>
    <cellStyle name="SAPBEXchaText 10 4 2 6" xfId="17481" xr:uid="{84A2ED1A-2DA0-4A53-8C8D-EA6AF823462F}"/>
    <cellStyle name="SAPBEXchaText 10 4 3" xfId="1161" xr:uid="{1D6519D3-B729-4644-B063-ED705516580A}"/>
    <cellStyle name="SAPBEXchaText 10 4 3 2" xfId="3194" xr:uid="{4374F87D-5375-466B-BFB5-8DDDA29378CF}"/>
    <cellStyle name="SAPBEXchaText 10 4 3 2 2" xfId="9750" xr:uid="{9A16A235-0F11-4D21-A6C6-42798AA853EE}"/>
    <cellStyle name="SAPBEXchaText 10 4 3 2 3" xfId="15364" xr:uid="{E186521E-8B0B-48E0-885F-85124974A313}"/>
    <cellStyle name="SAPBEXchaText 10 4 3 2 4" xfId="20841" xr:uid="{41B93360-0D68-4F3D-AD25-E659C2B202FD}"/>
    <cellStyle name="SAPBEXchaText 10 4 3 3" xfId="5526" xr:uid="{5C05CB43-8554-41F2-9544-EDCB2C1770CD}"/>
    <cellStyle name="SAPBEXchaText 10 4 3 3 2" xfId="12009" xr:uid="{13D44F41-BCE4-4E07-B621-E831DABB08BB}"/>
    <cellStyle name="SAPBEXchaText 10 4 3 3 3" xfId="17575" xr:uid="{5E6875CF-60AC-4B94-B316-20C98691F4F0}"/>
    <cellStyle name="SAPBEXchaText 10 4 3 3 4" xfId="23016" xr:uid="{98493B64-30D4-46BB-BDF1-3DFE70398C87}"/>
    <cellStyle name="SAPBEXchaText 10 4 3 4" xfId="7781" xr:uid="{6DC14843-DE99-481F-8714-4D7F0A38BFFB}"/>
    <cellStyle name="SAPBEXchaText 10 4 3 5" xfId="7168" xr:uid="{0919A6D4-3268-47F5-A224-C098AEF60E7A}"/>
    <cellStyle name="SAPBEXchaText 10 4 3 6" xfId="7405" xr:uid="{240BA38E-9376-4C09-8039-5739BD32E087}"/>
    <cellStyle name="SAPBEXchaText 10 4 4" xfId="3192" xr:uid="{48DA74F9-1C6A-4E11-AF02-061BFA8B85CC}"/>
    <cellStyle name="SAPBEXchaText 10 4 4 2" xfId="9748" xr:uid="{637B7B1C-87FF-47A5-B840-02EAC053EA3B}"/>
    <cellStyle name="SAPBEXchaText 10 4 4 3" xfId="15362" xr:uid="{7E01465E-A14C-4C7E-AFC2-E1AE0FC8CE9E}"/>
    <cellStyle name="SAPBEXchaText 10 4 4 4" xfId="20839" xr:uid="{8F736259-2085-45E2-99D1-AEA79E1C4BF8}"/>
    <cellStyle name="SAPBEXchaText 10 4 5" xfId="5524" xr:uid="{EA0B923E-8ED5-40BF-8E8E-81B1176D969F}"/>
    <cellStyle name="SAPBEXchaText 10 4 5 2" xfId="12007" xr:uid="{AE26E331-94B7-45CD-B7E6-A467928BE5A9}"/>
    <cellStyle name="SAPBEXchaText 10 4 5 3" xfId="17573" xr:uid="{D17AFA9A-5A8F-4298-8F5A-DE96A348B587}"/>
    <cellStyle name="SAPBEXchaText 10 4 5 4" xfId="23014" xr:uid="{51099308-01EF-439D-AF8B-E5F56F45D3DE}"/>
    <cellStyle name="SAPBEXchaText 10 4 6" xfId="7779" xr:uid="{D3802518-8E5C-4968-889C-B77D51A14686}"/>
    <cellStyle name="SAPBEXchaText 10 4 7" xfId="9667" xr:uid="{B6094548-1425-4CF7-AF6A-D1516F36FC79}"/>
    <cellStyle name="SAPBEXchaText 10 4 8" xfId="7404" xr:uid="{636241A5-C0C1-47F1-A729-38671E310FCB}"/>
    <cellStyle name="SAPBEXchaText 10 5" xfId="1162" xr:uid="{408858F4-8ABF-44F8-981D-36FEAECEAEDA}"/>
    <cellStyle name="SAPBEXchaText 10 5 2" xfId="3195" xr:uid="{BC9871B2-11E5-4D97-90E8-1C9C83C28645}"/>
    <cellStyle name="SAPBEXchaText 10 5 2 2" xfId="9751" xr:uid="{E37C2B1F-C4DA-499B-AC4B-E4181ADA0294}"/>
    <cellStyle name="SAPBEXchaText 10 5 2 3" xfId="15365" xr:uid="{EBEB54C7-7CE5-4D85-BABC-8734DBBEC80A}"/>
    <cellStyle name="SAPBEXchaText 10 5 2 4" xfId="20842" xr:uid="{FAE55D63-E0E0-4D84-B763-52BD55887BB1}"/>
    <cellStyle name="SAPBEXchaText 10 5 3" xfId="5527" xr:uid="{280AC2DC-9A83-47AB-A5E6-162B51B399F3}"/>
    <cellStyle name="SAPBEXchaText 10 5 3 2" xfId="12010" xr:uid="{CC082F7D-CB19-4A5D-8EF8-97866FAD551F}"/>
    <cellStyle name="SAPBEXchaText 10 5 3 3" xfId="17576" xr:uid="{F0F226D3-9772-480B-8B8B-9772DB42739C}"/>
    <cellStyle name="SAPBEXchaText 10 5 3 4" xfId="23017" xr:uid="{C153C663-6C11-400D-88A2-5B3E4BC3707F}"/>
    <cellStyle name="SAPBEXchaText 10 5 4" xfId="7782" xr:uid="{ACDF2C20-2936-4F26-B2D8-84DC5F72E758}"/>
    <cellStyle name="SAPBEXchaText 10 5 5" xfId="7167" xr:uid="{FF09C7EE-E398-4367-8552-A29A19B44BBD}"/>
    <cellStyle name="SAPBEXchaText 10 5 6" xfId="7406" xr:uid="{4E004C41-B545-487D-AAB2-A9AB2D18A411}"/>
    <cellStyle name="SAPBEXchaText 10 6" xfId="1163" xr:uid="{2436EE4E-C36C-4F43-9BA7-2666495ACA99}"/>
    <cellStyle name="SAPBEXchaText 10 6 2" xfId="3196" xr:uid="{CEF7A410-D664-471B-B741-0D2DD7C73C15}"/>
    <cellStyle name="SAPBEXchaText 10 6 2 2" xfId="9752" xr:uid="{A4FD8A7F-95D6-41E5-8247-878238A2E5A5}"/>
    <cellStyle name="SAPBEXchaText 10 6 2 3" xfId="15366" xr:uid="{D9E03CC7-497A-4591-AC54-143A9A2FF9EC}"/>
    <cellStyle name="SAPBEXchaText 10 6 2 4" xfId="20843" xr:uid="{EE09FDC1-E3EA-4AA8-8D96-0914968F9D5F}"/>
    <cellStyle name="SAPBEXchaText 10 6 3" xfId="5528" xr:uid="{E16E6E48-B0A0-40A1-93E4-B727DC6F2D16}"/>
    <cellStyle name="SAPBEXchaText 10 6 3 2" xfId="12011" xr:uid="{BF23455A-046D-4AE1-BCE4-2628487676A0}"/>
    <cellStyle name="SAPBEXchaText 10 6 3 3" xfId="17577" xr:uid="{787B25AA-6B0F-44A6-A886-99DF3B007920}"/>
    <cellStyle name="SAPBEXchaText 10 6 3 4" xfId="23018" xr:uid="{BFAA50A5-D387-4329-BB1F-DE73FFB58A9D}"/>
    <cellStyle name="SAPBEXchaText 10 6 4" xfId="7783" xr:uid="{28D8A525-0BE3-4DBA-9BA9-EAC73FFA3688}"/>
    <cellStyle name="SAPBEXchaText 10 6 5" xfId="7166" xr:uid="{8E06F0A8-AE3B-4FCE-85DF-09835D6158B1}"/>
    <cellStyle name="SAPBEXchaText 10 6 6" xfId="7407" xr:uid="{24EC46D9-E11C-4523-803F-CE8EABB1BBF3}"/>
    <cellStyle name="SAPBEXchaText 10 7" xfId="3185" xr:uid="{5C2B1224-009B-4223-9320-70F9B3586791}"/>
    <cellStyle name="SAPBEXchaText 10 7 2" xfId="9741" xr:uid="{3DCD6406-018D-4635-B2DB-B9C85007DADD}"/>
    <cellStyle name="SAPBEXchaText 10 7 3" xfId="15355" xr:uid="{462EDABE-D866-464E-98A2-0747BA11FDE2}"/>
    <cellStyle name="SAPBEXchaText 10 7 4" xfId="20832" xr:uid="{6F57C985-4B8B-4D7E-883A-B83690933129}"/>
    <cellStyle name="SAPBEXchaText 10 8" xfId="5517" xr:uid="{2942698F-BF1D-4E5E-8FC3-A32CDB871AB8}"/>
    <cellStyle name="SAPBEXchaText 10 8 2" xfId="12000" xr:uid="{014D9849-9FFB-4EE4-AFB2-1B476EC20F10}"/>
    <cellStyle name="SAPBEXchaText 10 8 3" xfId="17566" xr:uid="{5DCE7B54-1BA7-4B6A-AC26-784D63E70917}"/>
    <cellStyle name="SAPBEXchaText 10 8 4" xfId="23007" xr:uid="{7FE7A698-3FA7-4438-8C18-95F8C197A2DE}"/>
    <cellStyle name="SAPBEXchaText 10 9" xfId="7772" xr:uid="{FE03791F-8AA8-498E-AFB9-73688EC21591}"/>
    <cellStyle name="SAPBEXchaText 11" xfId="1164" xr:uid="{7B1C678F-4D27-4504-8D52-93D9C9EB1744}"/>
    <cellStyle name="SAPBEXchaText 11 10" xfId="7165" xr:uid="{2E7372F7-26A6-4001-8A55-4386821CBA76}"/>
    <cellStyle name="SAPBEXchaText 11 11" xfId="17480" xr:uid="{BEC6CA05-91E1-45FC-9B9C-B166FB992042}"/>
    <cellStyle name="SAPBEXchaText 11 2" xfId="1165" xr:uid="{5DF8D79E-9154-4412-B54E-4797FA887825}"/>
    <cellStyle name="SAPBEXchaText 11 2 2" xfId="1166" xr:uid="{86AF1B99-AF0E-4277-A364-222CC1B936D8}"/>
    <cellStyle name="SAPBEXchaText 11 2 2 2" xfId="3199" xr:uid="{80BDB6C9-D5F1-4B3D-900B-8F7234ED914C}"/>
    <cellStyle name="SAPBEXchaText 11 2 2 2 2" xfId="9755" xr:uid="{60CDA6CF-1484-4EC7-B415-6C098A31B2E8}"/>
    <cellStyle name="SAPBEXchaText 11 2 2 2 3" xfId="15369" xr:uid="{89622FC3-1CB6-40B0-A887-D6C7A64919E5}"/>
    <cellStyle name="SAPBEXchaText 11 2 2 2 4" xfId="20846" xr:uid="{A97BF8A4-6849-493D-B810-2112A3F4B61A}"/>
    <cellStyle name="SAPBEXchaText 11 2 2 3" xfId="5531" xr:uid="{3ED6E7FF-F3B4-4E73-BC96-AB177B651C7A}"/>
    <cellStyle name="SAPBEXchaText 11 2 2 3 2" xfId="12014" xr:uid="{10F569E6-E250-4C14-B564-8DF2239C824F}"/>
    <cellStyle name="SAPBEXchaText 11 2 2 3 3" xfId="17580" xr:uid="{0F78DE38-F4A7-4A8B-999E-4A61B7337C9A}"/>
    <cellStyle name="SAPBEXchaText 11 2 2 3 4" xfId="23021" xr:uid="{CD1A6C62-276F-40C9-8CEA-5AB11E4CA6A7}"/>
    <cellStyle name="SAPBEXchaText 11 2 2 4" xfId="7786" xr:uid="{32C0C3A8-6318-45AA-9170-E7665323A863}"/>
    <cellStyle name="SAPBEXchaText 11 2 2 5" xfId="7163" xr:uid="{871FA9D1-1E7E-49ED-B461-CF255715BF32}"/>
    <cellStyle name="SAPBEXchaText 11 2 2 6" xfId="13565" xr:uid="{4C322BD8-2448-4042-A7B3-64DBB5BD4F68}"/>
    <cellStyle name="SAPBEXchaText 11 2 3" xfId="1167" xr:uid="{D3ADCD9F-EE93-4646-8441-18A14F5F1133}"/>
    <cellStyle name="SAPBEXchaText 11 2 3 2" xfId="3200" xr:uid="{0DDF8E82-3D35-4367-BE71-418E7ACE74A6}"/>
    <cellStyle name="SAPBEXchaText 11 2 3 2 2" xfId="9756" xr:uid="{00128790-589A-45FB-AED5-4AB50EDDCDA8}"/>
    <cellStyle name="SAPBEXchaText 11 2 3 2 3" xfId="15370" xr:uid="{776A6C07-3DCD-4F8D-BF0C-5071EBF47818}"/>
    <cellStyle name="SAPBEXchaText 11 2 3 2 4" xfId="20847" xr:uid="{491E7FD8-1993-465E-ACD7-1CE49CCA9C91}"/>
    <cellStyle name="SAPBEXchaText 11 2 3 3" xfId="5532" xr:uid="{346FB62D-1956-4368-A233-6B5AD1B5524D}"/>
    <cellStyle name="SAPBEXchaText 11 2 3 3 2" xfId="12015" xr:uid="{629E8342-215D-430B-8498-0A787C193384}"/>
    <cellStyle name="SAPBEXchaText 11 2 3 3 3" xfId="17581" xr:uid="{F11036F1-0CA8-4CE0-9AE3-FDBAB1026250}"/>
    <cellStyle name="SAPBEXchaText 11 2 3 3 4" xfId="23022" xr:uid="{B44256F8-8F95-46FB-A1EA-C88448219C47}"/>
    <cellStyle name="SAPBEXchaText 11 2 3 4" xfId="7787" xr:uid="{65486C2A-2F1D-4949-8D9F-445DD1F965A7}"/>
    <cellStyle name="SAPBEXchaText 11 2 3 5" xfId="7162" xr:uid="{CC96862A-B00E-4BF8-A23D-D46F181A13CC}"/>
    <cellStyle name="SAPBEXchaText 11 2 3 6" xfId="7250" xr:uid="{063B3A4C-A2AF-4758-87A5-BDF1F134AD59}"/>
    <cellStyle name="SAPBEXchaText 11 2 4" xfId="3198" xr:uid="{7D2A8D56-DAA6-4537-9CCD-9AC3733B9174}"/>
    <cellStyle name="SAPBEXchaText 11 2 4 2" xfId="9754" xr:uid="{DC5A8533-ED72-4AE7-BA41-2DBE674139CF}"/>
    <cellStyle name="SAPBEXchaText 11 2 4 3" xfId="15368" xr:uid="{70014001-09C9-49FB-A3F4-77B3EAF1612A}"/>
    <cellStyle name="SAPBEXchaText 11 2 4 4" xfId="20845" xr:uid="{121C6501-F8A4-4FFB-A3DA-2B2527F26EF7}"/>
    <cellStyle name="SAPBEXchaText 11 2 5" xfId="5530" xr:uid="{82F70B2E-2E7C-408C-8608-6AE19F0B85B1}"/>
    <cellStyle name="SAPBEXchaText 11 2 5 2" xfId="12013" xr:uid="{BFC21F56-7520-417D-8D63-2828EDDC9DF7}"/>
    <cellStyle name="SAPBEXchaText 11 2 5 3" xfId="17579" xr:uid="{D5EE851A-C332-4FA3-80DD-1D71652BEFAE}"/>
    <cellStyle name="SAPBEXchaText 11 2 5 4" xfId="23020" xr:uid="{96D1C699-7E16-4693-9D91-DE69A217D1E5}"/>
    <cellStyle name="SAPBEXchaText 11 2 6" xfId="7785" xr:uid="{0847375D-AB70-479F-8716-B842FC0EC0A3}"/>
    <cellStyle name="SAPBEXchaText 11 2 7" xfId="7164" xr:uid="{501CE2AA-E472-4DCD-AD77-84B9FCDB5140}"/>
    <cellStyle name="SAPBEXchaText 11 2 8" xfId="13538" xr:uid="{E138FC06-529F-4F6F-830F-DB2052ABE521}"/>
    <cellStyle name="SAPBEXchaText 11 3" xfId="1168" xr:uid="{9920D984-98CF-46A8-B936-2F649CFF98AB}"/>
    <cellStyle name="SAPBEXchaText 11 3 2" xfId="1169" xr:uid="{6C229C64-188E-44C0-8D9C-63A7422B093D}"/>
    <cellStyle name="SAPBEXchaText 11 3 2 2" xfId="3202" xr:uid="{B90F4C4A-0F7A-4A6F-BF03-81401A0BC553}"/>
    <cellStyle name="SAPBEXchaText 11 3 2 2 2" xfId="9758" xr:uid="{AEA480A8-FB39-44EF-BA3F-1523C26260A3}"/>
    <cellStyle name="SAPBEXchaText 11 3 2 2 3" xfId="15372" xr:uid="{E638329E-0DB9-42D8-95A3-1F5FF96255BA}"/>
    <cellStyle name="SAPBEXchaText 11 3 2 2 4" xfId="20849" xr:uid="{4444DE8E-70C6-4377-A664-1E70A6CAD9E0}"/>
    <cellStyle name="SAPBEXchaText 11 3 2 3" xfId="5534" xr:uid="{0989C54A-64A8-47D6-B42C-D0E3A0AEC909}"/>
    <cellStyle name="SAPBEXchaText 11 3 2 3 2" xfId="12017" xr:uid="{34092E8A-6632-4822-9206-650D4BBA62A1}"/>
    <cellStyle name="SAPBEXchaText 11 3 2 3 3" xfId="17583" xr:uid="{8C4D6C73-F2DC-4771-8120-35F8ABB559CF}"/>
    <cellStyle name="SAPBEXchaText 11 3 2 3 4" xfId="23024" xr:uid="{FFD33289-9CA6-4F0B-94B3-554EA66A3268}"/>
    <cellStyle name="SAPBEXchaText 11 3 2 4" xfId="7789" xr:uid="{FA9F2E0E-0F33-4C04-95DE-58E839B2FC99}"/>
    <cellStyle name="SAPBEXchaText 11 3 2 5" xfId="7160" xr:uid="{70DE7F50-EF56-4CFA-92C0-9B9ACE5D00F3}"/>
    <cellStyle name="SAPBEXchaText 11 3 2 6" xfId="7252" xr:uid="{92B6F0A7-4B35-4FE7-9F2D-CE9F58DAD724}"/>
    <cellStyle name="SAPBEXchaText 11 3 3" xfId="1170" xr:uid="{9BD8549F-73D4-457C-B10E-6C19B10F69B6}"/>
    <cellStyle name="SAPBEXchaText 11 3 3 2" xfId="3203" xr:uid="{EEF260D4-FD23-47D3-B872-8171B2AF0CAB}"/>
    <cellStyle name="SAPBEXchaText 11 3 3 2 2" xfId="9759" xr:uid="{F56F727D-5864-4682-97EE-ED984A72F0E6}"/>
    <cellStyle name="SAPBEXchaText 11 3 3 2 3" xfId="15373" xr:uid="{37A66E53-1447-407B-B047-A1B9970B4A7B}"/>
    <cellStyle name="SAPBEXchaText 11 3 3 2 4" xfId="20850" xr:uid="{2B4FD2B4-A2BF-4A6D-BCDB-ED8C571A8739}"/>
    <cellStyle name="SAPBEXchaText 11 3 3 3" xfId="5535" xr:uid="{7BED1076-6937-45DF-AA73-83461D871F2D}"/>
    <cellStyle name="SAPBEXchaText 11 3 3 3 2" xfId="12018" xr:uid="{008FDC3D-2C48-4E2D-9478-2DE79EA92DE6}"/>
    <cellStyle name="SAPBEXchaText 11 3 3 3 3" xfId="17584" xr:uid="{C39DB1DC-54EA-426D-AD26-001947C09BE0}"/>
    <cellStyle name="SAPBEXchaText 11 3 3 3 4" xfId="23025" xr:uid="{9F7A2AF9-7790-4361-955B-57FA75511C3C}"/>
    <cellStyle name="SAPBEXchaText 11 3 3 4" xfId="7790" xr:uid="{5B4F3749-0D61-4A63-A0E7-DBC1A9995BE7}"/>
    <cellStyle name="SAPBEXchaText 11 3 3 5" xfId="7159" xr:uid="{A1B9FF04-8D9F-4CB9-A0FA-8E04FBB6FA56}"/>
    <cellStyle name="SAPBEXchaText 11 3 3 6" xfId="7253" xr:uid="{9D5F0302-10BE-49E7-8137-B761CB0BBD65}"/>
    <cellStyle name="SAPBEXchaText 11 3 4" xfId="3201" xr:uid="{4F6D6090-4280-4186-B977-447AA90AFFE7}"/>
    <cellStyle name="SAPBEXchaText 11 3 4 2" xfId="9757" xr:uid="{8FCCFD8C-408E-477B-9559-1E4B39EF5D72}"/>
    <cellStyle name="SAPBEXchaText 11 3 4 3" xfId="15371" xr:uid="{64A9EBCC-695B-4B80-A390-14079D506904}"/>
    <cellStyle name="SAPBEXchaText 11 3 4 4" xfId="20848" xr:uid="{6F0EEF42-9AD6-4AB1-85BE-F60967C596F5}"/>
    <cellStyle name="SAPBEXchaText 11 3 5" xfId="5533" xr:uid="{5C814DB8-49DA-45FA-9F27-A5ABCED87CA7}"/>
    <cellStyle name="SAPBEXchaText 11 3 5 2" xfId="12016" xr:uid="{F389EFEA-CA00-486E-A1FD-0D0E8A6820FE}"/>
    <cellStyle name="SAPBEXchaText 11 3 5 3" xfId="17582" xr:uid="{2B3836EE-E58D-46C9-AFBD-395045308276}"/>
    <cellStyle name="SAPBEXchaText 11 3 5 4" xfId="23023" xr:uid="{D19F7A50-7CC5-437B-A43D-738E1DDFA335}"/>
    <cellStyle name="SAPBEXchaText 11 3 6" xfId="7788" xr:uid="{4A4EA375-5FB0-4945-B825-A5B4E280863B}"/>
    <cellStyle name="SAPBEXchaText 11 3 7" xfId="7161" xr:uid="{A0C0F271-7637-4A97-BB4A-7E4B077A393A}"/>
    <cellStyle name="SAPBEXchaText 11 3 8" xfId="7251" xr:uid="{C91F2984-53A3-431D-9CEA-B7652B1B2C98}"/>
    <cellStyle name="SAPBEXchaText 11 4" xfId="1171" xr:uid="{E6B61ED6-A808-4743-9CC0-5539F1DD14B0}"/>
    <cellStyle name="SAPBEXchaText 11 4 2" xfId="1172" xr:uid="{2B6BE91C-F979-4733-A240-237A287C753C}"/>
    <cellStyle name="SAPBEXchaText 11 4 2 2" xfId="3205" xr:uid="{3750C9F6-2E8B-40C8-A5B4-6D0C52AEC52F}"/>
    <cellStyle name="SAPBEXchaText 11 4 2 2 2" xfId="9761" xr:uid="{A5B9E002-E796-4E34-84A6-B78B5DB3A50B}"/>
    <cellStyle name="SAPBEXchaText 11 4 2 2 3" xfId="15375" xr:uid="{41811C69-55E5-412C-840D-0E203575328C}"/>
    <cellStyle name="SAPBEXchaText 11 4 2 2 4" xfId="20852" xr:uid="{6510F821-0C46-4DC6-A9A1-900069B3888A}"/>
    <cellStyle name="SAPBEXchaText 11 4 2 3" xfId="5537" xr:uid="{A6372B8F-77E2-4808-87FD-1266CF665FEC}"/>
    <cellStyle name="SAPBEXchaText 11 4 2 3 2" xfId="12020" xr:uid="{22C5EBA2-DCE1-498A-8D06-9A8BA27CA9A5}"/>
    <cellStyle name="SAPBEXchaText 11 4 2 3 3" xfId="17586" xr:uid="{BB345DD3-3E1E-42BB-894D-4996E865578F}"/>
    <cellStyle name="SAPBEXchaText 11 4 2 3 4" xfId="23027" xr:uid="{8A29E674-5293-4BA0-9987-BD4A2F534E02}"/>
    <cellStyle name="SAPBEXchaText 11 4 2 4" xfId="7792" xr:uid="{EDA649EA-62FD-4B12-A91A-AB2485331A1C}"/>
    <cellStyle name="SAPBEXchaText 11 4 2 5" xfId="7157" xr:uid="{1A026457-C94F-4043-94CA-5383E78D6643}"/>
    <cellStyle name="SAPBEXchaText 11 4 2 6" xfId="7255" xr:uid="{3F71D810-65B2-4DF5-A70A-70BDF7081858}"/>
    <cellStyle name="SAPBEXchaText 11 4 3" xfId="1173" xr:uid="{D7D83388-E126-41D5-B88C-74F316C721CF}"/>
    <cellStyle name="SAPBEXchaText 11 4 3 2" xfId="3206" xr:uid="{12ADD989-53AF-4E3B-8433-0CACB242F878}"/>
    <cellStyle name="SAPBEXchaText 11 4 3 2 2" xfId="9762" xr:uid="{DDC1EC12-97DE-42FB-9893-19666805F01A}"/>
    <cellStyle name="SAPBEXchaText 11 4 3 2 3" xfId="15376" xr:uid="{A624E5E6-76AD-45B3-9DEF-3098976E2C2B}"/>
    <cellStyle name="SAPBEXchaText 11 4 3 2 4" xfId="20853" xr:uid="{FBA9D868-AF96-4214-92C9-D48099BF6B65}"/>
    <cellStyle name="SAPBEXchaText 11 4 3 3" xfId="5538" xr:uid="{A9BB9A12-39D7-407E-874E-FE80B79FD6AC}"/>
    <cellStyle name="SAPBEXchaText 11 4 3 3 2" xfId="12021" xr:uid="{C21D391E-157F-4022-BB13-31BD90EA026A}"/>
    <cellStyle name="SAPBEXchaText 11 4 3 3 3" xfId="17587" xr:uid="{7B7C1507-8DF8-4FC1-9635-F7C3F44BB3E9}"/>
    <cellStyle name="SAPBEXchaText 11 4 3 3 4" xfId="23028" xr:uid="{1FAFA019-40C7-43C0-B0CD-71DE8A7FD783}"/>
    <cellStyle name="SAPBEXchaText 11 4 3 4" xfId="7793" xr:uid="{F5A1EF50-C603-4DC5-97FA-F539BD2C3D96}"/>
    <cellStyle name="SAPBEXchaText 11 4 3 5" xfId="7156" xr:uid="{B3869C74-7C2A-41BE-A008-FD44497DF374}"/>
    <cellStyle name="SAPBEXchaText 11 4 3 6" xfId="7544" xr:uid="{1E49CF05-66A4-4595-85F3-8086FC7BA56E}"/>
    <cellStyle name="SAPBEXchaText 11 4 4" xfId="3204" xr:uid="{5FB80B78-AE55-4C79-BF11-444AE9B7DD20}"/>
    <cellStyle name="SAPBEXchaText 11 4 4 2" xfId="9760" xr:uid="{1467586A-533B-4BDA-971F-4FEF80885BDD}"/>
    <cellStyle name="SAPBEXchaText 11 4 4 3" xfId="15374" xr:uid="{D9F442EE-7A70-42F1-81AE-F55922AFF497}"/>
    <cellStyle name="SAPBEXchaText 11 4 4 4" xfId="20851" xr:uid="{D365FA2A-8E6A-4649-BD74-65ABC35BC281}"/>
    <cellStyle name="SAPBEXchaText 11 4 5" xfId="5536" xr:uid="{A9730F82-0D43-437B-A85B-D235442A068A}"/>
    <cellStyle name="SAPBEXchaText 11 4 5 2" xfId="12019" xr:uid="{FCAF4D51-6C2F-4333-B4CC-B9D8ECC00CAD}"/>
    <cellStyle name="SAPBEXchaText 11 4 5 3" xfId="17585" xr:uid="{4CD597F1-47BF-47E4-900D-E7005D4B2AC8}"/>
    <cellStyle name="SAPBEXchaText 11 4 5 4" xfId="23026" xr:uid="{AE1C10DE-EE48-44B7-8333-D658E717A13B}"/>
    <cellStyle name="SAPBEXchaText 11 4 6" xfId="7791" xr:uid="{0D73DF45-28E9-469E-97F2-FE8B3CC41BAC}"/>
    <cellStyle name="SAPBEXchaText 11 4 7" xfId="7158" xr:uid="{55CBC956-1E6D-4870-811C-A82FF3E8468A}"/>
    <cellStyle name="SAPBEXchaText 11 4 8" xfId="7254" xr:uid="{C62A75CF-A93B-4BF8-9D05-4405B501F433}"/>
    <cellStyle name="SAPBEXchaText 11 5" xfId="1174" xr:uid="{2FA22887-D94F-42FC-B67B-1CAB607D103F}"/>
    <cellStyle name="SAPBEXchaText 11 5 2" xfId="3207" xr:uid="{C968B640-BCE4-46BF-B9F9-455D4DC24646}"/>
    <cellStyle name="SAPBEXchaText 11 5 2 2" xfId="9763" xr:uid="{CEE783E2-6749-44F1-91ED-A04BAA38BD55}"/>
    <cellStyle name="SAPBEXchaText 11 5 2 3" xfId="15377" xr:uid="{A6B68DFF-5D6B-4882-A7CD-FD64264B14AB}"/>
    <cellStyle name="SAPBEXchaText 11 5 2 4" xfId="20854" xr:uid="{9B579023-C5BB-4F20-B066-AADADAD69F49}"/>
    <cellStyle name="SAPBEXchaText 11 5 3" xfId="5539" xr:uid="{EC0F0691-7942-4755-A317-8C00361D0461}"/>
    <cellStyle name="SAPBEXchaText 11 5 3 2" xfId="12022" xr:uid="{AD0B9D6D-06A5-49AD-AFF8-AE8E8FEC0F92}"/>
    <cellStyle name="SAPBEXchaText 11 5 3 3" xfId="17588" xr:uid="{19488356-6413-47D6-B86C-389D588D2D49}"/>
    <cellStyle name="SAPBEXchaText 11 5 3 4" xfId="23029" xr:uid="{982225B1-DBE3-44CC-88BF-A96E0B8CF0D8}"/>
    <cellStyle name="SAPBEXchaText 11 5 4" xfId="7794" xr:uid="{CBF36D44-FC90-4F60-8170-1C18D2CFAE47}"/>
    <cellStyle name="SAPBEXchaText 11 5 5" xfId="7155" xr:uid="{3389A70A-A08C-4596-815E-CF23F8F26278}"/>
    <cellStyle name="SAPBEXchaText 11 5 6" xfId="7545" xr:uid="{1416D62A-BE84-4945-9E24-B9CED6A1C04B}"/>
    <cellStyle name="SAPBEXchaText 11 6" xfId="1175" xr:uid="{A2BF31B0-39F4-4172-A12B-D1F93273B2EB}"/>
    <cellStyle name="SAPBEXchaText 11 6 2" xfId="3208" xr:uid="{EA1585A8-1482-45D3-B85C-B85B9E0AB560}"/>
    <cellStyle name="SAPBEXchaText 11 6 2 2" xfId="9764" xr:uid="{8A136B6C-9E2A-4F28-A60B-7B5593C17054}"/>
    <cellStyle name="SAPBEXchaText 11 6 2 3" xfId="15378" xr:uid="{DE009278-9225-4049-96D3-6E8E355D9684}"/>
    <cellStyle name="SAPBEXchaText 11 6 2 4" xfId="20855" xr:uid="{470B1CB0-F8D0-474B-BF6F-4D31384CD2AD}"/>
    <cellStyle name="SAPBEXchaText 11 6 3" xfId="5540" xr:uid="{835752FC-F551-4AD8-9B08-09D6F490DF70}"/>
    <cellStyle name="SAPBEXchaText 11 6 3 2" xfId="12023" xr:uid="{82566C56-1288-4E65-A463-4391C0936463}"/>
    <cellStyle name="SAPBEXchaText 11 6 3 3" xfId="17589" xr:uid="{A479BF51-D012-4417-9729-C5E278A4CEB3}"/>
    <cellStyle name="SAPBEXchaText 11 6 3 4" xfId="23030" xr:uid="{B5FA9656-10EC-46A7-A563-CF2A5271E015}"/>
    <cellStyle name="SAPBEXchaText 11 6 4" xfId="7795" xr:uid="{9B7B0355-D677-4F1E-8E49-55BFCBBF92E0}"/>
    <cellStyle name="SAPBEXchaText 11 6 5" xfId="7154" xr:uid="{D3C1D445-B595-478C-AD02-B41A66696221}"/>
    <cellStyle name="SAPBEXchaText 11 6 6" xfId="10929" xr:uid="{2F8F9E51-F493-4A50-BA75-9FE247118373}"/>
    <cellStyle name="SAPBEXchaText 11 7" xfId="3197" xr:uid="{24664413-CE16-4360-8522-F0CCDB200334}"/>
    <cellStyle name="SAPBEXchaText 11 7 2" xfId="9753" xr:uid="{D485FF04-2C67-4FEA-B020-B8311E3726D8}"/>
    <cellStyle name="SAPBEXchaText 11 7 3" xfId="15367" xr:uid="{09AEBC17-FCE3-4522-B26C-E5D713944A88}"/>
    <cellStyle name="SAPBEXchaText 11 7 4" xfId="20844" xr:uid="{DF09D60A-641A-4833-816B-61C3DA2F37D1}"/>
    <cellStyle name="SAPBEXchaText 11 8" xfId="5529" xr:uid="{B543B0A4-F79D-4325-A7A6-0C75B28A6FC6}"/>
    <cellStyle name="SAPBEXchaText 11 8 2" xfId="12012" xr:uid="{7A38B9AB-4C8C-42DD-8191-80ABEC2ED8B4}"/>
    <cellStyle name="SAPBEXchaText 11 8 3" xfId="17578" xr:uid="{0A04F650-AFCF-495F-A60B-54825A4A9BA5}"/>
    <cellStyle name="SAPBEXchaText 11 8 4" xfId="23019" xr:uid="{D717E5CD-58FC-4B25-908B-E9F335F2D75C}"/>
    <cellStyle name="SAPBEXchaText 11 9" xfId="7784" xr:uid="{60A39D4A-0F3D-46AD-BDF3-3CB2329D082F}"/>
    <cellStyle name="SAPBEXchaText 12" xfId="1176" xr:uid="{1D9DF8A0-8D8E-43C2-B1BE-E9B83AA67703}"/>
    <cellStyle name="SAPBEXchaText 12 10" xfId="7153" xr:uid="{8A91EF8B-F61E-4AB6-9175-D9CC3EBFFA86}"/>
    <cellStyle name="SAPBEXchaText 12 11" xfId="10930" xr:uid="{24455CCC-B5CA-4054-AC05-E1D05F52BCFC}"/>
    <cellStyle name="SAPBEXchaText 12 2" xfId="1177" xr:uid="{4441980C-EE06-493D-8463-7AE0614A73C4}"/>
    <cellStyle name="SAPBEXchaText 12 2 2" xfId="1178" xr:uid="{76A779E0-D5B6-47F8-9805-4AC5BCBA245D}"/>
    <cellStyle name="SAPBEXchaText 12 2 2 2" xfId="3211" xr:uid="{E6CB6C86-0E05-4E17-96C0-CD42E9752BA0}"/>
    <cellStyle name="SAPBEXchaText 12 2 2 2 2" xfId="9767" xr:uid="{AF6E6515-0459-45C6-809B-B47FBB8AF6A2}"/>
    <cellStyle name="SAPBEXchaText 12 2 2 2 3" xfId="15381" xr:uid="{FF5530D1-1F67-4AE7-BE06-85DE9FDFC38D}"/>
    <cellStyle name="SAPBEXchaText 12 2 2 2 4" xfId="20858" xr:uid="{2F2CEB22-3B33-447C-88F0-6F91A3F8F744}"/>
    <cellStyle name="SAPBEXchaText 12 2 2 3" xfId="5543" xr:uid="{CEE88250-13B2-4637-B9EA-301276670F38}"/>
    <cellStyle name="SAPBEXchaText 12 2 2 3 2" xfId="12026" xr:uid="{3D13B899-1564-40A4-A6A9-3132995C64EF}"/>
    <cellStyle name="SAPBEXchaText 12 2 2 3 3" xfId="17592" xr:uid="{BA0E33E4-5D8C-4936-A367-575BAE375EB3}"/>
    <cellStyle name="SAPBEXchaText 12 2 2 3 4" xfId="23033" xr:uid="{CA9F3BFA-A25D-4C73-93CD-028D5572D79C}"/>
    <cellStyle name="SAPBEXchaText 12 2 2 4" xfId="7798" xr:uid="{E4CF4010-0DB0-44A5-8F79-30D60C2857B0}"/>
    <cellStyle name="SAPBEXchaText 12 2 2 5" xfId="7151" xr:uid="{5269BE0D-A9ED-4E96-9CAF-DD7E6381F9AA}"/>
    <cellStyle name="SAPBEXchaText 12 2 2 6" xfId="15312" xr:uid="{640FBF7A-1692-4308-9E88-49E079763FB4}"/>
    <cellStyle name="SAPBEXchaText 12 2 3" xfId="1179" xr:uid="{D853A1EF-2AF7-4241-B332-0CA1D770464B}"/>
    <cellStyle name="SAPBEXchaText 12 2 3 2" xfId="3212" xr:uid="{21EBF547-FAA1-42B0-B228-A13884EE7E8B}"/>
    <cellStyle name="SAPBEXchaText 12 2 3 2 2" xfId="9768" xr:uid="{F69CB3A3-B15C-46F5-8351-60F1731FDF6B}"/>
    <cellStyle name="SAPBEXchaText 12 2 3 2 3" xfId="15382" xr:uid="{2962B10F-CA84-464F-B947-468980A29FCD}"/>
    <cellStyle name="SAPBEXchaText 12 2 3 2 4" xfId="20859" xr:uid="{755E0DCF-D54D-4C93-8540-E341206FF9AE}"/>
    <cellStyle name="SAPBEXchaText 12 2 3 3" xfId="5544" xr:uid="{42F242DC-7F9B-4426-9FB6-8D62F0375A15}"/>
    <cellStyle name="SAPBEXchaText 12 2 3 3 2" xfId="12027" xr:uid="{5B593291-418E-4B8C-80A3-550B3A9E2BCE}"/>
    <cellStyle name="SAPBEXchaText 12 2 3 3 3" xfId="17593" xr:uid="{299A2E2B-3454-4C8F-B2F8-4AF0CDB762F0}"/>
    <cellStyle name="SAPBEXchaText 12 2 3 3 4" xfId="23034" xr:uid="{647444C3-47D9-45EE-8D21-8A780FC241F3}"/>
    <cellStyle name="SAPBEXchaText 12 2 3 4" xfId="7799" xr:uid="{CB35D9D2-27DE-41D0-9EA4-49300A8C282D}"/>
    <cellStyle name="SAPBEXchaText 12 2 3 5" xfId="7150" xr:uid="{464CE339-F8A4-4A7C-9A7F-F0DF83F2F49E}"/>
    <cellStyle name="SAPBEXchaText 12 2 3 6" xfId="15311" xr:uid="{3F526926-217A-45FB-93A9-6F11492A6F7E}"/>
    <cellStyle name="SAPBEXchaText 12 2 4" xfId="3210" xr:uid="{C910745C-41C2-4094-8EC9-7D654A696B33}"/>
    <cellStyle name="SAPBEXchaText 12 2 4 2" xfId="9766" xr:uid="{AD41DC45-B6E3-462A-A271-EC38981C32C2}"/>
    <cellStyle name="SAPBEXchaText 12 2 4 3" xfId="15380" xr:uid="{5A0F2CEA-8754-4A3F-B09B-131B59612242}"/>
    <cellStyle name="SAPBEXchaText 12 2 4 4" xfId="20857" xr:uid="{E65580D6-19DC-4DD8-B93E-2D836C615391}"/>
    <cellStyle name="SAPBEXchaText 12 2 5" xfId="5542" xr:uid="{F644DDC7-A6A2-416A-AA11-C8932089D8D9}"/>
    <cellStyle name="SAPBEXchaText 12 2 5 2" xfId="12025" xr:uid="{0256E10C-2C9E-4C53-A6D6-4B8500A8CEC4}"/>
    <cellStyle name="SAPBEXchaText 12 2 5 3" xfId="17591" xr:uid="{2F9E6856-8575-41C9-8C8A-1DA55489E35C}"/>
    <cellStyle name="SAPBEXchaText 12 2 5 4" xfId="23032" xr:uid="{6161F1A0-892B-42E3-83D0-3992C121F02D}"/>
    <cellStyle name="SAPBEXchaText 12 2 6" xfId="7797" xr:uid="{CDF008E8-48D3-45E4-B780-AEFABD7AACD5}"/>
    <cellStyle name="SAPBEXchaText 12 2 7" xfId="7152" xr:uid="{BD4F7B85-A0C6-4448-BA63-B53D24A7B275}"/>
    <cellStyle name="SAPBEXchaText 12 2 8" xfId="15313" xr:uid="{3323963B-BD39-491F-9146-FAD79AF02740}"/>
    <cellStyle name="SAPBEXchaText 12 3" xfId="1180" xr:uid="{636D048A-4CA5-451C-8AE6-E77ACF3EE647}"/>
    <cellStyle name="SAPBEXchaText 12 3 2" xfId="1181" xr:uid="{1223B027-7788-4321-889B-53C2A9AA4C17}"/>
    <cellStyle name="SAPBEXchaText 12 3 2 2" xfId="3214" xr:uid="{E1543E48-18D7-4084-9918-DC05732FBED3}"/>
    <cellStyle name="SAPBEXchaText 12 3 2 2 2" xfId="9770" xr:uid="{B38D07C5-C23C-480D-9654-67558B3F7126}"/>
    <cellStyle name="SAPBEXchaText 12 3 2 2 3" xfId="15384" xr:uid="{C43072E3-7D87-4725-8B1A-4F0C69EE8498}"/>
    <cellStyle name="SAPBEXchaText 12 3 2 2 4" xfId="20861" xr:uid="{35CE6DA1-1E8B-448D-AE65-7F1AD7A8F63B}"/>
    <cellStyle name="SAPBEXchaText 12 3 2 3" xfId="5546" xr:uid="{79E56EB6-A0E2-416E-AC00-1F51E6B791A4}"/>
    <cellStyle name="SAPBEXchaText 12 3 2 3 2" xfId="12029" xr:uid="{A1358A13-A181-48D7-AE04-1999E2536E6A}"/>
    <cellStyle name="SAPBEXchaText 12 3 2 3 3" xfId="17595" xr:uid="{955AA1C9-44D4-4F9E-8A58-6EA3B37B99A2}"/>
    <cellStyle name="SAPBEXchaText 12 3 2 3 4" xfId="23036" xr:uid="{84693F08-B68A-4531-BD9B-657DF4F84883}"/>
    <cellStyle name="SAPBEXchaText 12 3 2 4" xfId="7801" xr:uid="{E382334B-00E1-416F-8B72-E6558EBF1517}"/>
    <cellStyle name="SAPBEXchaText 12 3 2 5" xfId="7148" xr:uid="{E30AD700-9F8C-431D-97CB-5818A8C01C41}"/>
    <cellStyle name="SAPBEXchaText 12 3 2 6" xfId="15309" xr:uid="{44522EC5-3946-47EA-AE52-1505E15C27B0}"/>
    <cellStyle name="SAPBEXchaText 12 3 3" xfId="1182" xr:uid="{72BFF020-C335-4862-9FA8-25F3B547BF88}"/>
    <cellStyle name="SAPBEXchaText 12 3 3 2" xfId="3215" xr:uid="{FCA97BA7-058D-4228-8DCB-F28B24E81796}"/>
    <cellStyle name="SAPBEXchaText 12 3 3 2 2" xfId="9771" xr:uid="{A1342E65-2DAC-4DEB-AD79-02119720F7E1}"/>
    <cellStyle name="SAPBEXchaText 12 3 3 2 3" xfId="15385" xr:uid="{98E0C6AC-1CE4-44FD-BC57-5C61FEAFAF88}"/>
    <cellStyle name="SAPBEXchaText 12 3 3 2 4" xfId="20862" xr:uid="{A3475973-F8C0-40A3-9E1E-B0A1837A8679}"/>
    <cellStyle name="SAPBEXchaText 12 3 3 3" xfId="5547" xr:uid="{E4E4444A-7831-4C02-926E-0D3EF242DBAE}"/>
    <cellStyle name="SAPBEXchaText 12 3 3 3 2" xfId="12030" xr:uid="{269930AF-681A-4BCA-906C-1E4F0A00B0B1}"/>
    <cellStyle name="SAPBEXchaText 12 3 3 3 3" xfId="17596" xr:uid="{7A18210D-F47D-4ED3-AE05-232A7883CAC6}"/>
    <cellStyle name="SAPBEXchaText 12 3 3 3 4" xfId="23037" xr:uid="{5B67BBF8-5B66-4B16-AB54-BCDF98E3AAB3}"/>
    <cellStyle name="SAPBEXchaText 12 3 3 4" xfId="7802" xr:uid="{96DDFD28-0149-4C52-A5CF-2E8FB9AAE17A}"/>
    <cellStyle name="SAPBEXchaText 12 3 3 5" xfId="7147" xr:uid="{CF053DC4-FC3B-4522-BB18-FE60A862FD83}"/>
    <cellStyle name="SAPBEXchaText 12 3 3 6" xfId="15308" xr:uid="{6034E32D-52DA-4B21-A445-F06115FEE8C7}"/>
    <cellStyle name="SAPBEXchaText 12 3 4" xfId="3213" xr:uid="{392EDE4E-A8EE-4447-A384-86CA1C83C533}"/>
    <cellStyle name="SAPBEXchaText 12 3 4 2" xfId="9769" xr:uid="{36A88D09-328B-4F57-BD0C-EAC2D9115172}"/>
    <cellStyle name="SAPBEXchaText 12 3 4 3" xfId="15383" xr:uid="{3122AD97-8B6F-4EA4-B066-DF8D5215BBC0}"/>
    <cellStyle name="SAPBEXchaText 12 3 4 4" xfId="20860" xr:uid="{CA304113-78D4-414B-9AA9-51F7AE6A0487}"/>
    <cellStyle name="SAPBEXchaText 12 3 5" xfId="5545" xr:uid="{7C856A99-B7BD-4C74-822F-53E32FCAC7F9}"/>
    <cellStyle name="SAPBEXchaText 12 3 5 2" xfId="12028" xr:uid="{0160CBCE-0B8D-4798-ADE1-7FFFBE4417B9}"/>
    <cellStyle name="SAPBEXchaText 12 3 5 3" xfId="17594" xr:uid="{68D0213F-D86E-4FDA-8CC5-E35C4A61E6F6}"/>
    <cellStyle name="SAPBEXchaText 12 3 5 4" xfId="23035" xr:uid="{6F5F0EEF-4B42-4DB0-9E06-7BE900D1FE4A}"/>
    <cellStyle name="SAPBEXchaText 12 3 6" xfId="7800" xr:uid="{9ACCB70F-3D96-4C5B-8515-34EC4E7E5B1F}"/>
    <cellStyle name="SAPBEXchaText 12 3 7" xfId="7149" xr:uid="{D0161504-E80B-423F-B739-D7EB6C4EF8DC}"/>
    <cellStyle name="SAPBEXchaText 12 3 8" xfId="15310" xr:uid="{D82DEFFA-DAAF-44A3-B2C1-B012540D418D}"/>
    <cellStyle name="SAPBEXchaText 12 4" xfId="1183" xr:uid="{1D6AE6D1-9422-47F1-8698-171DFB8CBCF1}"/>
    <cellStyle name="SAPBEXchaText 12 4 2" xfId="1184" xr:uid="{EBF19E4B-BCA2-4A2B-9853-8DE076802146}"/>
    <cellStyle name="SAPBEXchaText 12 4 2 2" xfId="3217" xr:uid="{C9688F61-4E28-4175-9934-AE97750D000F}"/>
    <cellStyle name="SAPBEXchaText 12 4 2 2 2" xfId="9773" xr:uid="{90EF5D5E-C3AB-4EFE-805C-F30FAD999C92}"/>
    <cellStyle name="SAPBEXchaText 12 4 2 2 3" xfId="15387" xr:uid="{CFB360D2-3863-4085-B620-15F9A1761FA3}"/>
    <cellStyle name="SAPBEXchaText 12 4 2 2 4" xfId="20864" xr:uid="{ACCED7B3-6D26-49CE-933B-5525D7041D76}"/>
    <cellStyle name="SAPBEXchaText 12 4 2 3" xfId="5549" xr:uid="{0B3B84AB-42DE-4597-BEE8-0AA883BBF613}"/>
    <cellStyle name="SAPBEXchaText 12 4 2 3 2" xfId="12032" xr:uid="{6551AA30-8229-4802-AB41-5832321E3E66}"/>
    <cellStyle name="SAPBEXchaText 12 4 2 3 3" xfId="17598" xr:uid="{9939DD9B-27B6-40DD-AD3F-AD08D3E5545B}"/>
    <cellStyle name="SAPBEXchaText 12 4 2 3 4" xfId="23039" xr:uid="{E6F1AC57-626D-4CFE-B7C7-A0C2A022AD71}"/>
    <cellStyle name="SAPBEXchaText 12 4 2 4" xfId="7804" xr:uid="{878906CC-04BB-4100-BA0C-617BAE5769CB}"/>
    <cellStyle name="SAPBEXchaText 12 4 2 5" xfId="7145" xr:uid="{B96EAEE4-06BA-4451-9E7D-18B15D8FD429}"/>
    <cellStyle name="SAPBEXchaText 12 4 2 6" xfId="7409" xr:uid="{46874534-FA2D-40F9-822C-E47AE478A1DD}"/>
    <cellStyle name="SAPBEXchaText 12 4 3" xfId="1185" xr:uid="{FA28C33B-897A-4840-964A-B9DD1559263F}"/>
    <cellStyle name="SAPBEXchaText 12 4 3 2" xfId="3218" xr:uid="{F71E5CF9-37BA-4354-8E58-AC87CA6DF600}"/>
    <cellStyle name="SAPBEXchaText 12 4 3 2 2" xfId="9774" xr:uid="{EDA02D9E-4BB6-4589-89D7-414CAFE2BE6C}"/>
    <cellStyle name="SAPBEXchaText 12 4 3 2 3" xfId="15388" xr:uid="{31168308-96B2-4B7B-A018-7B4F48FA991C}"/>
    <cellStyle name="SAPBEXchaText 12 4 3 2 4" xfId="20865" xr:uid="{3711D7D8-3E39-4BEB-BE25-D861EFA49FC3}"/>
    <cellStyle name="SAPBEXchaText 12 4 3 3" xfId="5550" xr:uid="{60C0B13D-65D2-4306-9F5D-975FA2734C1B}"/>
    <cellStyle name="SAPBEXchaText 12 4 3 3 2" xfId="12033" xr:uid="{FA2F5E7A-65E3-41A4-AD1C-A5B1BDADFBB6}"/>
    <cellStyle name="SAPBEXchaText 12 4 3 3 3" xfId="17599" xr:uid="{D7521EA6-B4E5-492F-8687-7619DCABFE63}"/>
    <cellStyle name="SAPBEXchaText 12 4 3 3 4" xfId="23040" xr:uid="{F7F3934B-8AD0-4DD9-B903-F6EE7C70EC78}"/>
    <cellStyle name="SAPBEXchaText 12 4 3 4" xfId="7805" xr:uid="{9278DE2B-743E-4547-B6A0-A272C8C610CF}"/>
    <cellStyle name="SAPBEXchaText 12 4 3 5" xfId="7144" xr:uid="{99A5F32F-61FE-4006-B578-D88818FD4AFA}"/>
    <cellStyle name="SAPBEXchaText 12 4 3 6" xfId="7410" xr:uid="{61E2587E-5E3C-4FCF-89CC-9BB3D046C81F}"/>
    <cellStyle name="SAPBEXchaText 12 4 4" xfId="3216" xr:uid="{D82FBF91-81A8-4CB2-A3BA-AE3F4D77515A}"/>
    <cellStyle name="SAPBEXchaText 12 4 4 2" xfId="9772" xr:uid="{9F109DE6-D5FF-41D2-A7C9-F18BEFBDAD26}"/>
    <cellStyle name="SAPBEXchaText 12 4 4 3" xfId="15386" xr:uid="{124C310F-B44B-4559-B756-FDD59E211B8D}"/>
    <cellStyle name="SAPBEXchaText 12 4 4 4" xfId="20863" xr:uid="{66306258-0850-42D7-9244-BC104DF3B018}"/>
    <cellStyle name="SAPBEXchaText 12 4 5" xfId="5548" xr:uid="{F5DA1D22-772C-4B5C-823E-6B19605528E2}"/>
    <cellStyle name="SAPBEXchaText 12 4 5 2" xfId="12031" xr:uid="{1A6FD1AE-08FA-4FCE-B397-8D704849363B}"/>
    <cellStyle name="SAPBEXchaText 12 4 5 3" xfId="17597" xr:uid="{ACE971A3-3887-4A8D-BB9C-4B5C08E608AD}"/>
    <cellStyle name="SAPBEXchaText 12 4 5 4" xfId="23038" xr:uid="{80BD100A-4EBA-432F-9E79-5DFDB4ADE097}"/>
    <cellStyle name="SAPBEXchaText 12 4 6" xfId="7803" xr:uid="{CC0AFBEB-4F98-423B-8DEA-881299974E77}"/>
    <cellStyle name="SAPBEXchaText 12 4 7" xfId="7146" xr:uid="{ECFF3184-97C0-4503-9445-A2CE9A4951C6}"/>
    <cellStyle name="SAPBEXchaText 12 4 8" xfId="7408" xr:uid="{924AABF3-FA8D-4000-B0CC-0A32A6A79A83}"/>
    <cellStyle name="SAPBEXchaText 12 5" xfId="1186" xr:uid="{D3BEE93B-BD8B-498B-A59E-39AB931D3A06}"/>
    <cellStyle name="SAPBEXchaText 12 5 2" xfId="3219" xr:uid="{10DE55B9-156C-46CE-B48D-DA8AF6CD1CFF}"/>
    <cellStyle name="SAPBEXchaText 12 5 2 2" xfId="9775" xr:uid="{FE68FEAD-1346-4F12-A988-4F0F479A522B}"/>
    <cellStyle name="SAPBEXchaText 12 5 2 3" xfId="15389" xr:uid="{1DC5A99F-03BE-4CC6-B714-60C86557EABE}"/>
    <cellStyle name="SAPBEXchaText 12 5 2 4" xfId="20866" xr:uid="{8010E4D1-F9D8-4681-BE7A-83839C907D89}"/>
    <cellStyle name="SAPBEXchaText 12 5 3" xfId="5551" xr:uid="{D3A6A991-E577-4E6D-B1F5-EEDEC8495BFF}"/>
    <cellStyle name="SAPBEXchaText 12 5 3 2" xfId="12034" xr:uid="{3EC2602B-AFCF-472C-A785-BEDBC0724C57}"/>
    <cellStyle name="SAPBEXchaText 12 5 3 3" xfId="17600" xr:uid="{6DA413FF-6A8E-43F8-9BB9-B747285A61A3}"/>
    <cellStyle name="SAPBEXchaText 12 5 3 4" xfId="23041" xr:uid="{4C8A9391-B8A6-4582-BFBD-F40DF19A205D}"/>
    <cellStyle name="SAPBEXchaText 12 5 4" xfId="7806" xr:uid="{B0E17C6F-70A8-4AC2-99FC-A5FAACA01322}"/>
    <cellStyle name="SAPBEXchaText 12 5 5" xfId="7143" xr:uid="{689D3F5F-5D2A-457E-B815-4942B05B7DB3}"/>
    <cellStyle name="SAPBEXchaText 12 5 6" xfId="7411" xr:uid="{4725DD87-46AE-4115-BD40-19509F597FB7}"/>
    <cellStyle name="SAPBEXchaText 12 6" xfId="1187" xr:uid="{E911F479-259D-4ED4-9794-9663F928CDB1}"/>
    <cellStyle name="SAPBEXchaText 12 6 2" xfId="3220" xr:uid="{EA121502-FDCE-4A7C-8DF7-8518EB622D1D}"/>
    <cellStyle name="SAPBEXchaText 12 6 2 2" xfId="9776" xr:uid="{AB53FAD3-CB42-4B75-A6EE-CB18BC20CFC1}"/>
    <cellStyle name="SAPBEXchaText 12 6 2 3" xfId="15390" xr:uid="{64840137-2E2D-46F3-9E45-28DC0D53EA3F}"/>
    <cellStyle name="SAPBEXchaText 12 6 2 4" xfId="20867" xr:uid="{0D23B042-4702-4A29-8D16-DC30C91B139E}"/>
    <cellStyle name="SAPBEXchaText 12 6 3" xfId="5552" xr:uid="{CF8B84A7-DA6F-46E0-919F-35B14BBC70B0}"/>
    <cellStyle name="SAPBEXchaText 12 6 3 2" xfId="12035" xr:uid="{3375F1B3-B359-42B8-AFC0-5CF55FC5A76E}"/>
    <cellStyle name="SAPBEXchaText 12 6 3 3" xfId="17601" xr:uid="{A9C38A67-3551-4FD4-990D-FC1A622FB315}"/>
    <cellStyle name="SAPBEXchaText 12 6 3 4" xfId="23042" xr:uid="{A2F1DDD7-5C78-497D-91FD-A366885F24BA}"/>
    <cellStyle name="SAPBEXchaText 12 6 4" xfId="7807" xr:uid="{8FA9035B-07BA-437B-B810-B6FA28939284}"/>
    <cellStyle name="SAPBEXchaText 12 6 5" xfId="7142" xr:uid="{EFF31B3D-3DB0-4D4B-9D3F-F86649201B8B}"/>
    <cellStyle name="SAPBEXchaText 12 6 6" xfId="11951" xr:uid="{F72EC3C7-B78E-476D-B8F4-17CB04CEE468}"/>
    <cellStyle name="SAPBEXchaText 12 7" xfId="3209" xr:uid="{5C1A1862-FD99-4C77-A21C-70E904A42720}"/>
    <cellStyle name="SAPBEXchaText 12 7 2" xfId="9765" xr:uid="{D4BD74F9-AA61-4E4A-B26E-02D4090CC89B}"/>
    <cellStyle name="SAPBEXchaText 12 7 3" xfId="15379" xr:uid="{D932896A-3287-485A-8B96-71AF21724C8A}"/>
    <cellStyle name="SAPBEXchaText 12 7 4" xfId="20856" xr:uid="{9A803507-1D28-4235-8905-6837247AA8D0}"/>
    <cellStyle name="SAPBEXchaText 12 8" xfId="5541" xr:uid="{C832A2A6-F53A-4FDD-9B7E-3EB51532B533}"/>
    <cellStyle name="SAPBEXchaText 12 8 2" xfId="12024" xr:uid="{60499ABA-1984-4EC1-AC0B-71847E80FF0A}"/>
    <cellStyle name="SAPBEXchaText 12 8 3" xfId="17590" xr:uid="{CB4F17AF-24FE-4DF5-8511-E5938B62062E}"/>
    <cellStyle name="SAPBEXchaText 12 8 4" xfId="23031" xr:uid="{0C58D99C-4AEA-49CE-9F73-F89F6F51C29C}"/>
    <cellStyle name="SAPBEXchaText 12 9" xfId="7796" xr:uid="{D7F61057-A773-4658-AF78-45F17F679AB9}"/>
    <cellStyle name="SAPBEXchaText 13" xfId="1188" xr:uid="{3CE763AA-DD66-4680-A664-6D9BBC3B12D0}"/>
    <cellStyle name="SAPBEXchaText 13 10" xfId="7141" xr:uid="{1F95C021-6644-403D-AE2D-9711CDB12096}"/>
    <cellStyle name="SAPBEXchaText 13 11" xfId="13550" xr:uid="{269B3548-6E03-4AF4-BAFC-21E323BF385A}"/>
    <cellStyle name="SAPBEXchaText 13 2" xfId="1189" xr:uid="{AF33CE81-45B7-4213-B541-5AF9ADC8D611}"/>
    <cellStyle name="SAPBEXchaText 13 2 2" xfId="1190" xr:uid="{BD216B61-023B-41E4-9EAE-E3700D9841EB}"/>
    <cellStyle name="SAPBEXchaText 13 2 2 2" xfId="3223" xr:uid="{A3CA1C45-48CA-477B-BF38-90549E6E880A}"/>
    <cellStyle name="SAPBEXchaText 13 2 2 2 2" xfId="9779" xr:uid="{1AC26D15-1832-44E4-99D3-B7C9F21B9F19}"/>
    <cellStyle name="SAPBEXchaText 13 2 2 2 3" xfId="15393" xr:uid="{76ED40F8-71AB-448A-A748-DFCE4B2EC9A0}"/>
    <cellStyle name="SAPBEXchaText 13 2 2 2 4" xfId="20870" xr:uid="{85217D66-B26C-46B4-80A0-84D16909D199}"/>
    <cellStyle name="SAPBEXchaText 13 2 2 3" xfId="5555" xr:uid="{4704705F-C8B8-456C-8414-950D4F059626}"/>
    <cellStyle name="SAPBEXchaText 13 2 2 3 2" xfId="12038" xr:uid="{F170018A-D0B3-4B68-97F3-D5837D02DCA9}"/>
    <cellStyle name="SAPBEXchaText 13 2 2 3 3" xfId="17604" xr:uid="{DE73CBE3-AFE6-4CB6-B7D0-AE6B8847A060}"/>
    <cellStyle name="SAPBEXchaText 13 2 2 3 4" xfId="23045" xr:uid="{6097503B-7412-4124-98B7-134B257A9C56}"/>
    <cellStyle name="SAPBEXchaText 13 2 2 4" xfId="7810" xr:uid="{E866A06E-CFF3-40D7-891B-F0642341E910}"/>
    <cellStyle name="SAPBEXchaText 13 2 2 5" xfId="7139" xr:uid="{931846FF-96D3-4D05-B91C-59C15915A133}"/>
    <cellStyle name="SAPBEXchaText 13 2 2 6" xfId="7413" xr:uid="{F741A29F-7C92-4B00-97E9-883906BB55D6}"/>
    <cellStyle name="SAPBEXchaText 13 2 3" xfId="1191" xr:uid="{5B18CA61-67AC-4D6D-907A-675B59C5AFE9}"/>
    <cellStyle name="SAPBEXchaText 13 2 3 2" xfId="3224" xr:uid="{04922B8F-0244-40B1-94FD-C8F9CA1AD89F}"/>
    <cellStyle name="SAPBEXchaText 13 2 3 2 2" xfId="9780" xr:uid="{7C83C9BD-E261-4313-8947-106DB3C45208}"/>
    <cellStyle name="SAPBEXchaText 13 2 3 2 3" xfId="15394" xr:uid="{7E37D61E-DCEC-453A-8AFC-EDE5481CF2F6}"/>
    <cellStyle name="SAPBEXchaText 13 2 3 2 4" xfId="20871" xr:uid="{717CCC56-1094-4397-B3FE-D03F05545A32}"/>
    <cellStyle name="SAPBEXchaText 13 2 3 3" xfId="5556" xr:uid="{0D163610-B00E-4AAF-A78A-3395D2FE70AA}"/>
    <cellStyle name="SAPBEXchaText 13 2 3 3 2" xfId="12039" xr:uid="{A50A2D99-DF9A-4AFB-B3A3-46C4BC3A3E3F}"/>
    <cellStyle name="SAPBEXchaText 13 2 3 3 3" xfId="17605" xr:uid="{7BD6549C-5358-4020-9E14-C13CA1E2A045}"/>
    <cellStyle name="SAPBEXchaText 13 2 3 3 4" xfId="23046" xr:uid="{5A0EA5DD-97CD-408B-B1E6-EDFB06ECBA57}"/>
    <cellStyle name="SAPBEXchaText 13 2 3 4" xfId="7811" xr:uid="{AD5A2AF6-E0F8-43C2-B5AD-6928D87250D6}"/>
    <cellStyle name="SAPBEXchaText 13 2 3 5" xfId="7138" xr:uid="{A74D66B3-1EAA-4D86-B2B4-929956371463}"/>
    <cellStyle name="SAPBEXchaText 13 2 3 6" xfId="7414" xr:uid="{17426DCC-6ABD-4997-97D1-327F6783B04E}"/>
    <cellStyle name="SAPBEXchaText 13 2 4" xfId="3222" xr:uid="{279E9A0A-9DDD-4E07-9DFA-EB28967A3B5C}"/>
    <cellStyle name="SAPBEXchaText 13 2 4 2" xfId="9778" xr:uid="{18907B92-CA57-440D-A024-AD5C3775CF0E}"/>
    <cellStyle name="SAPBEXchaText 13 2 4 3" xfId="15392" xr:uid="{B557C7D0-0D2E-4C1B-BEC7-CEF7AA7DA18E}"/>
    <cellStyle name="SAPBEXchaText 13 2 4 4" xfId="20869" xr:uid="{318715C5-7AF3-4DE6-A61E-9E6FF0EE433C}"/>
    <cellStyle name="SAPBEXchaText 13 2 5" xfId="5554" xr:uid="{FA195904-25E9-40A3-A13C-8E5BA772B8B2}"/>
    <cellStyle name="SAPBEXchaText 13 2 5 2" xfId="12037" xr:uid="{DCDD1960-A8B9-4156-9BD2-B30BE7F1F274}"/>
    <cellStyle name="SAPBEXchaText 13 2 5 3" xfId="17603" xr:uid="{CA0D8F8A-8D48-4B96-BC1C-F4B532A5E536}"/>
    <cellStyle name="SAPBEXchaText 13 2 5 4" xfId="23044" xr:uid="{F6468FA5-648C-44FD-93B3-0D3C78D330E8}"/>
    <cellStyle name="SAPBEXchaText 13 2 6" xfId="7809" xr:uid="{2F1C0364-7699-4366-A8E0-2681CED1F308}"/>
    <cellStyle name="SAPBEXchaText 13 2 7" xfId="7140" xr:uid="{BEF7B882-6396-4EFF-9A37-83385A03EB08}"/>
    <cellStyle name="SAPBEXchaText 13 2 8" xfId="7412" xr:uid="{2FA54DC7-683F-45C0-8777-0CBE18269542}"/>
    <cellStyle name="SAPBEXchaText 13 3" xfId="1192" xr:uid="{599F67BB-7E5B-4089-91E7-A81F1A8A3A3E}"/>
    <cellStyle name="SAPBEXchaText 13 3 2" xfId="1193" xr:uid="{69238463-A097-4C26-9824-F55738192A56}"/>
    <cellStyle name="SAPBEXchaText 13 3 2 2" xfId="3226" xr:uid="{B039278C-84C2-4440-AF63-1E216495F7B0}"/>
    <cellStyle name="SAPBEXchaText 13 3 2 2 2" xfId="9782" xr:uid="{FE33EB24-16F4-46BD-8B44-4FDD7A8B7EB4}"/>
    <cellStyle name="SAPBEXchaText 13 3 2 2 3" xfId="15396" xr:uid="{64C107EA-ECA1-4771-A0D9-DBE2556D0281}"/>
    <cellStyle name="SAPBEXchaText 13 3 2 2 4" xfId="20873" xr:uid="{34300182-4A31-453A-A524-3EE9C78E39AB}"/>
    <cellStyle name="SAPBEXchaText 13 3 2 3" xfId="5558" xr:uid="{71776D61-E5AD-4122-87FB-ED422E18FC11}"/>
    <cellStyle name="SAPBEXchaText 13 3 2 3 2" xfId="12041" xr:uid="{C5B61C2E-0DE3-4DD9-88B8-D6A25739A680}"/>
    <cellStyle name="SAPBEXchaText 13 3 2 3 3" xfId="17607" xr:uid="{FFCAC442-8480-44D0-BFAC-266EAA83E79C}"/>
    <cellStyle name="SAPBEXchaText 13 3 2 3 4" xfId="23048" xr:uid="{93BB6188-E6C1-45F4-B97A-621D0C4FC0C3}"/>
    <cellStyle name="SAPBEXchaText 13 3 2 4" xfId="7813" xr:uid="{4A1B9E11-1717-4836-A132-1EEED6A5EC32}"/>
    <cellStyle name="SAPBEXchaText 13 3 2 5" xfId="7136" xr:uid="{BBDCB499-8DFC-4CE5-AFEC-4FF36243030F}"/>
    <cellStyle name="SAPBEXchaText 13 3 2 6" xfId="7416" xr:uid="{AE3196CB-F454-44F3-A245-F6740F91F78A}"/>
    <cellStyle name="SAPBEXchaText 13 3 3" xfId="1194" xr:uid="{48646A59-675C-470E-A92F-24B4C35FC816}"/>
    <cellStyle name="SAPBEXchaText 13 3 3 2" xfId="3227" xr:uid="{3F51F296-1863-4C21-BA17-D2C24BE30CA8}"/>
    <cellStyle name="SAPBEXchaText 13 3 3 2 2" xfId="9783" xr:uid="{27AD5280-AF77-4697-BD20-B796DF4DFAC4}"/>
    <cellStyle name="SAPBEXchaText 13 3 3 2 3" xfId="15397" xr:uid="{8C459868-5CC6-4A15-96F8-BFDC3679ADB3}"/>
    <cellStyle name="SAPBEXchaText 13 3 3 2 4" xfId="20874" xr:uid="{36FAE552-7039-4978-B731-228E2709E395}"/>
    <cellStyle name="SAPBEXchaText 13 3 3 3" xfId="5559" xr:uid="{C6C9CD52-1E6E-41B7-B8FE-E1CD0AE5C26E}"/>
    <cellStyle name="SAPBEXchaText 13 3 3 3 2" xfId="12042" xr:uid="{C554CC90-62DA-49C1-AA01-72DB79D6F5F6}"/>
    <cellStyle name="SAPBEXchaText 13 3 3 3 3" xfId="17608" xr:uid="{84865B42-B053-4DA3-8547-4DB0B7263846}"/>
    <cellStyle name="SAPBEXchaText 13 3 3 3 4" xfId="23049" xr:uid="{D7F29E3B-F292-440C-A9D9-D1EC2CA828D1}"/>
    <cellStyle name="SAPBEXchaText 13 3 3 4" xfId="7814" xr:uid="{DFFD2D92-F84B-45C0-A107-0C8235383626}"/>
    <cellStyle name="SAPBEXchaText 13 3 3 5" xfId="7135" xr:uid="{7B93F72E-1970-44BE-AFA8-305F1EEFBB9D}"/>
    <cellStyle name="SAPBEXchaText 13 3 3 6" xfId="7417" xr:uid="{B962AA1E-6A76-4351-A4D6-25E0099C719D}"/>
    <cellStyle name="SAPBEXchaText 13 3 4" xfId="3225" xr:uid="{DD574D57-9DFA-4177-8F99-4F58E8DA7C8A}"/>
    <cellStyle name="SAPBEXchaText 13 3 4 2" xfId="9781" xr:uid="{74DC2020-181B-4F61-9B8C-C5AAC2F7EB51}"/>
    <cellStyle name="SAPBEXchaText 13 3 4 3" xfId="15395" xr:uid="{60440C05-FA19-4721-AA5C-3851781273A3}"/>
    <cellStyle name="SAPBEXchaText 13 3 4 4" xfId="20872" xr:uid="{5002C6D3-5E42-4215-85B6-1DEC3EF26D24}"/>
    <cellStyle name="SAPBEXchaText 13 3 5" xfId="5557" xr:uid="{9AE60352-AEB1-4F07-A53E-ECF42DFFFFD8}"/>
    <cellStyle name="SAPBEXchaText 13 3 5 2" xfId="12040" xr:uid="{3F9B3704-454F-458E-87DF-536EA419C5C6}"/>
    <cellStyle name="SAPBEXchaText 13 3 5 3" xfId="17606" xr:uid="{84247C4D-D9BC-40F8-98DF-7FAF01273266}"/>
    <cellStyle name="SAPBEXchaText 13 3 5 4" xfId="23047" xr:uid="{1D1CBDFE-1E43-4811-9570-0F96FB6294D9}"/>
    <cellStyle name="SAPBEXchaText 13 3 6" xfId="7812" xr:uid="{4EBF1548-4E59-4076-A7BA-A61520C49CD4}"/>
    <cellStyle name="SAPBEXchaText 13 3 7" xfId="7137" xr:uid="{5B8D9E91-6641-4710-A681-F03337489F8B}"/>
    <cellStyle name="SAPBEXchaText 13 3 8" xfId="7415" xr:uid="{3AA7FE8F-EF05-4A6D-99E9-30AC00239521}"/>
    <cellStyle name="SAPBEXchaText 13 4" xfId="1195" xr:uid="{F5E09E04-3F8C-4566-BF52-59C48AAB526F}"/>
    <cellStyle name="SAPBEXchaText 13 4 2" xfId="1196" xr:uid="{DCAC34F2-B21B-42FA-A641-0E2216F8C76D}"/>
    <cellStyle name="SAPBEXchaText 13 4 2 2" xfId="3229" xr:uid="{7363D39E-3BDA-4772-96AB-6A685716D7AC}"/>
    <cellStyle name="SAPBEXchaText 13 4 2 2 2" xfId="9785" xr:uid="{938C764F-3D3F-4C97-B5C5-5114CC43AC3C}"/>
    <cellStyle name="SAPBEXchaText 13 4 2 2 3" xfId="15399" xr:uid="{A34A6295-BEE8-426D-8907-E6A6B7CC4602}"/>
    <cellStyle name="SAPBEXchaText 13 4 2 2 4" xfId="20876" xr:uid="{D6953610-C7D6-4941-854A-35C3EDFC6B4B}"/>
    <cellStyle name="SAPBEXchaText 13 4 2 3" xfId="5561" xr:uid="{4D0F94FA-E33C-4B85-9A09-4AAFE8EF9753}"/>
    <cellStyle name="SAPBEXchaText 13 4 2 3 2" xfId="12044" xr:uid="{63BCA6F1-63F6-4D3F-95D1-FCA72883B135}"/>
    <cellStyle name="SAPBEXchaText 13 4 2 3 3" xfId="17610" xr:uid="{16DF6379-14FC-40FD-902B-676D9F8F090F}"/>
    <cellStyle name="SAPBEXchaText 13 4 2 3 4" xfId="23051" xr:uid="{1F4B0DE7-524B-41A4-8625-C1E668251198}"/>
    <cellStyle name="SAPBEXchaText 13 4 2 4" xfId="7816" xr:uid="{9F7D5800-F988-4E8A-9EC3-6856F8881DDB}"/>
    <cellStyle name="SAPBEXchaText 13 4 2 5" xfId="7133" xr:uid="{E7324DB1-2B9B-4FA7-B3B6-7E559AA7149B}"/>
    <cellStyle name="SAPBEXchaText 13 4 2 6" xfId="7418" xr:uid="{6887CC69-E111-4BA2-90A9-8FE1D6C6D570}"/>
    <cellStyle name="SAPBEXchaText 13 4 3" xfId="1197" xr:uid="{DA14B171-7459-4254-A9A3-23DCF0FE6B97}"/>
    <cellStyle name="SAPBEXchaText 13 4 3 2" xfId="3230" xr:uid="{61887462-7A06-4E6B-959F-CEE86C28E3DD}"/>
    <cellStyle name="SAPBEXchaText 13 4 3 2 2" xfId="9786" xr:uid="{5A85E096-37AF-4B34-9257-1AE38C4EAF01}"/>
    <cellStyle name="SAPBEXchaText 13 4 3 2 3" xfId="15400" xr:uid="{15A21C0E-D82C-40EC-B9B2-C0E6A595D7AB}"/>
    <cellStyle name="SAPBEXchaText 13 4 3 2 4" xfId="20877" xr:uid="{5D4A3C76-D97D-476F-BEEC-22637DB80C63}"/>
    <cellStyle name="SAPBEXchaText 13 4 3 3" xfId="5562" xr:uid="{1752AA85-2616-4964-8D0B-D32A73FD1C99}"/>
    <cellStyle name="SAPBEXchaText 13 4 3 3 2" xfId="12045" xr:uid="{4B11B18E-A4AD-46AA-868A-8876AED1B284}"/>
    <cellStyle name="SAPBEXchaText 13 4 3 3 3" xfId="17611" xr:uid="{CFEE1F90-84B7-43AC-9AD7-8A714932C351}"/>
    <cellStyle name="SAPBEXchaText 13 4 3 3 4" xfId="23052" xr:uid="{13275398-8A07-4DDD-8416-082750F1025A}"/>
    <cellStyle name="SAPBEXchaText 13 4 3 4" xfId="7817" xr:uid="{C35F60A1-A192-4784-9483-58C224A24F7C}"/>
    <cellStyle name="SAPBEXchaText 13 4 3 5" xfId="7132" xr:uid="{2133C641-5901-48A1-957E-B35B0643A001}"/>
    <cellStyle name="SAPBEXchaText 13 4 3 6" xfId="11947" xr:uid="{D26152E7-7CEC-4B4C-972A-39C5F4669E87}"/>
    <cellStyle name="SAPBEXchaText 13 4 4" xfId="3228" xr:uid="{4482ACE2-551F-4D9E-8FCE-52479A779FE6}"/>
    <cellStyle name="SAPBEXchaText 13 4 4 2" xfId="9784" xr:uid="{7D63968A-54B0-4B56-905E-E518BBD37CC2}"/>
    <cellStyle name="SAPBEXchaText 13 4 4 3" xfId="15398" xr:uid="{41F7A0B6-56D5-404F-AF80-5E8E0C591353}"/>
    <cellStyle name="SAPBEXchaText 13 4 4 4" xfId="20875" xr:uid="{71F289EB-3424-4C1C-962A-02E7A3121578}"/>
    <cellStyle name="SAPBEXchaText 13 4 5" xfId="5560" xr:uid="{5659916D-7DA9-467B-9FDA-FBD5D8E359A0}"/>
    <cellStyle name="SAPBEXchaText 13 4 5 2" xfId="12043" xr:uid="{C64514FE-9B19-43E1-A70F-BC6A1C060282}"/>
    <cellStyle name="SAPBEXchaText 13 4 5 3" xfId="17609" xr:uid="{92352196-27C7-4E53-A408-06B9566129C4}"/>
    <cellStyle name="SAPBEXchaText 13 4 5 4" xfId="23050" xr:uid="{8E9F0910-70FE-47C5-9846-4FD36E73AFC7}"/>
    <cellStyle name="SAPBEXchaText 13 4 6" xfId="7815" xr:uid="{C04A4A01-AB04-403C-A3C7-3D8B0DC9171C}"/>
    <cellStyle name="SAPBEXchaText 13 4 7" xfId="7134" xr:uid="{EB0976B0-4F2B-482B-BB74-C047825E4CB1}"/>
    <cellStyle name="SAPBEXchaText 13 4 8" xfId="11946" xr:uid="{91A550DE-E09B-4BD1-8CFE-91EC4FAF0335}"/>
    <cellStyle name="SAPBEXchaText 13 5" xfId="1198" xr:uid="{2FF3B3FA-1EB6-4D08-A4D5-D5D7DE3BE258}"/>
    <cellStyle name="SAPBEXchaText 13 5 2" xfId="3231" xr:uid="{CD56F655-0EAB-4E92-8BBC-4E7C05B6213A}"/>
    <cellStyle name="SAPBEXchaText 13 5 2 2" xfId="9787" xr:uid="{D60FF16A-06A3-47A6-962A-07EF684546C6}"/>
    <cellStyle name="SAPBEXchaText 13 5 2 3" xfId="15401" xr:uid="{BCB5EE95-93DE-4F98-AB7B-423F6D1215A1}"/>
    <cellStyle name="SAPBEXchaText 13 5 2 4" xfId="20878" xr:uid="{94E9B1E0-D825-42B1-BEB7-4A5F9D585EF2}"/>
    <cellStyle name="SAPBEXchaText 13 5 3" xfId="5563" xr:uid="{58404722-E81D-472D-B017-4D1DB188B558}"/>
    <cellStyle name="SAPBEXchaText 13 5 3 2" xfId="12046" xr:uid="{BDE19AE6-2C98-4247-9A83-F313BDD76721}"/>
    <cellStyle name="SAPBEXchaText 13 5 3 3" xfId="17612" xr:uid="{2D10238D-174C-4F82-B39F-6EA8C5AA662F}"/>
    <cellStyle name="SAPBEXchaText 13 5 3 4" xfId="23053" xr:uid="{973AF461-924F-4FA0-9B3F-42E832EE9752}"/>
    <cellStyle name="SAPBEXchaText 13 5 4" xfId="7818" xr:uid="{BB031F7F-050E-4FAE-AAB0-279CFAD3F8DF}"/>
    <cellStyle name="SAPBEXchaText 13 5 5" xfId="7131" xr:uid="{9DF5127C-5085-4D52-9727-FFB7B48EBC96}"/>
    <cellStyle name="SAPBEXchaText 13 5 6" xfId="7419" xr:uid="{981D6421-3D95-4A7C-9153-1392B61FD8A3}"/>
    <cellStyle name="SAPBEXchaText 13 6" xfId="1199" xr:uid="{FCD50F3A-6440-4CE7-A426-9A421AD28801}"/>
    <cellStyle name="SAPBEXchaText 13 6 2" xfId="3232" xr:uid="{4D3CAB28-05C9-4A4D-9971-D6B3339EF7AE}"/>
    <cellStyle name="SAPBEXchaText 13 6 2 2" xfId="9788" xr:uid="{14F9FBBC-5E9B-4B50-B06E-BFFDC45A584B}"/>
    <cellStyle name="SAPBEXchaText 13 6 2 3" xfId="15402" xr:uid="{93282EAF-064E-4AA8-B875-0D31B35E8ADD}"/>
    <cellStyle name="SAPBEXchaText 13 6 2 4" xfId="20879" xr:uid="{2BEB3342-09B2-4B37-9F52-3A443324AE56}"/>
    <cellStyle name="SAPBEXchaText 13 6 3" xfId="5564" xr:uid="{1D1C5F1E-B7BE-445F-BBF8-866F4B644B30}"/>
    <cellStyle name="SAPBEXchaText 13 6 3 2" xfId="12047" xr:uid="{F190A14B-D2CE-4EFA-BF36-156C02C8FF6E}"/>
    <cellStyle name="SAPBEXchaText 13 6 3 3" xfId="17613" xr:uid="{B4B3C328-A08D-4C00-A163-A0DEB7D01AC9}"/>
    <cellStyle name="SAPBEXchaText 13 6 3 4" xfId="23054" xr:uid="{60FA8FE4-377A-4C51-B96F-22CD928CAC17}"/>
    <cellStyle name="SAPBEXchaText 13 6 4" xfId="7819" xr:uid="{039F6F34-0D27-4BB3-AE12-1AB43E70FFD3}"/>
    <cellStyle name="SAPBEXchaText 13 6 5" xfId="7130" xr:uid="{C67D9045-1A89-4076-8936-17E233F90FCF}"/>
    <cellStyle name="SAPBEXchaText 13 6 6" xfId="7420" xr:uid="{61755940-7FA7-46B9-BB93-07D4A607AFAE}"/>
    <cellStyle name="SAPBEXchaText 13 7" xfId="3221" xr:uid="{140C4DE0-18B9-434E-8F74-309FB3C6597A}"/>
    <cellStyle name="SAPBEXchaText 13 7 2" xfId="9777" xr:uid="{B4FE0E5A-B151-43FA-983F-1C1554752BAE}"/>
    <cellStyle name="SAPBEXchaText 13 7 3" xfId="15391" xr:uid="{D05B7BAB-C335-4578-84A7-7DEEE811D516}"/>
    <cellStyle name="SAPBEXchaText 13 7 4" xfId="20868" xr:uid="{82A76D1B-A709-423F-9039-EBDA75B5E3C2}"/>
    <cellStyle name="SAPBEXchaText 13 8" xfId="5553" xr:uid="{EE5E3E46-AC13-432B-B18D-971C72D35F77}"/>
    <cellStyle name="SAPBEXchaText 13 8 2" xfId="12036" xr:uid="{540936D5-5BD1-4ABB-B1AA-FE736B0B2968}"/>
    <cellStyle name="SAPBEXchaText 13 8 3" xfId="17602" xr:uid="{C846AC68-D255-453A-AFF1-57D0577155E4}"/>
    <cellStyle name="SAPBEXchaText 13 8 4" xfId="23043" xr:uid="{B3EE728E-83D8-4639-9177-9E47530C7B13}"/>
    <cellStyle name="SAPBEXchaText 13 9" xfId="7808" xr:uid="{1704F5C2-0DC5-476E-8803-77D5F5EBEEA4}"/>
    <cellStyle name="SAPBEXchaText 14" xfId="1200" xr:uid="{BE315DFA-4A34-42E1-B121-AA9E61516421}"/>
    <cellStyle name="SAPBEXchaText 14 10" xfId="7129" xr:uid="{9E22E346-6AF9-44E1-8492-A72ACC34EACD}"/>
    <cellStyle name="SAPBEXchaText 14 11" xfId="11950" xr:uid="{7438A4D1-11A5-49C1-B886-8E6233DF9852}"/>
    <cellStyle name="SAPBEXchaText 14 2" xfId="1201" xr:uid="{888B2FCE-0621-4833-B0AE-43CBDE4A8535}"/>
    <cellStyle name="SAPBEXchaText 14 2 2" xfId="1202" xr:uid="{478FD72E-2CBD-469E-93EC-A25136CA7F0D}"/>
    <cellStyle name="SAPBEXchaText 14 2 2 2" xfId="3235" xr:uid="{8D05AFC4-B9AE-4A86-932F-E02F65CDD1D1}"/>
    <cellStyle name="SAPBEXchaText 14 2 2 2 2" xfId="9791" xr:uid="{5A524D5D-7A87-4A25-BCF1-F4B7DBBF08B1}"/>
    <cellStyle name="SAPBEXchaText 14 2 2 2 3" xfId="15405" xr:uid="{F94D56C0-272C-4F90-92F3-0136DF512BD7}"/>
    <cellStyle name="SAPBEXchaText 14 2 2 2 4" xfId="20882" xr:uid="{E564C4AC-C3CE-408F-AACC-E36766F3A76E}"/>
    <cellStyle name="SAPBEXchaText 14 2 2 3" xfId="5567" xr:uid="{00349378-9EE1-446A-BCDE-4A51F12A4AF0}"/>
    <cellStyle name="SAPBEXchaText 14 2 2 3 2" xfId="12050" xr:uid="{C2B28AA2-BFAC-4D5C-BA18-CB983A0CDCD3}"/>
    <cellStyle name="SAPBEXchaText 14 2 2 3 3" xfId="17616" xr:uid="{D3AA2504-5AAA-4DFE-B3FA-8AC21DA0BDC6}"/>
    <cellStyle name="SAPBEXchaText 14 2 2 3 4" xfId="23057" xr:uid="{12E37043-9EB8-4F7F-9DC8-B2753FC601A4}"/>
    <cellStyle name="SAPBEXchaText 14 2 2 4" xfId="7822" xr:uid="{52E3A258-E41B-409A-8477-45329000FC7E}"/>
    <cellStyle name="SAPBEXchaText 14 2 2 5" xfId="13556" xr:uid="{F5AEBEFE-F9BE-4B4F-AF1B-67E085541E82}"/>
    <cellStyle name="SAPBEXchaText 14 2 2 6" xfId="7422" xr:uid="{74577BD9-B6F1-437F-A716-6FCDFEACF860}"/>
    <cellStyle name="SAPBEXchaText 14 2 3" xfId="1203" xr:uid="{F3DDCE5A-955F-463A-BC2D-90C78ED7BB6F}"/>
    <cellStyle name="SAPBEXchaText 14 2 3 2" xfId="3236" xr:uid="{3383B2A5-A3CD-4044-BAB4-36E33666601B}"/>
    <cellStyle name="SAPBEXchaText 14 2 3 2 2" xfId="9792" xr:uid="{AEC4FA16-3957-4D72-8F15-27146D129D0D}"/>
    <cellStyle name="SAPBEXchaText 14 2 3 2 3" xfId="15406" xr:uid="{8F1A0FEA-FB35-47F6-B7B8-0B2EB8737264}"/>
    <cellStyle name="SAPBEXchaText 14 2 3 2 4" xfId="20883" xr:uid="{5C3C94AF-42C6-4035-8933-FC7F30A323C4}"/>
    <cellStyle name="SAPBEXchaText 14 2 3 3" xfId="5568" xr:uid="{31F6685E-DA6B-425F-9F25-C331BAD8FA4B}"/>
    <cellStyle name="SAPBEXchaText 14 2 3 3 2" xfId="12051" xr:uid="{10F1F7CC-C7A9-4CF5-B766-5F26FF3CF23D}"/>
    <cellStyle name="SAPBEXchaText 14 2 3 3 3" xfId="17617" xr:uid="{8E9A2ACE-A1D8-4B4C-8F8E-4620E390909B}"/>
    <cellStyle name="SAPBEXchaText 14 2 3 3 4" xfId="23058" xr:uid="{749861FF-2783-43A4-A1E5-092D980F70D2}"/>
    <cellStyle name="SAPBEXchaText 14 2 3 4" xfId="7823" xr:uid="{0793EF1C-1C31-4883-880F-B6A0F66267CB}"/>
    <cellStyle name="SAPBEXchaText 14 2 3 5" xfId="13548" xr:uid="{B6E721D8-B28A-4A52-BFC2-C3F0EF5A76A8}"/>
    <cellStyle name="SAPBEXchaText 14 2 3 6" xfId="8801" xr:uid="{35D1EEDF-338C-4F60-AE01-1121EA054326}"/>
    <cellStyle name="SAPBEXchaText 14 2 4" xfId="3234" xr:uid="{95E26190-C586-425B-891D-0F29A56F9D80}"/>
    <cellStyle name="SAPBEXchaText 14 2 4 2" xfId="9790" xr:uid="{C0E798C4-AC90-44C5-A872-EE45F8E6B818}"/>
    <cellStyle name="SAPBEXchaText 14 2 4 3" xfId="15404" xr:uid="{369C2920-1173-4C92-B4D6-FFE87DC63BF2}"/>
    <cellStyle name="SAPBEXchaText 14 2 4 4" xfId="20881" xr:uid="{AA2EB775-F9AB-49B4-81E9-1A320093F63F}"/>
    <cellStyle name="SAPBEXchaText 14 2 5" xfId="5566" xr:uid="{E38E7533-66B8-403E-9A88-C9D5113ACBF8}"/>
    <cellStyle name="SAPBEXchaText 14 2 5 2" xfId="12049" xr:uid="{EFB07E56-7822-4F55-B1D7-76495E35E348}"/>
    <cellStyle name="SAPBEXchaText 14 2 5 3" xfId="17615" xr:uid="{D7F2E270-FC19-4C7F-B130-06C96D2EE693}"/>
    <cellStyle name="SAPBEXchaText 14 2 5 4" xfId="23056" xr:uid="{562D2A60-E631-413F-9F2A-CB3EDDB72460}"/>
    <cellStyle name="SAPBEXchaText 14 2 6" xfId="7821" xr:uid="{40F71A42-D191-4370-8493-0EE8D153E8BB}"/>
    <cellStyle name="SAPBEXchaText 14 2 7" xfId="7128" xr:uid="{A0A08CD4-CBAF-44E3-9DC1-2775F6904E6A}"/>
    <cellStyle name="SAPBEXchaText 14 2 8" xfId="7421" xr:uid="{A33FAD2C-3393-46ED-8ADB-E97AE88F21D1}"/>
    <cellStyle name="SAPBEXchaText 14 3" xfId="1204" xr:uid="{745F872C-ACDC-476F-9E5D-EB70C905FF2D}"/>
    <cellStyle name="SAPBEXchaText 14 3 2" xfId="1205" xr:uid="{6890E9C9-D286-4E74-853E-DF8642E933C2}"/>
    <cellStyle name="SAPBEXchaText 14 3 2 2" xfId="3238" xr:uid="{45D2855B-295C-4417-A9EF-3FFA7F8BF2B1}"/>
    <cellStyle name="SAPBEXchaText 14 3 2 2 2" xfId="9794" xr:uid="{917CE95F-9B32-4091-9C5D-80F5A32A538D}"/>
    <cellStyle name="SAPBEXchaText 14 3 2 2 3" xfId="15408" xr:uid="{41301997-1C5F-4591-956B-142E4CEC4874}"/>
    <cellStyle name="SAPBEXchaText 14 3 2 2 4" xfId="20885" xr:uid="{83124544-D9D5-45AB-BDEF-AFF8545C4A5B}"/>
    <cellStyle name="SAPBEXchaText 14 3 2 3" xfId="5570" xr:uid="{AC76E40E-B90F-448F-9CB7-F69BFEA908C0}"/>
    <cellStyle name="SAPBEXchaText 14 3 2 3 2" xfId="12053" xr:uid="{E93D39E7-2022-4763-8CA5-7BEAA995102A}"/>
    <cellStyle name="SAPBEXchaText 14 3 2 3 3" xfId="17619" xr:uid="{8C704536-E86E-4C37-8014-18FE73A2C922}"/>
    <cellStyle name="SAPBEXchaText 14 3 2 3 4" xfId="23060" xr:uid="{2D7BC38B-F437-4F2D-A263-DC6D2C970489}"/>
    <cellStyle name="SAPBEXchaText 14 3 2 4" xfId="7825" xr:uid="{B4B92116-0771-4320-9248-3A6B5A114977}"/>
    <cellStyle name="SAPBEXchaText 14 3 2 5" xfId="11876" xr:uid="{8F3DF1A0-3F0A-48CA-8CC4-A5B6F4D510BD}"/>
    <cellStyle name="SAPBEXchaText 14 3 2 6" xfId="11918" xr:uid="{FB69D8E6-101E-4250-AB06-3849F47484AF}"/>
    <cellStyle name="SAPBEXchaText 14 3 3" xfId="1206" xr:uid="{5E5A26BE-91A8-4B67-8E5E-E6716BCB204A}"/>
    <cellStyle name="SAPBEXchaText 14 3 3 2" xfId="3239" xr:uid="{6E00B281-D42B-4555-8512-FCFD28D9D9CC}"/>
    <cellStyle name="SAPBEXchaText 14 3 3 2 2" xfId="9795" xr:uid="{7F71FC10-78BB-415C-AF2D-37AE4609195E}"/>
    <cellStyle name="SAPBEXchaText 14 3 3 2 3" xfId="15409" xr:uid="{859A0515-E325-4B4F-A15F-FCC624A3BA86}"/>
    <cellStyle name="SAPBEXchaText 14 3 3 2 4" xfId="20886" xr:uid="{A2EF1396-C4A0-4804-B71F-B4D6A038068C}"/>
    <cellStyle name="SAPBEXchaText 14 3 3 3" xfId="5571" xr:uid="{6B67CE8B-5EA3-4A41-8D0E-0632A69109EF}"/>
    <cellStyle name="SAPBEXchaText 14 3 3 3 2" xfId="12054" xr:uid="{5B37E54F-5D49-4593-BC4A-2EFBE5BA00A6}"/>
    <cellStyle name="SAPBEXchaText 14 3 3 3 3" xfId="17620" xr:uid="{9CAAD2F6-F8BB-4347-916A-86C148EE3E43}"/>
    <cellStyle name="SAPBEXchaText 14 3 3 3 4" xfId="23061" xr:uid="{B38921AE-1F04-4B99-B135-0FE8CF1F0260}"/>
    <cellStyle name="SAPBEXchaText 14 3 3 4" xfId="7826" xr:uid="{4BED5EEB-D44F-47F5-8AF4-46012F0D28DF}"/>
    <cellStyle name="SAPBEXchaText 14 3 3 5" xfId="9665" xr:uid="{0228531F-D558-410A-B77B-99C549A935EC}"/>
    <cellStyle name="SAPBEXchaText 14 3 3 6" xfId="7423" xr:uid="{C420F229-93E6-4BD0-8EFA-4FC3F095A849}"/>
    <cellStyle name="SAPBEXchaText 14 3 4" xfId="3237" xr:uid="{4E61A150-5850-40F1-BFE4-ABD6A7887B0A}"/>
    <cellStyle name="SAPBEXchaText 14 3 4 2" xfId="9793" xr:uid="{31DB8711-8957-4262-891A-466A5996F8B9}"/>
    <cellStyle name="SAPBEXchaText 14 3 4 3" xfId="15407" xr:uid="{06FE85C4-60A9-4438-90C5-AC1214FF49D2}"/>
    <cellStyle name="SAPBEXchaText 14 3 4 4" xfId="20884" xr:uid="{D4F58448-2BD2-4C7A-933D-138439F11FB4}"/>
    <cellStyle name="SAPBEXchaText 14 3 5" xfId="5569" xr:uid="{943D3D8D-7338-418A-B41B-F76365CC3527}"/>
    <cellStyle name="SAPBEXchaText 14 3 5 2" xfId="12052" xr:uid="{917DEFAD-BF6B-42BE-A524-BA39FD6D2DEF}"/>
    <cellStyle name="SAPBEXchaText 14 3 5 3" xfId="17618" xr:uid="{F20F42EA-7F41-4C32-81C9-8DC7938EA9C3}"/>
    <cellStyle name="SAPBEXchaText 14 3 5 4" xfId="23059" xr:uid="{22F4EC90-F21F-451A-806D-362D1FC82D59}"/>
    <cellStyle name="SAPBEXchaText 14 3 6" xfId="7824" xr:uid="{9A9AAB04-CCD5-4043-AFAE-038CE08E0380}"/>
    <cellStyle name="SAPBEXchaText 14 3 7" xfId="9666" xr:uid="{404DD427-2EDC-4550-948B-C1257F22B931}"/>
    <cellStyle name="SAPBEXchaText 14 3 8" xfId="8802" xr:uid="{21ECDE53-FEFF-4F5D-B104-7E68A51E9067}"/>
    <cellStyle name="SAPBEXchaText 14 4" xfId="1207" xr:uid="{0C0ED0FE-6233-4C27-ABCA-AE4102ECDCF3}"/>
    <cellStyle name="SAPBEXchaText 14 4 2" xfId="1208" xr:uid="{44566352-ECF1-4B90-904E-2B96402ED215}"/>
    <cellStyle name="SAPBEXchaText 14 4 2 2" xfId="3241" xr:uid="{BE961670-5E91-46E4-8FC1-A98C7B5DC921}"/>
    <cellStyle name="SAPBEXchaText 14 4 2 2 2" xfId="9797" xr:uid="{87DB41B8-CE4D-4186-B1E0-C44E2631D9C2}"/>
    <cellStyle name="SAPBEXchaText 14 4 2 2 3" xfId="15411" xr:uid="{3D1DD326-7CCF-44A9-AD47-B57774C67EA3}"/>
    <cellStyle name="SAPBEXchaText 14 4 2 2 4" xfId="20888" xr:uid="{AF4F88C0-7F01-451B-9CC6-EAC73BAE8764}"/>
    <cellStyle name="SAPBEXchaText 14 4 2 3" xfId="5573" xr:uid="{FCAF5F8F-4037-40BE-8BDD-DFF9A7242196}"/>
    <cellStyle name="SAPBEXchaText 14 4 2 3 2" xfId="12056" xr:uid="{7D223027-5280-4320-85A8-05354680E391}"/>
    <cellStyle name="SAPBEXchaText 14 4 2 3 3" xfId="17622" xr:uid="{8759BFF5-B5B2-48A7-8016-1CD399766D96}"/>
    <cellStyle name="SAPBEXchaText 14 4 2 3 4" xfId="23063" xr:uid="{4ADFA483-D23D-47FB-A7FC-045F98EFFE70}"/>
    <cellStyle name="SAPBEXchaText 14 4 2 4" xfId="7828" xr:uid="{6D8348C1-80A0-471F-B980-44D58907A4C7}"/>
    <cellStyle name="SAPBEXchaText 14 4 2 5" xfId="13555" xr:uid="{3834755C-2CAE-4E2D-99BF-9E8A05DB8F81}"/>
    <cellStyle name="SAPBEXchaText 14 4 2 6" xfId="8803" xr:uid="{534AFA39-7D17-4135-A6A6-A839C4FAB495}"/>
    <cellStyle name="SAPBEXchaText 14 4 3" xfId="1209" xr:uid="{3E49C12B-B721-4CD4-96F8-B5BB354060B8}"/>
    <cellStyle name="SAPBEXchaText 14 4 3 2" xfId="3242" xr:uid="{12D8B95B-4E68-48FA-B9F3-80CEB09917A2}"/>
    <cellStyle name="SAPBEXchaText 14 4 3 2 2" xfId="9798" xr:uid="{99FF7F2C-7118-440C-ADE0-2131BFD5078C}"/>
    <cellStyle name="SAPBEXchaText 14 4 3 2 3" xfId="15412" xr:uid="{15CE79BC-D27E-482C-9327-AF832F7826D5}"/>
    <cellStyle name="SAPBEXchaText 14 4 3 2 4" xfId="20889" xr:uid="{A6BD0E9F-E698-4814-A537-A2E844F64140}"/>
    <cellStyle name="SAPBEXchaText 14 4 3 3" xfId="5574" xr:uid="{88EE46C2-E150-49C1-ABF0-46A6B9298FEB}"/>
    <cellStyle name="SAPBEXchaText 14 4 3 3 2" xfId="12057" xr:uid="{15C5FBC1-1A80-4F7B-895F-88F4D6F695A0}"/>
    <cellStyle name="SAPBEXchaText 14 4 3 3 3" xfId="17623" xr:uid="{B9816C06-21E1-48DC-B2EC-CA1F11959721}"/>
    <cellStyle name="SAPBEXchaText 14 4 3 3 4" xfId="23064" xr:uid="{AD9672CE-F341-45BD-8DEA-A791627A9337}"/>
    <cellStyle name="SAPBEXchaText 14 4 3 4" xfId="7829" xr:uid="{E8F7EDAF-248A-4CCB-992F-D9BE4D2039ED}"/>
    <cellStyle name="SAPBEXchaText 14 4 3 5" xfId="13546" xr:uid="{512E801A-9225-415A-905C-99FB6B7DE346}"/>
    <cellStyle name="SAPBEXchaText 14 4 3 6" xfId="8807" xr:uid="{C85E88A2-5F31-4D1F-8DA1-95A9FE4315FE}"/>
    <cellStyle name="SAPBEXchaText 14 4 4" xfId="3240" xr:uid="{769B7501-8069-40E8-B4C1-226278D8F103}"/>
    <cellStyle name="SAPBEXchaText 14 4 4 2" xfId="9796" xr:uid="{9FDEF4B5-8186-4F9A-8744-489D04953AB0}"/>
    <cellStyle name="SAPBEXchaText 14 4 4 3" xfId="15410" xr:uid="{DCC047CE-6A7C-4324-BFEF-89BE84869E95}"/>
    <cellStyle name="SAPBEXchaText 14 4 4 4" xfId="20887" xr:uid="{8AB10E30-9E4E-4CAA-8B88-BF5720FC9805}"/>
    <cellStyle name="SAPBEXchaText 14 4 5" xfId="5572" xr:uid="{924DAA58-57A8-4E27-924D-E714AC1B1D8A}"/>
    <cellStyle name="SAPBEXchaText 14 4 5 2" xfId="12055" xr:uid="{A810FDF6-1DB4-42E2-985F-1867D95B31B1}"/>
    <cellStyle name="SAPBEXchaText 14 4 5 3" xfId="17621" xr:uid="{CB44D24E-595E-45EB-AB21-77997E4941E7}"/>
    <cellStyle name="SAPBEXchaText 14 4 5 4" xfId="23062" xr:uid="{CF9F558E-8289-457C-9D1E-A892946C743E}"/>
    <cellStyle name="SAPBEXchaText 14 4 6" xfId="7827" xr:uid="{F72A1831-6AF4-4E3A-820C-7F179DF5ABF0}"/>
    <cellStyle name="SAPBEXchaText 14 4 7" xfId="7127" xr:uid="{10BEE1D4-11D4-4E89-9748-4B3E41F24953}"/>
    <cellStyle name="SAPBEXchaText 14 4 8" xfId="7424" xr:uid="{80862A58-B22D-43C5-88D6-C0561DBA94CA}"/>
    <cellStyle name="SAPBEXchaText 14 5" xfId="1210" xr:uid="{B4C57785-1FC4-402A-BF02-EB23755841CC}"/>
    <cellStyle name="SAPBEXchaText 14 5 2" xfId="3243" xr:uid="{AFC246DC-B4F2-427E-AA13-53AACEBBD496}"/>
    <cellStyle name="SAPBEXchaText 14 5 2 2" xfId="9799" xr:uid="{9AD32D63-322C-4400-A459-AC7367CC60A6}"/>
    <cellStyle name="SAPBEXchaText 14 5 2 3" xfId="15413" xr:uid="{20BA1904-A8B3-4D32-8A87-2EF25997F6C9}"/>
    <cellStyle name="SAPBEXchaText 14 5 2 4" xfId="20890" xr:uid="{74D0535F-90F2-49FD-85B1-C788748C9BFB}"/>
    <cellStyle name="SAPBEXchaText 14 5 3" xfId="5575" xr:uid="{1382379A-91C2-4A84-914D-DE05F2F15D11}"/>
    <cellStyle name="SAPBEXchaText 14 5 3 2" xfId="12058" xr:uid="{13AA9B43-3570-4ECA-A3C6-DEC8717C696E}"/>
    <cellStyle name="SAPBEXchaText 14 5 3 3" xfId="17624" xr:uid="{03A69267-807D-4EBC-8D8F-D6C5F27F6E5D}"/>
    <cellStyle name="SAPBEXchaText 14 5 3 4" xfId="23065" xr:uid="{18880A2C-C506-49C9-AACA-A4A633A916B5}"/>
    <cellStyle name="SAPBEXchaText 14 5 4" xfId="7830" xr:uid="{2F4095AD-DC42-42E1-9F13-7CA4A85A1454}"/>
    <cellStyle name="SAPBEXchaText 14 5 5" xfId="9664" xr:uid="{08C2BC3D-F452-43BB-B2C7-281E3F7CC26E}"/>
    <cellStyle name="SAPBEXchaText 14 5 6" xfId="7425" xr:uid="{925A6D92-BC1F-448C-AB65-50B476C569E0}"/>
    <cellStyle name="SAPBEXchaText 14 6" xfId="1211" xr:uid="{85E14BC0-EC53-46AD-9FF6-4AAE19CC6C4E}"/>
    <cellStyle name="SAPBEXchaText 14 6 2" xfId="3244" xr:uid="{25959A89-3F82-4748-A4EE-3084D0BF4402}"/>
    <cellStyle name="SAPBEXchaText 14 6 2 2" xfId="9800" xr:uid="{A9D4A1A0-E3DD-4C6E-BDDA-76A195C0978B}"/>
    <cellStyle name="SAPBEXchaText 14 6 2 3" xfId="15414" xr:uid="{EDC4F119-7C81-4A51-B873-A5D5D6565C32}"/>
    <cellStyle name="SAPBEXchaText 14 6 2 4" xfId="20891" xr:uid="{C340FDEF-1CB7-49C3-97BA-FA3FA7785951}"/>
    <cellStyle name="SAPBEXchaText 14 6 3" xfId="5576" xr:uid="{844DA267-D50E-4D8E-9AFA-965112908813}"/>
    <cellStyle name="SAPBEXchaText 14 6 3 2" xfId="12059" xr:uid="{58290E04-292B-42B7-850A-09F18B99B253}"/>
    <cellStyle name="SAPBEXchaText 14 6 3 3" xfId="17625" xr:uid="{7F47DB4D-4278-418B-8236-490846F78FED}"/>
    <cellStyle name="SAPBEXchaText 14 6 3 4" xfId="23066" xr:uid="{8FBC4C79-8AEC-4E1E-9ACF-DD2F2DB6DD00}"/>
    <cellStyle name="SAPBEXchaText 14 6 4" xfId="7831" xr:uid="{2661D4C0-5503-4364-97B4-225E6C901420}"/>
    <cellStyle name="SAPBEXchaText 14 6 5" xfId="11875" xr:uid="{27B71218-A4FD-4710-AE68-3DC49DB2198B}"/>
    <cellStyle name="SAPBEXchaText 14 6 6" xfId="7426" xr:uid="{9836F8EF-EDC5-4E8F-8C0C-FE502E513936}"/>
    <cellStyle name="SAPBEXchaText 14 7" xfId="3233" xr:uid="{4CA5A726-288A-4E81-9CB0-B7EE74A6BDDF}"/>
    <cellStyle name="SAPBEXchaText 14 7 2" xfId="9789" xr:uid="{26313605-E664-44B3-856B-880B9B0DA632}"/>
    <cellStyle name="SAPBEXchaText 14 7 3" xfId="15403" xr:uid="{7480804F-048E-4B6C-AA94-F1C0DAE279C0}"/>
    <cellStyle name="SAPBEXchaText 14 7 4" xfId="20880" xr:uid="{B8DF24F1-451F-4945-9BC9-F4FD0F72D998}"/>
    <cellStyle name="SAPBEXchaText 14 8" xfId="5565" xr:uid="{859920AC-9493-45D8-AE25-7DA8E57FCC41}"/>
    <cellStyle name="SAPBEXchaText 14 8 2" xfId="12048" xr:uid="{76A892A6-D90B-433B-8358-28D69A1B8BB4}"/>
    <cellStyle name="SAPBEXchaText 14 8 3" xfId="17614" xr:uid="{9F8E24C2-F2D4-4E71-8764-D10676DE8B03}"/>
    <cellStyle name="SAPBEXchaText 14 8 4" xfId="23055" xr:uid="{EFE35FEF-1FA3-4447-95BD-DB2C26E9FD05}"/>
    <cellStyle name="SAPBEXchaText 14 9" xfId="7820" xr:uid="{14E4DCB3-7FC7-40DB-85C1-A6197D6F4213}"/>
    <cellStyle name="SAPBEXchaText 15" xfId="1212" xr:uid="{34E72EE4-662B-4161-9A7D-5E2BB7EFA552}"/>
    <cellStyle name="SAPBEXchaText 15 2" xfId="1213" xr:uid="{D1F331A7-6E58-4EA5-A689-6BAB1C79B019}"/>
    <cellStyle name="SAPBEXchaText 15 2 2" xfId="3246" xr:uid="{878C00C1-EC31-41F2-9259-118AFB5549FB}"/>
    <cellStyle name="SAPBEXchaText 15 2 2 2" xfId="9802" xr:uid="{4ADC36EC-1A6F-4F6B-9646-587507147A85}"/>
    <cellStyle name="SAPBEXchaText 15 2 2 3" xfId="15416" xr:uid="{16F9CB2F-911B-4991-BBD9-E712F059206B}"/>
    <cellStyle name="SAPBEXchaText 15 2 2 4" xfId="20893" xr:uid="{99FA0FF6-5D8E-4084-97A3-774F224F7331}"/>
    <cellStyle name="SAPBEXchaText 15 2 3" xfId="5578" xr:uid="{5E5A8C75-E147-40B8-88A2-2FCE56F81EF1}"/>
    <cellStyle name="SAPBEXchaText 15 2 3 2" xfId="12061" xr:uid="{65D2021D-CBD5-4C1B-847D-71CFDBD17194}"/>
    <cellStyle name="SAPBEXchaText 15 2 3 3" xfId="17627" xr:uid="{E2E122CD-5B28-46CD-97A7-6042B7B85FC3}"/>
    <cellStyle name="SAPBEXchaText 15 2 3 4" xfId="23068" xr:uid="{2C3F90E4-66F6-4B4A-A36C-58459CD14988}"/>
    <cellStyle name="SAPBEXchaText 15 2 4" xfId="7833" xr:uid="{62B4D24F-3DF5-4246-AFBC-5BE7DC96A4E2}"/>
    <cellStyle name="SAPBEXchaText 15 2 5" xfId="7126" xr:uid="{B6E7942F-C03D-458B-A4CD-2CAE4408E7E1}"/>
    <cellStyle name="SAPBEXchaText 15 2 6" xfId="7427" xr:uid="{0B4D097E-72E3-4F61-A564-90C6B39FF84B}"/>
    <cellStyle name="SAPBEXchaText 15 3" xfId="1214" xr:uid="{B86AF6CF-2583-40EE-A06B-7889CABFD4F6}"/>
    <cellStyle name="SAPBEXchaText 15 3 2" xfId="3247" xr:uid="{26D780C8-BCF3-426D-8A7B-00D18B06A210}"/>
    <cellStyle name="SAPBEXchaText 15 3 2 2" xfId="9803" xr:uid="{6755CF22-6745-481D-80A3-47447F201090}"/>
    <cellStyle name="SAPBEXchaText 15 3 2 3" xfId="15417" xr:uid="{695AD7AF-52F6-4C64-934A-DB76DF8A25B6}"/>
    <cellStyle name="SAPBEXchaText 15 3 2 4" xfId="20894" xr:uid="{85763C36-7F89-42C1-A361-EC5446EADF94}"/>
    <cellStyle name="SAPBEXchaText 15 3 3" xfId="5579" xr:uid="{C91B8CD2-C48A-4524-9E32-CEEB8B4C105C}"/>
    <cellStyle name="SAPBEXchaText 15 3 3 2" xfId="12062" xr:uid="{40F52087-413C-4D25-8B1B-114C1EA00341}"/>
    <cellStyle name="SAPBEXchaText 15 3 3 3" xfId="17628" xr:uid="{9F92E452-33BF-4E1A-9C09-646BA84835FE}"/>
    <cellStyle name="SAPBEXchaText 15 3 3 4" xfId="23069" xr:uid="{EF07BA63-B2A9-455D-AB39-FD5A5F4D0A61}"/>
    <cellStyle name="SAPBEXchaText 15 3 4" xfId="7834" xr:uid="{192B5618-D854-40F3-91D8-31BCEF7CA94B}"/>
    <cellStyle name="SAPBEXchaText 15 3 5" xfId="13554" xr:uid="{CA5522F7-0EF3-4CEF-AB30-49A11673C16C}"/>
    <cellStyle name="SAPBEXchaText 15 3 6" xfId="11919" xr:uid="{DE7FAC50-3FD1-42A9-A964-7A382085ADD6}"/>
    <cellStyle name="SAPBEXchaText 15 4" xfId="3245" xr:uid="{2FE44541-90FE-415D-8984-C4C58795D47C}"/>
    <cellStyle name="SAPBEXchaText 15 4 2" xfId="9801" xr:uid="{243B9E6C-29C9-4385-B5E1-0AC35A42635A}"/>
    <cellStyle name="SAPBEXchaText 15 4 3" xfId="15415" xr:uid="{2A82D563-A0DE-492B-885C-65B28FA98C7B}"/>
    <cellStyle name="SAPBEXchaText 15 4 4" xfId="20892" xr:uid="{8E6929C7-3F85-44AE-987F-146D9B53F9D4}"/>
    <cellStyle name="SAPBEXchaText 15 5" xfId="5577" xr:uid="{29215124-9E65-4A63-9018-F98B000F9F4D}"/>
    <cellStyle name="SAPBEXchaText 15 5 2" xfId="12060" xr:uid="{0AC6F743-D41D-4409-BA57-D47362818D00}"/>
    <cellStyle name="SAPBEXchaText 15 5 3" xfId="17626" xr:uid="{2A1FED80-845E-4B66-AB10-713A39413FE6}"/>
    <cellStyle name="SAPBEXchaText 15 5 4" xfId="23067" xr:uid="{DAF1BB7D-A098-4A6F-8486-DCBB306F64DF}"/>
    <cellStyle name="SAPBEXchaText 15 6" xfId="7832" xr:uid="{DD2C1E94-46FC-4712-B4EA-197E3E9564F9}"/>
    <cellStyle name="SAPBEXchaText 15 7" xfId="9663" xr:uid="{A68E5AB7-F5EB-490C-BDC0-53ADBAC07871}"/>
    <cellStyle name="SAPBEXchaText 15 8" xfId="9723" xr:uid="{902E4AA7-EABA-46E7-8B2D-2096685A4B93}"/>
    <cellStyle name="SAPBEXchaText 16" xfId="1215" xr:uid="{7630DEDF-7DCE-4F70-B5FE-3813D4955A84}"/>
    <cellStyle name="SAPBEXchaText 16 2" xfId="1216" xr:uid="{75F892AC-8B86-457F-9920-2C99F5355C9A}"/>
    <cellStyle name="SAPBEXchaText 16 2 2" xfId="3249" xr:uid="{C372B96C-B7DA-4687-AF49-5431C39B9AF2}"/>
    <cellStyle name="SAPBEXchaText 16 2 2 2" xfId="9805" xr:uid="{AB1C65F6-E120-4B0D-93A9-43CD5295AEA4}"/>
    <cellStyle name="SAPBEXchaText 16 2 2 3" xfId="15419" xr:uid="{786B2278-FD9D-417C-A583-470A6E55FEEB}"/>
    <cellStyle name="SAPBEXchaText 16 2 2 4" xfId="20896" xr:uid="{F3D76485-8E32-473B-BA81-FD756DD8C9BD}"/>
    <cellStyle name="SAPBEXchaText 16 2 3" xfId="5581" xr:uid="{D7B5F018-1B8A-44DA-81F6-63C26D03EBE0}"/>
    <cellStyle name="SAPBEXchaText 16 2 3 2" xfId="12064" xr:uid="{AA6CD2D1-7D23-430E-A27D-8F11687F89F5}"/>
    <cellStyle name="SAPBEXchaText 16 2 3 3" xfId="17630" xr:uid="{A2AE48BA-75A0-4707-9F77-C2AE1FDE43D0}"/>
    <cellStyle name="SAPBEXchaText 16 2 3 4" xfId="23071" xr:uid="{97F0F9A7-884E-43F7-876E-C86F455F11B2}"/>
    <cellStyle name="SAPBEXchaText 16 2 4" xfId="7836" xr:uid="{56C11206-379E-4EA6-A5DB-B0B93A7A695D}"/>
    <cellStyle name="SAPBEXchaText 16 2 5" xfId="9662" xr:uid="{A4E41543-6D9B-42E0-8601-F2113733609F}"/>
    <cellStyle name="SAPBEXchaText 16 2 6" xfId="7428" xr:uid="{CE259D54-1457-42F7-9A7F-9917D8A6EF73}"/>
    <cellStyle name="SAPBEXchaText 16 3" xfId="1217" xr:uid="{35DAC1A1-4ED2-4F36-9540-C4B0EC098DDD}"/>
    <cellStyle name="SAPBEXchaText 16 3 2" xfId="3250" xr:uid="{4F501FC3-10DE-4D35-856C-5961F45EDFCF}"/>
    <cellStyle name="SAPBEXchaText 16 3 2 2" xfId="9806" xr:uid="{843A2E20-4A2B-4C2C-9BF5-8E5D2E976D57}"/>
    <cellStyle name="SAPBEXchaText 16 3 2 3" xfId="15420" xr:uid="{0D760BC0-EECB-4523-814E-747F84A81814}"/>
    <cellStyle name="SAPBEXchaText 16 3 2 4" xfId="20897" xr:uid="{5F194D8A-5ADB-4E4A-9941-9A174971F527}"/>
    <cellStyle name="SAPBEXchaText 16 3 3" xfId="5582" xr:uid="{6E2BF6CC-F349-4643-B80B-3C6F28E64210}"/>
    <cellStyle name="SAPBEXchaText 16 3 3 2" xfId="12065" xr:uid="{C3D7391F-D11D-479C-9F17-396C314C0B73}"/>
    <cellStyle name="SAPBEXchaText 16 3 3 3" xfId="17631" xr:uid="{D6FB8E31-30FB-4327-9548-1EB26E4253FB}"/>
    <cellStyle name="SAPBEXchaText 16 3 3 4" xfId="23072" xr:uid="{F472D781-BD35-4BE3-BB4A-572844E22393}"/>
    <cellStyle name="SAPBEXchaText 16 3 4" xfId="7837" xr:uid="{365DE998-607F-43D3-82BC-BEFAED662F37}"/>
    <cellStyle name="SAPBEXchaText 16 3 5" xfId="11874" xr:uid="{F2446EF5-83A5-4D67-8056-7C0549AD7875}"/>
    <cellStyle name="SAPBEXchaText 16 3 6" xfId="7430" xr:uid="{8206B596-FE08-4327-AD37-5998E9C5FD0B}"/>
    <cellStyle name="SAPBEXchaText 16 4" xfId="3248" xr:uid="{5D4F6FEC-DD76-45B9-BD11-E50579A4949F}"/>
    <cellStyle name="SAPBEXchaText 16 4 2" xfId="9804" xr:uid="{76EA3DFF-EDE1-4E97-BB09-6DCB993C53A0}"/>
    <cellStyle name="SAPBEXchaText 16 4 3" xfId="15418" xr:uid="{1049D364-31B8-4C68-B54E-141E7F71AEBC}"/>
    <cellStyle name="SAPBEXchaText 16 4 4" xfId="20895" xr:uid="{6CAA3F5A-7D7B-4156-8888-00E2A164028C}"/>
    <cellStyle name="SAPBEXchaText 16 5" xfId="5580" xr:uid="{43767CD0-AF5B-46AC-A58D-84607BAF4A5F}"/>
    <cellStyle name="SAPBEXchaText 16 5 2" xfId="12063" xr:uid="{3949BEDF-D5DB-498D-A108-F39BDC70DA88}"/>
    <cellStyle name="SAPBEXchaText 16 5 3" xfId="17629" xr:uid="{F62EC5A1-7B9B-498E-A258-4EFFB5EEEDFA}"/>
    <cellStyle name="SAPBEXchaText 16 5 4" xfId="23070" xr:uid="{B4B6D659-4803-40E2-BB4A-B597B910F33C}"/>
    <cellStyle name="SAPBEXchaText 16 6" xfId="7835" xr:uid="{37C2B5DE-BA46-4BB9-A063-FD23F51DABA2}"/>
    <cellStyle name="SAPBEXchaText 16 7" xfId="13545" xr:uid="{684D1182-452B-4DCB-ACAA-8BD206731520}"/>
    <cellStyle name="SAPBEXchaText 16 8" xfId="11860" xr:uid="{FC4D921D-45EC-4763-8537-CF9BF9990F88}"/>
    <cellStyle name="SAPBEXchaText 17" xfId="1218" xr:uid="{E51E7A57-0233-4EAF-91BA-828D1960D028}"/>
    <cellStyle name="SAPBEXchaText 17 2" xfId="3251" xr:uid="{0DE40B8E-0528-4B75-B7D9-C8219DA3C1B5}"/>
    <cellStyle name="SAPBEXchaText 17 2 2" xfId="9807" xr:uid="{6B8E2DC1-C2F0-4A85-BE39-029B12D0F187}"/>
    <cellStyle name="SAPBEXchaText 17 2 3" xfId="15421" xr:uid="{7EEF7581-24EA-4AA0-906A-79E549CA40EE}"/>
    <cellStyle name="SAPBEXchaText 17 2 4" xfId="20898" xr:uid="{99031AE4-0A13-4CC2-BB65-42F1C4A0E463}"/>
    <cellStyle name="SAPBEXchaText 17 3" xfId="5583" xr:uid="{036AA3FE-04E6-4741-B757-DB6EB516A6D5}"/>
    <cellStyle name="SAPBEXchaText 17 3 2" xfId="12066" xr:uid="{1F177557-0BF8-4471-B6C2-7338F35F0D73}"/>
    <cellStyle name="SAPBEXchaText 17 3 3" xfId="17632" xr:uid="{72DE048C-312D-453D-AD38-50B9B124A2C6}"/>
    <cellStyle name="SAPBEXchaText 17 3 4" xfId="23073" xr:uid="{A6A2C1D3-E51F-4EB8-AD0B-25502313FEA6}"/>
    <cellStyle name="SAPBEXchaText 17 4" xfId="7838" xr:uid="{E8925369-FC53-4F6F-9BBB-913AE577ED96}"/>
    <cellStyle name="SAPBEXchaText 17 5" xfId="9661" xr:uid="{397DF677-CA67-42A2-BE95-9FC66A6E269F}"/>
    <cellStyle name="SAPBEXchaText 17 6" xfId="7431" xr:uid="{0B6DFD62-7F8E-4613-B399-AEA050B05051}"/>
    <cellStyle name="SAPBEXchaText 18" xfId="1219" xr:uid="{D345265B-D32E-4D6B-AEF0-AF299A9C7915}"/>
    <cellStyle name="SAPBEXchaText 18 2" xfId="3252" xr:uid="{84C09E75-5CCA-4D95-8AA7-5EC1F3522083}"/>
    <cellStyle name="SAPBEXchaText 18 2 2" xfId="9808" xr:uid="{750A0B80-C74C-4EAD-AD67-3FA1ED8CD71E}"/>
    <cellStyle name="SAPBEXchaText 18 2 3" xfId="15422" xr:uid="{DFEF5B55-FA7B-4769-A840-CCDCF3E46F81}"/>
    <cellStyle name="SAPBEXchaText 18 2 4" xfId="20899" xr:uid="{1864A244-93CA-4DEF-834A-F275A42288CC}"/>
    <cellStyle name="SAPBEXchaText 18 3" xfId="5584" xr:uid="{CC926B4A-A81A-421C-BB4D-9A6B169C8EE8}"/>
    <cellStyle name="SAPBEXchaText 18 3 2" xfId="12067" xr:uid="{7628BCE3-03D4-4BD2-B4CD-7395B34C39B8}"/>
    <cellStyle name="SAPBEXchaText 18 3 3" xfId="17633" xr:uid="{AA33AAB3-7275-4CE0-A595-FAFABFCE64B5}"/>
    <cellStyle name="SAPBEXchaText 18 3 4" xfId="23074" xr:uid="{72BEF76A-10BE-4466-957A-B5EF9E690611}"/>
    <cellStyle name="SAPBEXchaText 18 4" xfId="7839" xr:uid="{C570F8A8-A93D-4245-AC06-3DCEF0906273}"/>
    <cellStyle name="SAPBEXchaText 18 5" xfId="7125" xr:uid="{35F9AA23-AA35-42AA-B2DF-FFB06CD1FE61}"/>
    <cellStyle name="SAPBEXchaText 18 6" xfId="7434" xr:uid="{34C14746-00F9-4FE5-9DA1-35CCCCE0987F}"/>
    <cellStyle name="SAPBEXchaText 19" xfId="778" xr:uid="{A0711A74-1552-421E-9DEA-61AA8E1A0F11}"/>
    <cellStyle name="SAPBEXchaText 19 2" xfId="7476" xr:uid="{53099CB6-B129-44BC-9F4A-6250FB568C29}"/>
    <cellStyle name="SAPBEXchaText 19 3" xfId="13531" xr:uid="{20DD52C3-9EB7-4BC1-98D2-81DBE413FEAB}"/>
    <cellStyle name="SAPBEXchaText 19 4" xfId="7350" xr:uid="{2899773B-46EB-48CF-865A-D3C26648BEB6}"/>
    <cellStyle name="SAPBEXchaText 2" xfId="534" xr:uid="{D2F8D4CB-CA64-476F-956C-5C43253CE74B}"/>
    <cellStyle name="SAPBEXchaText 2 2" xfId="1221" xr:uid="{26520A69-DBCF-45D7-9E69-9793E2395802}"/>
    <cellStyle name="SAPBEXchaText 2 2 10" xfId="7436" xr:uid="{28D1D58F-1928-4CF2-AF50-7F884524C50B}"/>
    <cellStyle name="SAPBEXchaText 2 2 2" xfId="1222" xr:uid="{F1DC044B-FAC0-4802-AA8E-0AA5D1F2F58C}"/>
    <cellStyle name="SAPBEXchaText 2 2 2 2" xfId="1223" xr:uid="{52770A54-F2B7-49D9-A1E0-C7EC19C34578}"/>
    <cellStyle name="SAPBEXchaText 2 2 2 2 2" xfId="3256" xr:uid="{490BE287-E6DD-418E-9F03-CA2AB19E8325}"/>
    <cellStyle name="SAPBEXchaText 2 2 2 2 2 2" xfId="9812" xr:uid="{7E977D9D-4CB2-4CF2-913B-91F55851DD57}"/>
    <cellStyle name="SAPBEXchaText 2 2 2 2 2 3" xfId="15426" xr:uid="{63E7A11C-8C26-4DB5-935C-00D620ECCB0B}"/>
    <cellStyle name="SAPBEXchaText 2 2 2 2 2 4" xfId="20903" xr:uid="{EFCA5459-1604-462F-8B80-9D2FEB08584B}"/>
    <cellStyle name="SAPBEXchaText 2 2 2 2 3" xfId="5588" xr:uid="{72DE80F6-D97D-4F95-A15B-40C52CA99737}"/>
    <cellStyle name="SAPBEXchaText 2 2 2 2 3 2" xfId="12071" xr:uid="{7D744BFF-6049-4826-A6DA-6220EF33D95B}"/>
    <cellStyle name="SAPBEXchaText 2 2 2 2 3 3" xfId="17637" xr:uid="{4161FB51-6FA8-476A-AA37-4F187AA7DE00}"/>
    <cellStyle name="SAPBEXchaText 2 2 2 2 3 4" xfId="23078" xr:uid="{656BF539-B9C7-43FC-8A30-E84900317794}"/>
    <cellStyle name="SAPBEXchaText 2 2 2 2 4" xfId="7843" xr:uid="{1710ABCB-F2FA-426C-8D67-C6EDB5BA406D}"/>
    <cellStyle name="SAPBEXchaText 2 2 2 2 5" xfId="11873" xr:uid="{816A1FD2-F89B-4E66-BFB4-29D009FB0B46}"/>
    <cellStyle name="SAPBEXchaText 2 2 2 2 6" xfId="7438" xr:uid="{4361DBC6-61D5-4BB9-B81D-CAFB9063E28E}"/>
    <cellStyle name="SAPBEXchaText 2 2 2 3" xfId="1224" xr:uid="{5E3E07E5-FEE9-40A6-823C-C9E6033F50AF}"/>
    <cellStyle name="SAPBEXchaText 2 2 2 3 2" xfId="3257" xr:uid="{5A474C93-366C-44DF-A784-D11038A8D2A6}"/>
    <cellStyle name="SAPBEXchaText 2 2 2 3 2 2" xfId="9813" xr:uid="{A9B60FB9-3C16-4CA5-A096-04B8CAE102B8}"/>
    <cellStyle name="SAPBEXchaText 2 2 2 3 2 3" xfId="15427" xr:uid="{52273632-FF22-4273-9724-4D346E5ADD32}"/>
    <cellStyle name="SAPBEXchaText 2 2 2 3 2 4" xfId="20904" xr:uid="{4DC6C346-EDAD-4D48-A29B-1F33DE10DEA4}"/>
    <cellStyle name="SAPBEXchaText 2 2 2 3 3" xfId="5589" xr:uid="{EA5A38B7-F18D-4842-8CE0-BE7248365A92}"/>
    <cellStyle name="SAPBEXchaText 2 2 2 3 3 2" xfId="12072" xr:uid="{D0EBFEDA-4059-4B26-8A44-A6760093E061}"/>
    <cellStyle name="SAPBEXchaText 2 2 2 3 3 3" xfId="17638" xr:uid="{24BA5BF1-3386-4732-A221-5843C852E7AB}"/>
    <cellStyle name="SAPBEXchaText 2 2 2 3 3 4" xfId="23079" xr:uid="{39505F0C-B73B-4DCE-95A2-A84244DFF596}"/>
    <cellStyle name="SAPBEXchaText 2 2 2 3 4" xfId="7844" xr:uid="{5D8F1127-B3E8-4EAA-B7D0-7AC9DFFFBABC}"/>
    <cellStyle name="SAPBEXchaText 2 2 2 3 5" xfId="9659" xr:uid="{FAC83EBF-18DE-44D6-A34F-A6860E5E9BF6}"/>
    <cellStyle name="SAPBEXchaText 2 2 2 3 6" xfId="11857" xr:uid="{0986386B-73D5-4AA1-A2B4-B709D6D6C597}"/>
    <cellStyle name="SAPBEXchaText 2 2 2 4" xfId="3255" xr:uid="{5FFDCF14-94E6-4855-9A1C-9140B75C4F78}"/>
    <cellStyle name="SAPBEXchaText 2 2 2 4 2" xfId="9811" xr:uid="{981A8ACA-10D7-490C-B9AC-752901BA64E1}"/>
    <cellStyle name="SAPBEXchaText 2 2 2 4 3" xfId="15425" xr:uid="{57EA94E3-955D-4954-BAB3-125DE8B08A66}"/>
    <cellStyle name="SAPBEXchaText 2 2 2 4 4" xfId="20902" xr:uid="{DC3A3CAD-3CCB-4268-9BD0-E044F273A5EF}"/>
    <cellStyle name="SAPBEXchaText 2 2 2 5" xfId="5587" xr:uid="{4D18A580-152C-4E2D-8813-821D8E6B5870}"/>
    <cellStyle name="SAPBEXchaText 2 2 2 5 2" xfId="12070" xr:uid="{E6DCE383-A47E-4A52-AD75-EE06D3CC92CE}"/>
    <cellStyle name="SAPBEXchaText 2 2 2 5 3" xfId="17636" xr:uid="{3597AC83-EF89-42F4-ABF0-F1CB076715E9}"/>
    <cellStyle name="SAPBEXchaText 2 2 2 5 4" xfId="23077" xr:uid="{69575296-4071-4F5C-B170-E9AC4F6AAB2B}"/>
    <cellStyle name="SAPBEXchaText 2 2 2 6" xfId="7842" xr:uid="{A2DF40C6-5295-4E20-B861-069EA8149027}"/>
    <cellStyle name="SAPBEXchaText 2 2 2 7" xfId="9660" xr:uid="{7BF9D8D3-61AB-4A3E-B607-8C3508C1E60B}"/>
    <cellStyle name="SAPBEXchaText 2 2 2 8" xfId="7437" xr:uid="{EA489229-FFCF-4024-B8A8-6AE564022D02}"/>
    <cellStyle name="SAPBEXchaText 2 2 3" xfId="1225" xr:uid="{B580178F-BBE4-4241-B2E2-A7EE0BDB1FD2}"/>
    <cellStyle name="SAPBEXchaText 2 2 3 2" xfId="1226" xr:uid="{33244097-51BA-46E3-92D9-D10D2508FDFF}"/>
    <cellStyle name="SAPBEXchaText 2 2 3 2 2" xfId="3259" xr:uid="{85E85ADC-5468-4642-9725-D8CF34E8120E}"/>
    <cellStyle name="SAPBEXchaText 2 2 3 2 2 2" xfId="9815" xr:uid="{C1E2A6D0-2076-4B89-A28B-4522978FEF5E}"/>
    <cellStyle name="SAPBEXchaText 2 2 3 2 2 3" xfId="15429" xr:uid="{27119FAA-EB14-4A31-9CC4-AFD3837AED8E}"/>
    <cellStyle name="SAPBEXchaText 2 2 3 2 2 4" xfId="20906" xr:uid="{15C24797-2010-48E4-B106-FB2091068135}"/>
    <cellStyle name="SAPBEXchaText 2 2 3 2 3" xfId="5591" xr:uid="{4B1594E2-823E-4073-A8D7-01D6665E2806}"/>
    <cellStyle name="SAPBEXchaText 2 2 3 2 3 2" xfId="12074" xr:uid="{CFF0FB4B-EA17-4574-949F-CB14C72CB14B}"/>
    <cellStyle name="SAPBEXchaText 2 2 3 2 3 3" xfId="17640" xr:uid="{92F269FC-D6B0-446E-AD9E-50305CBAE53F}"/>
    <cellStyle name="SAPBEXchaText 2 2 3 2 3 4" xfId="23081" xr:uid="{6BC24472-9B23-454C-B607-19AF1DD17557}"/>
    <cellStyle name="SAPBEXchaText 2 2 3 2 4" xfId="7846" xr:uid="{05146861-9DC3-462E-9FE9-53AC8C66E6A8}"/>
    <cellStyle name="SAPBEXchaText 2 2 3 2 5" xfId="13552" xr:uid="{E4343448-85C3-4D59-B8FD-E6ABE6183A6B}"/>
    <cellStyle name="SAPBEXchaText 2 2 3 2 6" xfId="19105" xr:uid="{BB1363BA-8767-4831-B14C-F426EC4DAFE5}"/>
    <cellStyle name="SAPBEXchaText 2 2 3 3" xfId="1227" xr:uid="{A402F693-007E-4EBB-B4BC-64FE0C8A5687}"/>
    <cellStyle name="SAPBEXchaText 2 2 3 3 2" xfId="3260" xr:uid="{787C8EEB-44A4-4D03-9356-83E2914E3A4D}"/>
    <cellStyle name="SAPBEXchaText 2 2 3 3 2 2" xfId="9816" xr:uid="{FF8B8733-82D1-4995-9674-B2474A7EB275}"/>
    <cellStyle name="SAPBEXchaText 2 2 3 3 2 3" xfId="15430" xr:uid="{F446C3C4-B3FA-4CFF-A426-FD0CC4BE023C}"/>
    <cellStyle name="SAPBEXchaText 2 2 3 3 2 4" xfId="20907" xr:uid="{2A079A21-289F-4267-9F48-0A24C6B82CFC}"/>
    <cellStyle name="SAPBEXchaText 2 2 3 3 3" xfId="5592" xr:uid="{02DF3E89-9D4B-46E9-BF03-D56077200884}"/>
    <cellStyle name="SAPBEXchaText 2 2 3 3 3 2" xfId="12075" xr:uid="{61137F44-FFF1-4FB5-8A39-4394A48C7DBE}"/>
    <cellStyle name="SAPBEXchaText 2 2 3 3 3 3" xfId="17641" xr:uid="{61391947-46FD-4F54-85C8-F15DA4603EE9}"/>
    <cellStyle name="SAPBEXchaText 2 2 3 3 3 4" xfId="23082" xr:uid="{3BA8BD24-292B-43AB-8AD1-7B88F03ED965}"/>
    <cellStyle name="SAPBEXchaText 2 2 3 3 4" xfId="7847" xr:uid="{8897F1FB-C181-4BFF-A48E-C9FA13EFEE1C}"/>
    <cellStyle name="SAPBEXchaText 2 2 3 3 5" xfId="13542" xr:uid="{856ADCEC-F2B3-4944-A83F-AFD91625534A}"/>
    <cellStyle name="SAPBEXchaText 2 2 3 3 6" xfId="15307" xr:uid="{A1F97A6E-7292-464F-BA46-D33B56E8D1FA}"/>
    <cellStyle name="SAPBEXchaText 2 2 3 4" xfId="3258" xr:uid="{C7BD385A-BE6F-47B7-85EE-FFD89A325F0F}"/>
    <cellStyle name="SAPBEXchaText 2 2 3 4 2" xfId="9814" xr:uid="{C54C1D7D-2552-415C-B4C8-79EFE3735937}"/>
    <cellStyle name="SAPBEXchaText 2 2 3 4 3" xfId="15428" xr:uid="{D0E96A8F-7BA0-4187-9D1B-38826BEE7692}"/>
    <cellStyle name="SAPBEXchaText 2 2 3 4 4" xfId="20905" xr:uid="{9496EBDB-CEEB-4966-A5E6-FA06335D8113}"/>
    <cellStyle name="SAPBEXchaText 2 2 3 5" xfId="5590" xr:uid="{D94D632A-B69E-4441-A4E2-B7C4BAEE7589}"/>
    <cellStyle name="SAPBEXchaText 2 2 3 5 2" xfId="12073" xr:uid="{2AA622F9-11E7-4667-AFA0-4A5161F07788}"/>
    <cellStyle name="SAPBEXchaText 2 2 3 5 3" xfId="17639" xr:uid="{A972B0FA-FE00-4596-9DDC-3B491B1B36BF}"/>
    <cellStyle name="SAPBEXchaText 2 2 3 5 4" xfId="23080" xr:uid="{088BEBAA-0B18-40E0-A4D4-24A6C8D45447}"/>
    <cellStyle name="SAPBEXchaText 2 2 3 6" xfId="7845" xr:uid="{6B129BB4-40A6-47A8-B5D7-B0D934CC77A9}"/>
    <cellStyle name="SAPBEXchaText 2 2 3 7" xfId="7124" xr:uid="{4135E617-5FAC-476A-9A15-42C6CC009B9E}"/>
    <cellStyle name="SAPBEXchaText 2 2 3 8" xfId="19111" xr:uid="{E6D4D882-4700-4293-9E32-CAEE12D205D7}"/>
    <cellStyle name="SAPBEXchaText 2 2 4" xfId="1228" xr:uid="{3E3822CF-B9F7-4BE8-882B-02CC216458AF}"/>
    <cellStyle name="SAPBEXchaText 2 2 4 2" xfId="3261" xr:uid="{2983C57C-6657-415A-8D46-CF6343946B80}"/>
    <cellStyle name="SAPBEXchaText 2 2 4 2 2" xfId="9817" xr:uid="{EF5808CF-7434-4293-ADA1-EF2F7BA4BE41}"/>
    <cellStyle name="SAPBEXchaText 2 2 4 2 3" xfId="15431" xr:uid="{44BD55EC-D566-4B30-AB35-C8FBB0CDD6A0}"/>
    <cellStyle name="SAPBEXchaText 2 2 4 2 4" xfId="20908" xr:uid="{F7A14FCF-61F2-4ACC-B661-FC2229C0B240}"/>
    <cellStyle name="SAPBEXchaText 2 2 4 3" xfId="5593" xr:uid="{D4DDBA79-5CB0-4894-96A2-C0DB2F69EE92}"/>
    <cellStyle name="SAPBEXchaText 2 2 4 3 2" xfId="12076" xr:uid="{A0FE0C21-0320-4F74-AAC8-8AB08978D317}"/>
    <cellStyle name="SAPBEXchaText 2 2 4 3 3" xfId="17642" xr:uid="{82B5EF1D-1A7B-43AC-80A0-7F09F5BF7A9D}"/>
    <cellStyle name="SAPBEXchaText 2 2 4 3 4" xfId="23083" xr:uid="{4A661017-D4F9-4AD7-9E20-68B6ADD71DAB}"/>
    <cellStyle name="SAPBEXchaText 2 2 4 4" xfId="7848" xr:uid="{D920FC58-0EBC-48C9-AEBD-98C51F3996A0}"/>
    <cellStyle name="SAPBEXchaText 2 2 4 5" xfId="9658" xr:uid="{C372EF5B-8E77-4593-AB02-6E671A627FC9}"/>
    <cellStyle name="SAPBEXchaText 2 2 4 6" xfId="17479" xr:uid="{ED69E45C-AD97-48D4-A5BC-651FA4A349F6}"/>
    <cellStyle name="SAPBEXchaText 2 2 5" xfId="1229" xr:uid="{4DC3684B-080B-47A1-A439-36CE80D5CEBE}"/>
    <cellStyle name="SAPBEXchaText 2 2 5 2" xfId="3262" xr:uid="{667A261A-08CA-4B26-82AC-086A5D6C6797}"/>
    <cellStyle name="SAPBEXchaText 2 2 5 2 2" xfId="9818" xr:uid="{D40B95BE-673B-4C57-A756-A2E27D49E59A}"/>
    <cellStyle name="SAPBEXchaText 2 2 5 2 3" xfId="15432" xr:uid="{A2BCF344-7393-45E3-A12D-3A24C8B61465}"/>
    <cellStyle name="SAPBEXchaText 2 2 5 2 4" xfId="20909" xr:uid="{52B80FF8-6184-4476-90A2-84E0127F073B}"/>
    <cellStyle name="SAPBEXchaText 2 2 5 3" xfId="5594" xr:uid="{AD764D3E-91B1-474B-BD80-B4F2A55B9F87}"/>
    <cellStyle name="SAPBEXchaText 2 2 5 3 2" xfId="12077" xr:uid="{D90146DF-0483-4F87-9F3C-E8DDBBE25AC7}"/>
    <cellStyle name="SAPBEXchaText 2 2 5 3 3" xfId="17643" xr:uid="{2BBB7EBC-4A70-41BE-BE6D-0CBF67F19F06}"/>
    <cellStyle name="SAPBEXchaText 2 2 5 3 4" xfId="23084" xr:uid="{9040B875-4E5C-452A-88B9-A2656BB07A59}"/>
    <cellStyle name="SAPBEXchaText 2 2 5 4" xfId="7849" xr:uid="{45AD4D20-4868-435E-897F-2212C0482B4F}"/>
    <cellStyle name="SAPBEXchaText 2 2 5 5" xfId="11872" xr:uid="{436CE4AE-29E5-4029-8ABF-489E2390269A}"/>
    <cellStyle name="SAPBEXchaText 2 2 5 6" xfId="15306" xr:uid="{0D1B084E-4B01-4E9B-808A-7FD6982F4986}"/>
    <cellStyle name="SAPBEXchaText 2 2 6" xfId="3254" xr:uid="{F0C720AA-221F-45EB-A528-468662DAD612}"/>
    <cellStyle name="SAPBEXchaText 2 2 6 2" xfId="9810" xr:uid="{59F4E5D4-34D3-4C89-8284-7996EDD92619}"/>
    <cellStyle name="SAPBEXchaText 2 2 6 3" xfId="15424" xr:uid="{0038C1D4-3745-4BDE-AABB-9D061E0F6368}"/>
    <cellStyle name="SAPBEXchaText 2 2 6 4" xfId="20901" xr:uid="{869EBC26-71AC-4D8B-ACD6-4FFDD6EDB712}"/>
    <cellStyle name="SAPBEXchaText 2 2 7" xfId="5586" xr:uid="{5236250E-1771-4B94-A1CB-8C58780A3420}"/>
    <cellStyle name="SAPBEXchaText 2 2 7 2" xfId="12069" xr:uid="{EC75CB84-3917-49EF-AEAC-C34154C20997}"/>
    <cellStyle name="SAPBEXchaText 2 2 7 3" xfId="17635" xr:uid="{3C473EBC-C0EA-42AB-9C1A-9F413D1D6534}"/>
    <cellStyle name="SAPBEXchaText 2 2 7 4" xfId="23076" xr:uid="{19217ED4-5F1B-41CF-AA45-F85F9CF1BA21}"/>
    <cellStyle name="SAPBEXchaText 2 2 8" xfId="7841" xr:uid="{B8E4E8A5-CB1A-4472-A923-8975EC7DBA8F}"/>
    <cellStyle name="SAPBEXchaText 2 2 9" xfId="13544" xr:uid="{6D70307C-5893-467E-AE07-5F3E9608398A}"/>
    <cellStyle name="SAPBEXchaText 2 3" xfId="1230" xr:uid="{E5DC1A74-C058-47B0-9653-2CE194BF238C}"/>
    <cellStyle name="SAPBEXchaText 2 3 2" xfId="1231" xr:uid="{365978C0-BF55-42A9-A18C-5432BB38A462}"/>
    <cellStyle name="SAPBEXchaText 2 3 2 2" xfId="3264" xr:uid="{3F441EE7-F1B4-4E66-88C3-360645A78A63}"/>
    <cellStyle name="SAPBEXchaText 2 3 2 2 2" xfId="9820" xr:uid="{578AFC0B-AECC-4D4A-96A7-EF6C7B8472CD}"/>
    <cellStyle name="SAPBEXchaText 2 3 2 2 3" xfId="15434" xr:uid="{B52BB08B-9CCC-4A71-AA6D-28424D52D8BC}"/>
    <cellStyle name="SAPBEXchaText 2 3 2 2 4" xfId="20911" xr:uid="{981B51F5-21AF-4C9A-8540-7F66F35441AB}"/>
    <cellStyle name="SAPBEXchaText 2 3 2 3" xfId="5596" xr:uid="{2797BA1A-F26A-451D-8BA5-6E2D1135B510}"/>
    <cellStyle name="SAPBEXchaText 2 3 2 3 2" xfId="12079" xr:uid="{460131DA-6DEB-4F8D-9C6E-30D16272D154}"/>
    <cellStyle name="SAPBEXchaText 2 3 2 3 3" xfId="17645" xr:uid="{82E46497-45A3-4EB2-9EAF-9FAA90CD6A08}"/>
    <cellStyle name="SAPBEXchaText 2 3 2 3 4" xfId="23086" xr:uid="{FFDC2959-5936-4321-A9DB-6E7B00E44697}"/>
    <cellStyle name="SAPBEXchaText 2 3 2 4" xfId="7851" xr:uid="{971E1045-35FA-4BC2-AC51-46C69BA5C7B7}"/>
    <cellStyle name="SAPBEXchaText 2 3 2 5" xfId="7123" xr:uid="{D246F0FC-BBB8-4E6C-A4D2-BEBF2D57E8D0}"/>
    <cellStyle name="SAPBEXchaText 2 3 2 6" xfId="19110" xr:uid="{1BDE7F97-E87F-4CEC-9026-85F48E408436}"/>
    <cellStyle name="SAPBEXchaText 2 3 3" xfId="1232" xr:uid="{F6137353-33CF-4E62-B553-455E76783C4C}"/>
    <cellStyle name="SAPBEXchaText 2 3 3 2" xfId="3265" xr:uid="{DEBE711B-3EEF-43CC-ABB1-1AF9484D8898}"/>
    <cellStyle name="SAPBEXchaText 2 3 3 2 2" xfId="9821" xr:uid="{C74B79C7-92DE-46E4-AE85-DA771CBD17E7}"/>
    <cellStyle name="SAPBEXchaText 2 3 3 2 3" xfId="15435" xr:uid="{71F1BA76-B217-427B-A533-C1B8A0FCA5A6}"/>
    <cellStyle name="SAPBEXchaText 2 3 3 2 4" xfId="20912" xr:uid="{3817E12A-5ED9-400A-861C-2B6F4A8734A8}"/>
    <cellStyle name="SAPBEXchaText 2 3 3 3" xfId="5597" xr:uid="{FB0EBB8F-D12A-447B-8A1E-56BC6908CDDB}"/>
    <cellStyle name="SAPBEXchaText 2 3 3 3 2" xfId="12080" xr:uid="{DDF619E4-0662-4CF1-9E7B-E9F312895A86}"/>
    <cellStyle name="SAPBEXchaText 2 3 3 3 3" xfId="17646" xr:uid="{65F31DA0-31D9-4446-8638-6FE60A8FF4B2}"/>
    <cellStyle name="SAPBEXchaText 2 3 3 3 4" xfId="23087" xr:uid="{88BC26A5-EE41-455F-903B-488C0F76F750}"/>
    <cellStyle name="SAPBEXchaText 2 3 3 4" xfId="7852" xr:uid="{E0000A7C-FB31-4167-A696-365B7EF7950B}"/>
    <cellStyle name="SAPBEXchaText 2 3 3 5" xfId="13551" xr:uid="{FD02F2F4-7834-4B46-AAC9-80404647C739}"/>
    <cellStyle name="SAPBEXchaText 2 3 3 6" xfId="19104" xr:uid="{D2539018-ED42-464F-B60A-0E46A0F6B4B5}"/>
    <cellStyle name="SAPBEXchaText 2 3 4" xfId="3263" xr:uid="{5D809607-1FF0-4FCF-874B-62AB43EF66BC}"/>
    <cellStyle name="SAPBEXchaText 2 3 4 2" xfId="9819" xr:uid="{2B353530-990A-40DB-B632-7C3005B049E5}"/>
    <cellStyle name="SAPBEXchaText 2 3 4 3" xfId="15433" xr:uid="{D8C5820C-3A8E-4855-94C6-3D80FF6145AF}"/>
    <cellStyle name="SAPBEXchaText 2 3 4 4" xfId="20910" xr:uid="{014AA0A6-CED1-48A6-949D-C8736B96F292}"/>
    <cellStyle name="SAPBEXchaText 2 3 5" xfId="5595" xr:uid="{5ED9BA52-7F9A-4D11-8175-97A449AB3AC4}"/>
    <cellStyle name="SAPBEXchaText 2 3 5 2" xfId="12078" xr:uid="{372CE1E7-E381-4C33-B868-F35C40000EC2}"/>
    <cellStyle name="SAPBEXchaText 2 3 5 3" xfId="17644" xr:uid="{D8E01004-90AA-4B96-8289-7A0030591FE5}"/>
    <cellStyle name="SAPBEXchaText 2 3 5 4" xfId="23085" xr:uid="{307AD8F2-61B0-41DD-AFFF-6844A47C70F9}"/>
    <cellStyle name="SAPBEXchaText 2 3 6" xfId="7850" xr:uid="{8AC70124-593B-4354-AACC-B0EEBED1DA58}"/>
    <cellStyle name="SAPBEXchaText 2 3 7" xfId="9657" xr:uid="{49BC08D6-5D56-453E-8B7E-F7AC059458CB}"/>
    <cellStyle name="SAPBEXchaText 2 3 8" xfId="7439" xr:uid="{FBFD7F84-694E-4345-9B07-008EFF3A7596}"/>
    <cellStyle name="SAPBEXchaText 2 4" xfId="1233" xr:uid="{07FC7BCE-98A8-40F4-ADB9-6B4E5837E1A9}"/>
    <cellStyle name="SAPBEXchaText 2 4 2" xfId="1234" xr:uid="{A1C70ABF-EEE0-4DB4-9069-8491FECA6C64}"/>
    <cellStyle name="SAPBEXchaText 2 4 2 2" xfId="3267" xr:uid="{D586A35D-BF45-4215-B3FE-BCA38C1B5C45}"/>
    <cellStyle name="SAPBEXchaText 2 4 2 2 2" xfId="9823" xr:uid="{C274F2C0-5B40-41E5-AB49-908CA1B8FF83}"/>
    <cellStyle name="SAPBEXchaText 2 4 2 2 3" xfId="15437" xr:uid="{0C48BC77-E010-4EF4-86EC-FF2C622D001B}"/>
    <cellStyle name="SAPBEXchaText 2 4 2 2 4" xfId="20914" xr:uid="{76D1BF6C-1246-4C0B-A7D2-9FCA0F81E6F6}"/>
    <cellStyle name="SAPBEXchaText 2 4 2 3" xfId="5599" xr:uid="{F3BC3D4C-1E51-4326-BDCA-882AEB677C69}"/>
    <cellStyle name="SAPBEXchaText 2 4 2 3 2" xfId="12082" xr:uid="{0EF0782B-9AB1-45C1-9F9D-2DA0EDBEEB40}"/>
    <cellStyle name="SAPBEXchaText 2 4 2 3 3" xfId="17648" xr:uid="{77ABB91D-74E0-4071-8DBF-4C85DDA44224}"/>
    <cellStyle name="SAPBEXchaText 2 4 2 3 4" xfId="23089" xr:uid="{055972A6-A8BE-418B-8451-C421D37CB8DC}"/>
    <cellStyle name="SAPBEXchaText 2 4 2 4" xfId="7854" xr:uid="{5A50FAA9-394F-4F1A-A8FD-DC9B15BF41C8}"/>
    <cellStyle name="SAPBEXchaText 2 4 2 5" xfId="9656" xr:uid="{38D913B0-2D52-4F4A-B7D5-F210BC0124D4}"/>
    <cellStyle name="SAPBEXchaText 2 4 2 6" xfId="17478" xr:uid="{9414BA6D-A891-49CD-AA7F-B5449A2D0685}"/>
    <cellStyle name="SAPBEXchaText 2 4 3" xfId="1235" xr:uid="{6E0B154A-0000-4538-9D78-A37423EB13FF}"/>
    <cellStyle name="SAPBEXchaText 2 4 3 2" xfId="3268" xr:uid="{95989B92-AC0F-4116-B4D1-C87CB0986CFF}"/>
    <cellStyle name="SAPBEXchaText 2 4 3 2 2" xfId="9824" xr:uid="{AEF14013-197A-4145-AF59-51B9285A4DE6}"/>
    <cellStyle name="SAPBEXchaText 2 4 3 2 3" xfId="15438" xr:uid="{494FEB72-56C7-4D56-8914-9A299047DA63}"/>
    <cellStyle name="SAPBEXchaText 2 4 3 2 4" xfId="20915" xr:uid="{CF823850-9981-4971-96D4-1175E0148A6D}"/>
    <cellStyle name="SAPBEXchaText 2 4 3 3" xfId="5600" xr:uid="{C0F4784B-2355-46A0-B608-47E5722620FA}"/>
    <cellStyle name="SAPBEXchaText 2 4 3 3 2" xfId="12083" xr:uid="{F27CAC69-AFA2-4158-BACA-62C5839F107F}"/>
    <cellStyle name="SAPBEXchaText 2 4 3 3 3" xfId="17649" xr:uid="{070FAAA8-DFAD-4262-A0D0-B8E1473681CF}"/>
    <cellStyle name="SAPBEXchaText 2 4 3 3 4" xfId="23090" xr:uid="{E8E9F174-E9E7-4E4B-A82C-0ACD77183808}"/>
    <cellStyle name="SAPBEXchaText 2 4 3 4" xfId="7855" xr:uid="{B74DD5DA-47E0-4DF8-91E8-B84C698832A1}"/>
    <cellStyle name="SAPBEXchaText 2 4 3 5" xfId="11871" xr:uid="{2F13630B-706A-40C4-9B63-11AC457F70B6}"/>
    <cellStyle name="SAPBEXchaText 2 4 3 6" xfId="15304" xr:uid="{A1281C65-3B2B-47B1-A87D-FB7F33C088EC}"/>
    <cellStyle name="SAPBEXchaText 2 4 4" xfId="3266" xr:uid="{4C6FA56B-D035-433F-A259-E58FC27608D9}"/>
    <cellStyle name="SAPBEXchaText 2 4 4 2" xfId="9822" xr:uid="{71AC3CB4-724C-41D3-B069-9FBD40A73013}"/>
    <cellStyle name="SAPBEXchaText 2 4 4 3" xfId="15436" xr:uid="{34BF1D63-0903-48E6-8FD2-6E853EECEFC6}"/>
    <cellStyle name="SAPBEXchaText 2 4 4 4" xfId="20913" xr:uid="{E1CD2712-D723-437A-861F-D3829101FAC0}"/>
    <cellStyle name="SAPBEXchaText 2 4 5" xfId="5598" xr:uid="{F7D1BFDF-2F51-45CD-8090-316183040799}"/>
    <cellStyle name="SAPBEXchaText 2 4 5 2" xfId="12081" xr:uid="{C0AD3BDC-94EB-4E7A-ACF6-3CC10F68BA02}"/>
    <cellStyle name="SAPBEXchaText 2 4 5 3" xfId="17647" xr:uid="{32B63305-7256-4EF7-8288-CDEE61E7CFFD}"/>
    <cellStyle name="SAPBEXchaText 2 4 5 4" xfId="23088" xr:uid="{0E3C6A07-D0DB-46FC-92B5-1624B903A5A1}"/>
    <cellStyle name="SAPBEXchaText 2 4 6" xfId="7853" xr:uid="{584E2CEE-4E5A-4CC4-8458-56A206F711F7}"/>
    <cellStyle name="SAPBEXchaText 2 4 7" xfId="13540" xr:uid="{E2FD38AF-5B79-4D2F-9D1E-FF0BB0E233C3}"/>
    <cellStyle name="SAPBEXchaText 2 4 8" xfId="15305" xr:uid="{EF3885C5-7AA7-48DA-AED2-F33150F937C5}"/>
    <cellStyle name="SAPBEXchaText 2 5" xfId="1236" xr:uid="{92FB342B-FF3F-4E13-A2DA-F6086D950E0C}"/>
    <cellStyle name="SAPBEXchaText 2 5 2" xfId="3269" xr:uid="{C387489E-3247-4214-8D45-40EA3EDDEF96}"/>
    <cellStyle name="SAPBEXchaText 2 5 2 2" xfId="9825" xr:uid="{4DAC5301-27A0-4251-8E97-68C1707F52CB}"/>
    <cellStyle name="SAPBEXchaText 2 5 2 3" xfId="15439" xr:uid="{8DB0FA49-C2F3-462E-9093-03F7656365AA}"/>
    <cellStyle name="SAPBEXchaText 2 5 2 4" xfId="20916" xr:uid="{5B56DA48-1FD5-4D36-8502-88E1BB07639C}"/>
    <cellStyle name="SAPBEXchaText 2 5 3" xfId="5601" xr:uid="{107F4C8A-036E-410B-912A-D4856F2C815B}"/>
    <cellStyle name="SAPBEXchaText 2 5 3 2" xfId="12084" xr:uid="{2255E963-09C0-4B93-83F5-C0BB9B3945E2}"/>
    <cellStyle name="SAPBEXchaText 2 5 3 3" xfId="17650" xr:uid="{291ED7A9-7725-46DC-AF62-9CA89D7141FB}"/>
    <cellStyle name="SAPBEXchaText 2 5 3 4" xfId="23091" xr:uid="{C55FEE09-F151-46E1-83D6-3269E7C5E634}"/>
    <cellStyle name="SAPBEXchaText 2 5 4" xfId="7856" xr:uid="{212DB917-EA64-4D5F-A8BA-A870E6977F82}"/>
    <cellStyle name="SAPBEXchaText 2 5 5" xfId="9655" xr:uid="{BFBCE5C4-C82D-4886-9B92-0C244D695BD1}"/>
    <cellStyle name="SAPBEXchaText 2 5 6" xfId="11921" xr:uid="{E63764C9-8480-48B8-BD5D-43030B4A024E}"/>
    <cellStyle name="SAPBEXchaText 2 6" xfId="1237" xr:uid="{05502B90-E2C2-45A6-92D4-29E5353B1EA4}"/>
    <cellStyle name="SAPBEXchaText 2 6 2" xfId="3270" xr:uid="{6C0BDB6A-5113-413F-848D-6BDE1D3D5143}"/>
    <cellStyle name="SAPBEXchaText 2 6 2 2" xfId="9826" xr:uid="{363EB147-9592-44F3-BB28-89E1307D665F}"/>
    <cellStyle name="SAPBEXchaText 2 6 2 3" xfId="15440" xr:uid="{51A1681B-C344-430E-8479-A571628DFC04}"/>
    <cellStyle name="SAPBEXchaText 2 6 2 4" xfId="20917" xr:uid="{0F395313-61FA-4653-88FB-4145E890171E}"/>
    <cellStyle name="SAPBEXchaText 2 6 3" xfId="5602" xr:uid="{8E44F1A1-7161-4237-8B59-E154F87A957E}"/>
    <cellStyle name="SAPBEXchaText 2 6 3 2" xfId="12085" xr:uid="{2805C7B2-C31E-4B7C-97A9-14187BABE0C2}"/>
    <cellStyle name="SAPBEXchaText 2 6 3 3" xfId="17651" xr:uid="{3B4B335F-8A04-46E3-8A0A-1379A5CD585A}"/>
    <cellStyle name="SAPBEXchaText 2 6 3 4" xfId="23092" xr:uid="{A34C6BD9-E772-404A-840C-BDBAFC48BC6E}"/>
    <cellStyle name="SAPBEXchaText 2 6 4" xfId="7857" xr:uid="{AF9964F2-83AD-447F-834E-F9083D32388F}"/>
    <cellStyle name="SAPBEXchaText 2 6 5" xfId="7122" xr:uid="{A8C58C4E-63FF-4335-AFD2-597F1FE73C15}"/>
    <cellStyle name="SAPBEXchaText 2 6 6" xfId="19109" xr:uid="{5DD4A21E-0EFF-435F-9611-3229671C96D2}"/>
    <cellStyle name="SAPBEXchaText 2 7" xfId="1220" xr:uid="{5D094BBC-7089-4797-A3B6-970933A44456}"/>
    <cellStyle name="SAPBEXchaText 2 7 2" xfId="7840" xr:uid="{F97276D3-3AF0-4092-A31F-8D1602CC0D7E}"/>
    <cellStyle name="SAPBEXchaText 2 7 3" xfId="13553" xr:uid="{67697D9A-E02C-4435-B68E-C6201568DCA6}"/>
    <cellStyle name="SAPBEXchaText 2 7 4" xfId="7435" xr:uid="{85316130-A202-4BEA-B095-A5CDADDEFD18}"/>
    <cellStyle name="SAPBEXchaText 2 8" xfId="3253" xr:uid="{A664F108-BB34-4140-94DD-CF32D4F0D757}"/>
    <cellStyle name="SAPBEXchaText 2 8 2" xfId="9809" xr:uid="{14764C4C-C44E-4C8B-8AC8-4CDD412EF5D0}"/>
    <cellStyle name="SAPBEXchaText 2 8 3" xfId="15423" xr:uid="{24CD813D-BD83-431F-9AC1-C5E75DF9BFBF}"/>
    <cellStyle name="SAPBEXchaText 2 8 4" xfId="20900" xr:uid="{76985470-9695-459D-A839-610A75CC9CB6}"/>
    <cellStyle name="SAPBEXchaText 2 9" xfId="5585" xr:uid="{4C75535B-148A-4854-A1BD-3C55FEC60751}"/>
    <cellStyle name="SAPBEXchaText 2 9 2" xfId="12068" xr:uid="{8D1C8153-566A-4814-8A5D-03433B16354A}"/>
    <cellStyle name="SAPBEXchaText 2 9 3" xfId="17634" xr:uid="{BFC8E16E-8F6B-4214-9C0C-507EE4C62600}"/>
    <cellStyle name="SAPBEXchaText 2 9 4" xfId="23075" xr:uid="{C631C857-9BB1-4931-BBBE-FA017BAD7A11}"/>
    <cellStyle name="SAPBEXchaText 20" xfId="1105" xr:uid="{A70DB9D0-DBDA-4CD4-A159-4D8940BF2845}"/>
    <cellStyle name="SAPBEXchaText 20 2" xfId="7750" xr:uid="{D606D93E-A7A7-4275-AD18-CE2683FBCDE1}"/>
    <cellStyle name="SAPBEXchaText 20 3" xfId="7171" xr:uid="{21B614DD-947E-4CC4-92AB-5C1C55B36720}"/>
    <cellStyle name="SAPBEXchaText 20 4" xfId="19112" xr:uid="{EB0947D3-C1FB-44AF-8122-5163F1588011}"/>
    <cellStyle name="SAPBEXchaText 21" xfId="5471" xr:uid="{DCF47B17-CD76-4298-ABCF-46F40B631929}"/>
    <cellStyle name="SAPBEXchaText 21 2" xfId="11954" xr:uid="{2DF8067E-6D90-41F5-A14D-76DD1F1BCD10}"/>
    <cellStyle name="SAPBEXchaText 21 3" xfId="17520" xr:uid="{FBF2FBA6-39A7-4AC5-8BB5-355B5CDD76C3}"/>
    <cellStyle name="SAPBEXchaText 21 4" xfId="22961" xr:uid="{5241E888-27AB-4A31-B5FC-EFCE651F67B3}"/>
    <cellStyle name="SAPBEXchaText 3" xfId="535" xr:uid="{A4A35A5B-9670-4A10-B7EA-65B7D05D573F}"/>
    <cellStyle name="SAPBEXchaText 3 2" xfId="1239" xr:uid="{3FC0B67D-8FF4-4E7B-AEFD-2F3CAB01CE0F}"/>
    <cellStyle name="SAPBEXchaText 3 2 2" xfId="1240" xr:uid="{33623572-9FB1-43DA-92CB-A4729F4684EE}"/>
    <cellStyle name="SAPBEXchaText 3 2 2 2" xfId="3273" xr:uid="{0CA1A924-4092-444E-B787-D048BEA0705B}"/>
    <cellStyle name="SAPBEXchaText 3 2 2 2 2" xfId="9829" xr:uid="{88BFF46E-6E07-420A-BE20-939C20C6D5DD}"/>
    <cellStyle name="SAPBEXchaText 3 2 2 2 3" xfId="15443" xr:uid="{933F269F-7FB7-488B-9FE3-7C0A5445D634}"/>
    <cellStyle name="SAPBEXchaText 3 2 2 2 4" xfId="20920" xr:uid="{3780DC38-0F75-4A34-AD9F-EDDFCBD7378B}"/>
    <cellStyle name="SAPBEXchaText 3 2 2 3" xfId="5605" xr:uid="{904FAFDD-0267-4196-A654-65B868038143}"/>
    <cellStyle name="SAPBEXchaText 3 2 2 3 2" xfId="12088" xr:uid="{3AE89BC6-0FB3-40DE-8D0E-881F4EE32605}"/>
    <cellStyle name="SAPBEXchaText 3 2 2 3 3" xfId="17654" xr:uid="{F14E2B31-047A-4F5E-B9D7-93DBC5A918B7}"/>
    <cellStyle name="SAPBEXchaText 3 2 2 3 4" xfId="23095" xr:uid="{6E300B81-39FA-450A-B403-5332EA43D397}"/>
    <cellStyle name="SAPBEXchaText 3 2 2 4" xfId="7860" xr:uid="{1BB3F25E-4449-4D02-A0B0-EDD041F3C5DB}"/>
    <cellStyle name="SAPBEXchaText 3 2 2 5" xfId="7493" xr:uid="{DDE68AA8-79A6-4BF4-A7EB-32EC18638011}"/>
    <cellStyle name="SAPBEXchaText 3 2 2 6" xfId="17477" xr:uid="{C4237F2F-EC59-416B-8D3D-95A82CABAF3C}"/>
    <cellStyle name="SAPBEXchaText 3 2 3" xfId="1241" xr:uid="{F9E38D36-6B6B-4730-8EE3-C0CA1CD6B0FE}"/>
    <cellStyle name="SAPBEXchaText 3 2 3 2" xfId="3274" xr:uid="{707405F4-F0D5-4D31-90BB-BE69B1A8AE3E}"/>
    <cellStyle name="SAPBEXchaText 3 2 3 2 2" xfId="9830" xr:uid="{158A2A55-1D10-43B9-830D-2132FF5D0F42}"/>
    <cellStyle name="SAPBEXchaText 3 2 3 2 3" xfId="15444" xr:uid="{7B8A2E35-A984-4E64-AED0-9D037D197589}"/>
    <cellStyle name="SAPBEXchaText 3 2 3 2 4" xfId="20921" xr:uid="{A5C6ED4E-2A00-4632-899A-D283C8436FFC}"/>
    <cellStyle name="SAPBEXchaText 3 2 3 3" xfId="5606" xr:uid="{B2B693F9-8C4E-4C37-9A2D-521E6AB622AA}"/>
    <cellStyle name="SAPBEXchaText 3 2 3 3 2" xfId="12089" xr:uid="{7A031E54-53C9-4427-8219-5521EF696E63}"/>
    <cellStyle name="SAPBEXchaText 3 2 3 3 3" xfId="17655" xr:uid="{E5792887-398B-4333-862C-B70E9C3DEC4F}"/>
    <cellStyle name="SAPBEXchaText 3 2 3 3 4" xfId="23096" xr:uid="{81C09A86-56FE-4E54-9C23-02B50118F23D}"/>
    <cellStyle name="SAPBEXchaText 3 2 3 4" xfId="7861" xr:uid="{CA1F1998-9610-44B7-9E2F-5AC179D22D35}"/>
    <cellStyle name="SAPBEXchaText 3 2 3 5" xfId="7492" xr:uid="{C6F8AC82-CD73-43C1-B070-2703D67E7691}"/>
    <cellStyle name="SAPBEXchaText 3 2 3 6" xfId="15302" xr:uid="{92978122-40ED-4D0D-87AF-2C7733E50394}"/>
    <cellStyle name="SAPBEXchaText 3 2 4" xfId="3272" xr:uid="{A7E08618-55B6-47B2-966A-F2E6073AF47E}"/>
    <cellStyle name="SAPBEXchaText 3 2 4 2" xfId="9828" xr:uid="{9C272E20-1D1B-409F-B718-34578719E88B}"/>
    <cellStyle name="SAPBEXchaText 3 2 4 3" xfId="15442" xr:uid="{FBC8A93B-F188-4068-944B-8276B52C1C32}"/>
    <cellStyle name="SAPBEXchaText 3 2 4 4" xfId="20919" xr:uid="{68863827-9530-4CF9-A81B-969175CAA44D}"/>
    <cellStyle name="SAPBEXchaText 3 2 5" xfId="5604" xr:uid="{569574C2-18FD-45C2-87B9-B2A05C34EC38}"/>
    <cellStyle name="SAPBEXchaText 3 2 5 2" xfId="12087" xr:uid="{FCC54429-4B3D-40D7-89FE-E2D8D3180189}"/>
    <cellStyle name="SAPBEXchaText 3 2 5 3" xfId="17653" xr:uid="{895FF2B1-3209-47F8-9D53-2C729B3B0599}"/>
    <cellStyle name="SAPBEXchaText 3 2 5 4" xfId="23094" xr:uid="{91B53B83-E448-4EA6-932D-88B5284F2EC3}"/>
    <cellStyle name="SAPBEXchaText 3 2 6" xfId="7859" xr:uid="{D66E4805-D6A7-4D16-8E70-0B660432A897}"/>
    <cellStyle name="SAPBEXchaText 3 2 7" xfId="7494" xr:uid="{CF1E4281-CCEE-49AD-A45E-32C71BDCEBF0}"/>
    <cellStyle name="SAPBEXchaText 3 2 8" xfId="15303" xr:uid="{F6D49383-A071-4A9D-928F-F751DD6B887C}"/>
    <cellStyle name="SAPBEXchaText 3 3" xfId="1242" xr:uid="{8BE1901E-6713-43B4-AB4E-F522F3788580}"/>
    <cellStyle name="SAPBEXchaText 3 3 2" xfId="1243" xr:uid="{E7D1343B-42EB-4845-94BF-88A6740B692B}"/>
    <cellStyle name="SAPBEXchaText 3 3 2 2" xfId="3276" xr:uid="{ABD1E9A6-7BF2-4EF4-8041-5933E94E50D7}"/>
    <cellStyle name="SAPBEXchaText 3 3 2 2 2" xfId="9832" xr:uid="{517B5D66-AC46-440B-9EEA-22E280854036}"/>
    <cellStyle name="SAPBEXchaText 3 3 2 2 3" xfId="15446" xr:uid="{76184F03-941B-425B-8F91-2240C9B7A084}"/>
    <cellStyle name="SAPBEXchaText 3 3 2 2 4" xfId="20923" xr:uid="{E0683FA6-C77D-4355-9EF4-8358964A9934}"/>
    <cellStyle name="SAPBEXchaText 3 3 2 3" xfId="5608" xr:uid="{EDDDA0D1-44A9-42F0-B77C-CFB83AAE4E43}"/>
    <cellStyle name="SAPBEXchaText 3 3 2 3 2" xfId="12091" xr:uid="{35B65D7C-A0E2-4C13-8A71-4B58B473BAEF}"/>
    <cellStyle name="SAPBEXchaText 3 3 2 3 3" xfId="17657" xr:uid="{18E22288-FEDE-4A61-A91E-BBCAB298E28F}"/>
    <cellStyle name="SAPBEXchaText 3 3 2 3 4" xfId="23098" xr:uid="{8E88484D-025D-48C6-87F3-87D0595F498D}"/>
    <cellStyle name="SAPBEXchaText 3 3 2 4" xfId="7863" xr:uid="{F954E493-609A-45FC-9608-3B0578FF8F10}"/>
    <cellStyle name="SAPBEXchaText 3 3 2 5" xfId="7490" xr:uid="{0580A453-74A8-4B8E-AAD5-58E57BC40546}"/>
    <cellStyle name="SAPBEXchaText 3 3 2 6" xfId="19108" xr:uid="{6FFCB1ED-052A-49F9-9EAE-AB98C6ADD3E1}"/>
    <cellStyle name="SAPBEXchaText 3 3 3" xfId="1244" xr:uid="{B7F70F68-04F3-440C-ACCB-5735493DFCBC}"/>
    <cellStyle name="SAPBEXchaText 3 3 3 2" xfId="3277" xr:uid="{30C0AC31-FD14-4B59-8CDB-1B2FC60C1036}"/>
    <cellStyle name="SAPBEXchaText 3 3 3 2 2" xfId="9833" xr:uid="{870BC5D4-EA61-4C52-8188-F3DE06736A30}"/>
    <cellStyle name="SAPBEXchaText 3 3 3 2 3" xfId="15447" xr:uid="{E775A7AA-34B9-4BB6-BD0D-1AD2C10C913B}"/>
    <cellStyle name="SAPBEXchaText 3 3 3 2 4" xfId="20924" xr:uid="{6719037D-3327-46DC-8569-20C6A4A92B89}"/>
    <cellStyle name="SAPBEXchaText 3 3 3 3" xfId="5609" xr:uid="{0670E22A-CC19-4AF8-8662-9330B619C398}"/>
    <cellStyle name="SAPBEXchaText 3 3 3 3 2" xfId="12092" xr:uid="{7ABA3CBC-AE15-40FC-A2FC-31AD8AF025C0}"/>
    <cellStyle name="SAPBEXchaText 3 3 3 3 3" xfId="17658" xr:uid="{4D486D8F-391B-41EC-BF75-570A119E13C2}"/>
    <cellStyle name="SAPBEXchaText 3 3 3 3 4" xfId="23099" xr:uid="{503CDD86-8552-4F6D-8E2D-E6E86D2BC745}"/>
    <cellStyle name="SAPBEXchaText 3 3 3 4" xfId="7864" xr:uid="{F75B0B60-3504-41F6-9791-239F47945D94}"/>
    <cellStyle name="SAPBEXchaText 3 3 3 5" xfId="7121" xr:uid="{B7CD2732-CDF2-4DD1-AD7F-741A78ADDF9F}"/>
    <cellStyle name="SAPBEXchaText 3 3 3 6" xfId="19102" xr:uid="{AEC06DFB-6C1C-4719-B0AF-90FD4DDA5DB7}"/>
    <cellStyle name="SAPBEXchaText 3 3 4" xfId="3275" xr:uid="{8535CA63-7C56-473A-84F7-0F9164A714B5}"/>
    <cellStyle name="SAPBEXchaText 3 3 4 2" xfId="9831" xr:uid="{0A278692-4D35-443F-9E8D-D07164920594}"/>
    <cellStyle name="SAPBEXchaText 3 3 4 3" xfId="15445" xr:uid="{2EE91F37-9F46-4AC6-A941-E4350B62410F}"/>
    <cellStyle name="SAPBEXchaText 3 3 4 4" xfId="20922" xr:uid="{FCE3AC73-8427-4C7F-A7E5-3F7B88133312}"/>
    <cellStyle name="SAPBEXchaText 3 3 5" xfId="5607" xr:uid="{3D9D4D22-43DF-4CAF-A6E4-BE4D4F3B7C9C}"/>
    <cellStyle name="SAPBEXchaText 3 3 5 2" xfId="12090" xr:uid="{B24A7C60-8B4F-40FF-89FF-5C0517FF18E1}"/>
    <cellStyle name="SAPBEXchaText 3 3 5 3" xfId="17656" xr:uid="{803ECC83-80A9-45C7-8605-A734C973A199}"/>
    <cellStyle name="SAPBEXchaText 3 3 5 4" xfId="23097" xr:uid="{D7FF720C-DB5C-406F-AC77-33E3AC1DA93C}"/>
    <cellStyle name="SAPBEXchaText 3 3 6" xfId="7862" xr:uid="{13B902DE-FDE8-43A8-8436-AEE4D0F47EF7}"/>
    <cellStyle name="SAPBEXchaText 3 3 7" xfId="7491" xr:uid="{F184EB72-55BB-4C85-9D69-D8DC216A7EA1}"/>
    <cellStyle name="SAPBEXchaText 3 3 8" xfId="7440" xr:uid="{784AB4A1-81EB-47C3-9089-CD5E8A0FE470}"/>
    <cellStyle name="SAPBEXchaText 3 4" xfId="1245" xr:uid="{947C069A-3CB9-4848-892B-C9EBB88A7109}"/>
    <cellStyle name="SAPBEXchaText 3 4 2" xfId="3278" xr:uid="{8CF33264-F10E-429F-AF7B-1D938FC5C71B}"/>
    <cellStyle name="SAPBEXchaText 3 4 2 2" xfId="9834" xr:uid="{72B6B80C-030E-4649-B02F-60F55B1DEA95}"/>
    <cellStyle name="SAPBEXchaText 3 4 2 3" xfId="15448" xr:uid="{DE162DB6-33A5-4FD9-89EB-F3CDFAD2C13E}"/>
    <cellStyle name="SAPBEXchaText 3 4 2 4" xfId="20925" xr:uid="{061589AB-D409-494E-8081-549DDF1C9C3E}"/>
    <cellStyle name="SAPBEXchaText 3 4 3" xfId="5610" xr:uid="{EA53991F-59B6-4A0B-8433-054F843D00E2}"/>
    <cellStyle name="SAPBEXchaText 3 4 3 2" xfId="12093" xr:uid="{E62B96A4-5BBD-49B4-880F-939600183B58}"/>
    <cellStyle name="SAPBEXchaText 3 4 3 3" xfId="17659" xr:uid="{4663CE3E-B1BB-45D1-A946-FEAB2B2DCDF1}"/>
    <cellStyle name="SAPBEXchaText 3 4 3 4" xfId="23100" xr:uid="{9ACFFFBC-94EB-4165-A15D-90B7130879E5}"/>
    <cellStyle name="SAPBEXchaText 3 4 4" xfId="7865" xr:uid="{12449205-5A9E-48C2-8B43-163C4EFF5C61}"/>
    <cellStyle name="SAPBEXchaText 3 4 5" xfId="7120" xr:uid="{87222C03-4019-488F-B565-BCBD9A580030}"/>
    <cellStyle name="SAPBEXchaText 3 4 6" xfId="15301" xr:uid="{6FD11F22-AA92-4C48-80DE-4E8150995321}"/>
    <cellStyle name="SAPBEXchaText 3 5" xfId="1246" xr:uid="{C522B46F-8716-4CD2-872B-4BDDF207F699}"/>
    <cellStyle name="SAPBEXchaText 3 5 2" xfId="3279" xr:uid="{BF64CBFB-1006-4BEC-94B1-C8DC7BFD6BCC}"/>
    <cellStyle name="SAPBEXchaText 3 5 2 2" xfId="9835" xr:uid="{18516F70-87AA-406B-AD52-9481BBB3FC96}"/>
    <cellStyle name="SAPBEXchaText 3 5 2 3" xfId="15449" xr:uid="{6E80D1CB-672A-490D-AF9A-94EBC035BB32}"/>
    <cellStyle name="SAPBEXchaText 3 5 2 4" xfId="20926" xr:uid="{6888F153-D295-4692-A5E8-B4C64DC437DB}"/>
    <cellStyle name="SAPBEXchaText 3 5 3" xfId="5611" xr:uid="{B78A8DA7-D6F6-483E-89AA-48A11B625B1C}"/>
    <cellStyle name="SAPBEXchaText 3 5 3 2" xfId="12094" xr:uid="{BC4FBD26-DC27-4539-91F7-EC8668961288}"/>
    <cellStyle name="SAPBEXchaText 3 5 3 3" xfId="17660" xr:uid="{9C3A6CC3-8452-4AED-ABC2-ABA0EA664859}"/>
    <cellStyle name="SAPBEXchaText 3 5 3 4" xfId="23101" xr:uid="{EA879B7E-82BA-4B10-8762-6A65797054FB}"/>
    <cellStyle name="SAPBEXchaText 3 5 4" xfId="7866" xr:uid="{96C64DB0-258B-4050-A499-16DAD8F79D79}"/>
    <cellStyle name="SAPBEXchaText 3 5 5" xfId="7119" xr:uid="{4A5C961D-9EE8-4827-A273-8DCF2427A747}"/>
    <cellStyle name="SAPBEXchaText 3 5 6" xfId="17476" xr:uid="{8A9D21BA-543E-45D4-97A3-3AA88D66D5CF}"/>
    <cellStyle name="SAPBEXchaText 3 6" xfId="1238" xr:uid="{0D90C988-D874-4D5B-9658-3F21BD331A95}"/>
    <cellStyle name="SAPBEXchaText 3 6 2" xfId="7858" xr:uid="{8830FA9F-E9C3-4079-B8D6-89BE7205F21B}"/>
    <cellStyle name="SAPBEXchaText 3 6 3" xfId="7495" xr:uid="{488313F4-24BA-4A6C-A951-858570C865E9}"/>
    <cellStyle name="SAPBEXchaText 3 6 4" xfId="19103" xr:uid="{7919DA70-134D-48F8-BD94-5DEECF424B70}"/>
    <cellStyle name="SAPBEXchaText 3 7" xfId="3271" xr:uid="{0ADAC9EC-9DBD-44B3-9FF6-4C66058BF73E}"/>
    <cellStyle name="SAPBEXchaText 3 7 2" xfId="9827" xr:uid="{02FB0050-5B9A-41F5-9D91-77DD17632F85}"/>
    <cellStyle name="SAPBEXchaText 3 7 3" xfId="15441" xr:uid="{313A83B9-5A4E-4941-A43A-113013A44311}"/>
    <cellStyle name="SAPBEXchaText 3 7 4" xfId="20918" xr:uid="{98A462BB-EEB5-4869-904F-5D8891AB4497}"/>
    <cellStyle name="SAPBEXchaText 3 8" xfId="5603" xr:uid="{C3541E59-210F-48C3-8BBF-B7B688D8CE97}"/>
    <cellStyle name="SAPBEXchaText 3 8 2" xfId="12086" xr:uid="{72BA57E0-0CB9-436A-B52D-68A4AB212563}"/>
    <cellStyle name="SAPBEXchaText 3 8 3" xfId="17652" xr:uid="{298A4D1D-FE03-47DC-B3BC-331469BB624B}"/>
    <cellStyle name="SAPBEXchaText 3 8 4" xfId="23093" xr:uid="{FEF3ADE1-4807-4EA7-8776-AC0EF37CF9B2}"/>
    <cellStyle name="SAPBEXchaText 4" xfId="536" xr:uid="{11B28FBD-0A62-4FBE-A9F3-CE39077AD21E}"/>
    <cellStyle name="SAPBEXchaText 4 2" xfId="1248" xr:uid="{508E944F-A352-4458-9F63-CC0FEA9FE8A3}"/>
    <cellStyle name="SAPBEXchaText 4 2 2" xfId="1249" xr:uid="{B8F85D0D-9C9F-470D-9AFF-777F19C84952}"/>
    <cellStyle name="SAPBEXchaText 4 2 2 2" xfId="3282" xr:uid="{2028251F-2B97-4E89-84E2-F4D28BA6DEF2}"/>
    <cellStyle name="SAPBEXchaText 4 2 2 2 2" xfId="9838" xr:uid="{AAF4CF36-5B09-498D-9D18-C27B2F8970FF}"/>
    <cellStyle name="SAPBEXchaText 4 2 2 2 3" xfId="15452" xr:uid="{57614DA3-961F-463D-9E9D-0D4848F8FC86}"/>
    <cellStyle name="SAPBEXchaText 4 2 2 2 4" xfId="20929" xr:uid="{002CBADF-87BB-4F79-A1AC-F567E09EB811}"/>
    <cellStyle name="SAPBEXchaText 4 2 2 3" xfId="5614" xr:uid="{518B79A7-877A-49E7-A8D2-2E927C2A3912}"/>
    <cellStyle name="SAPBEXchaText 4 2 2 3 2" xfId="12097" xr:uid="{AB3DD78D-5E85-4F93-B21A-742EB0FDD910}"/>
    <cellStyle name="SAPBEXchaText 4 2 2 3 3" xfId="17663" xr:uid="{6F23C3B6-560A-41E0-A32C-E87DEB1621C8}"/>
    <cellStyle name="SAPBEXchaText 4 2 2 3 4" xfId="23104" xr:uid="{82E60C13-0F44-4106-9CD7-3E5237C687EB}"/>
    <cellStyle name="SAPBEXchaText 4 2 2 4" xfId="7869" xr:uid="{3D564B76-3607-46C1-99E7-F35CEFEB49A8}"/>
    <cellStyle name="SAPBEXchaText 4 2 2 5" xfId="7117" xr:uid="{718E7CA1-773D-4E61-B587-F6D8C84D7565}"/>
    <cellStyle name="SAPBEXchaText 4 2 2 6" xfId="19107" xr:uid="{41888B94-6A87-42CF-8484-35B6643E71B9}"/>
    <cellStyle name="SAPBEXchaText 4 2 3" xfId="1250" xr:uid="{781F901C-FA0E-4DFE-8342-E5379EAD750B}"/>
    <cellStyle name="SAPBEXchaText 4 2 3 2" xfId="3283" xr:uid="{B5C40225-F407-4312-85EB-0E1DA4321D63}"/>
    <cellStyle name="SAPBEXchaText 4 2 3 2 2" xfId="9839" xr:uid="{0A911B00-990B-42AF-9B8A-7D4F7EFFE31A}"/>
    <cellStyle name="SAPBEXchaText 4 2 3 2 3" xfId="15453" xr:uid="{C2A13ED2-8518-42C1-9BE0-93D2BA01ADE1}"/>
    <cellStyle name="SAPBEXchaText 4 2 3 2 4" xfId="20930" xr:uid="{093631DC-AEF4-4646-9B67-D63E89494A15}"/>
    <cellStyle name="SAPBEXchaText 4 2 3 3" xfId="5615" xr:uid="{288F7BA5-4AE4-41F3-93DF-FB2FCEC9A5EE}"/>
    <cellStyle name="SAPBEXchaText 4 2 3 3 2" xfId="12098" xr:uid="{516AC794-AF52-4482-ADCA-3AD05A1B504B}"/>
    <cellStyle name="SAPBEXchaText 4 2 3 3 3" xfId="17664" xr:uid="{E8899389-AE51-4077-B498-8A4C746BEE53}"/>
    <cellStyle name="SAPBEXchaText 4 2 3 3 4" xfId="23105" xr:uid="{A934CBD0-2F1B-4952-A557-4C8EA05B22D8}"/>
    <cellStyle name="SAPBEXchaText 4 2 3 4" xfId="7870" xr:uid="{BDB6635F-4C54-4D37-8F1B-654090626024}"/>
    <cellStyle name="SAPBEXchaText 4 2 3 5" xfId="7116" xr:uid="{4E731E56-FBE2-484B-A5E5-0E96DDBCA6D1}"/>
    <cellStyle name="SAPBEXchaText 4 2 3 6" xfId="19101" xr:uid="{2F6BDD68-2BF3-4342-ABDB-A56ABCFD5DA6}"/>
    <cellStyle name="SAPBEXchaText 4 2 4" xfId="3281" xr:uid="{DD2C8128-BF97-444B-A08A-6A6CE1B59ED6}"/>
    <cellStyle name="SAPBEXchaText 4 2 4 2" xfId="9837" xr:uid="{79BDA826-B951-443E-8911-2CB6FD3E4E9A}"/>
    <cellStyle name="SAPBEXchaText 4 2 4 3" xfId="15451" xr:uid="{96E40D5F-27E2-4C93-AA36-3F33672C0968}"/>
    <cellStyle name="SAPBEXchaText 4 2 4 4" xfId="20928" xr:uid="{3E7FFAA9-1E87-496D-A0AE-2843481A8FE8}"/>
    <cellStyle name="SAPBEXchaText 4 2 5" xfId="5613" xr:uid="{99C839B7-EB9B-4C3E-9AB2-081B83A8962A}"/>
    <cellStyle name="SAPBEXchaText 4 2 5 2" xfId="12096" xr:uid="{1B900A8F-ACD0-4927-9145-B68CDD88A0B4}"/>
    <cellStyle name="SAPBEXchaText 4 2 5 3" xfId="17662" xr:uid="{1A881369-24A9-4D35-94F0-75EA991413DF}"/>
    <cellStyle name="SAPBEXchaText 4 2 5 4" xfId="23103" xr:uid="{65ECB2D9-4D9A-43FC-86DE-66E072F0624C}"/>
    <cellStyle name="SAPBEXchaText 4 2 6" xfId="7868" xr:uid="{A6E7E982-9523-4CC9-B2EB-343CABBBA71B}"/>
    <cellStyle name="SAPBEXchaText 4 2 7" xfId="7118" xr:uid="{C2E3CB75-4378-41EE-B0D0-0756391D16E3}"/>
    <cellStyle name="SAPBEXchaText 4 2 8" xfId="9724" xr:uid="{F4171DAC-6C04-4820-ABDB-6857BDC3BD0E}"/>
    <cellStyle name="SAPBEXchaText 4 3" xfId="1251" xr:uid="{C87C772A-B929-4D6D-833B-511D1BD5E038}"/>
    <cellStyle name="SAPBEXchaText 4 3 2" xfId="1252" xr:uid="{B089AB05-5320-4517-B6B2-B42A470916B1}"/>
    <cellStyle name="SAPBEXchaText 4 3 2 2" xfId="3285" xr:uid="{93A6C058-1723-48D6-A5B5-DB18D6A7648E}"/>
    <cellStyle name="SAPBEXchaText 4 3 2 2 2" xfId="9841" xr:uid="{63535D78-0B8E-47A6-8197-7FF8719B3749}"/>
    <cellStyle name="SAPBEXchaText 4 3 2 2 3" xfId="15455" xr:uid="{EFBD9A4F-DF75-4039-964A-03D55EB26FA1}"/>
    <cellStyle name="SAPBEXchaText 4 3 2 2 4" xfId="20932" xr:uid="{11F01D2F-B79D-420F-9F3A-4172A2A05C29}"/>
    <cellStyle name="SAPBEXchaText 4 3 2 3" xfId="5617" xr:uid="{C70AF3AF-ABAC-4CB1-BC16-7300032F44CF}"/>
    <cellStyle name="SAPBEXchaText 4 3 2 3 2" xfId="12100" xr:uid="{9D947B25-4152-4FFE-A211-71D61AAD3306}"/>
    <cellStyle name="SAPBEXchaText 4 3 2 3 3" xfId="17666" xr:uid="{1DAB8E9A-6663-4B78-A5B0-0B252128FCA1}"/>
    <cellStyle name="SAPBEXchaText 4 3 2 3 4" xfId="23107" xr:uid="{DBEEAD39-4181-418F-A3A0-6721310B4A89}"/>
    <cellStyle name="SAPBEXchaText 4 3 2 4" xfId="7872" xr:uid="{498E0648-78C8-4B6B-BA9F-D50B23E297E3}"/>
    <cellStyle name="SAPBEXchaText 4 3 2 5" xfId="7115" xr:uid="{D5A9449B-37E7-4A4D-ABE6-0C00E72E01A8}"/>
    <cellStyle name="SAPBEXchaText 4 3 2 6" xfId="17475" xr:uid="{62B538B6-7DD5-439A-9E83-B8AE39046EBD}"/>
    <cellStyle name="SAPBEXchaText 4 3 3" xfId="1253" xr:uid="{CCBD5E40-AFC7-4DB6-B17C-E2630B25B58B}"/>
    <cellStyle name="SAPBEXchaText 4 3 3 2" xfId="3286" xr:uid="{E23C8276-A4F7-4386-AF22-49527C092DA2}"/>
    <cellStyle name="SAPBEXchaText 4 3 3 2 2" xfId="9842" xr:uid="{C2CD5FC0-9AE6-42F2-8858-7417279D6C16}"/>
    <cellStyle name="SAPBEXchaText 4 3 3 2 3" xfId="15456" xr:uid="{8B4E98E1-8F7B-4482-A95B-F3D0AD8E06D2}"/>
    <cellStyle name="SAPBEXchaText 4 3 3 2 4" xfId="20933" xr:uid="{00F90632-3640-4C5F-A780-DCB6E5FF1011}"/>
    <cellStyle name="SAPBEXchaText 4 3 3 3" xfId="5618" xr:uid="{3BDDA6F1-FF08-4FEA-B832-D2AE34A40048}"/>
    <cellStyle name="SAPBEXchaText 4 3 3 3 2" xfId="12101" xr:uid="{E664856D-134B-4910-AF9C-027CDB67B263}"/>
    <cellStyle name="SAPBEXchaText 4 3 3 3 3" xfId="17667" xr:uid="{B0CF1E72-6F3B-4247-9F5D-031567753B2B}"/>
    <cellStyle name="SAPBEXchaText 4 3 3 3 4" xfId="23108" xr:uid="{A57CA55B-AD00-4215-A8D7-9113FC00F46B}"/>
    <cellStyle name="SAPBEXchaText 4 3 3 4" xfId="7873" xr:uid="{C147E912-61EA-43C7-A0DF-10FFB8F22D81}"/>
    <cellStyle name="SAPBEXchaText 4 3 3 5" xfId="7114" xr:uid="{3B03B8A7-8705-47B6-B13E-CCE050C5CA8B}"/>
    <cellStyle name="SAPBEXchaText 4 3 3 6" xfId="15298" xr:uid="{4E7D5159-63B9-481F-94B9-CF57D6FBFB40}"/>
    <cellStyle name="SAPBEXchaText 4 3 4" xfId="3284" xr:uid="{769A6AF1-CF09-44C7-94A0-48A91FEB5B33}"/>
    <cellStyle name="SAPBEXchaText 4 3 4 2" xfId="9840" xr:uid="{51FF2B38-C0D2-4956-A176-A45F33AA7C6E}"/>
    <cellStyle name="SAPBEXchaText 4 3 4 3" xfId="15454" xr:uid="{2DAF9828-1D25-4026-8C43-525958A216E0}"/>
    <cellStyle name="SAPBEXchaText 4 3 4 4" xfId="20931" xr:uid="{508941C4-246D-4A5E-8E7B-FCC9BBD2CA0F}"/>
    <cellStyle name="SAPBEXchaText 4 3 5" xfId="5616" xr:uid="{0A5668F5-E8F2-4883-9794-1508BCC8BD00}"/>
    <cellStyle name="SAPBEXchaText 4 3 5 2" xfId="12099" xr:uid="{19903014-9B69-496A-89C7-ED92EFB5A9CB}"/>
    <cellStyle name="SAPBEXchaText 4 3 5 3" xfId="17665" xr:uid="{EA6B4773-2653-4BF1-A850-B8332D6F8029}"/>
    <cellStyle name="SAPBEXchaText 4 3 5 4" xfId="23106" xr:uid="{5C77A728-7B56-492B-AD9A-7F6344D97684}"/>
    <cellStyle name="SAPBEXchaText 4 3 6" xfId="7871" xr:uid="{184DCA14-7B7D-4FE8-AC88-F93E11C698E7}"/>
    <cellStyle name="SAPBEXchaText 4 3 7" xfId="11869" xr:uid="{D98FEFD6-6DC6-4C8F-B2A9-E70DA7C72486}"/>
    <cellStyle name="SAPBEXchaText 4 3 8" xfId="15299" xr:uid="{5B3ED228-5675-41D8-BD71-963830E9AF7D}"/>
    <cellStyle name="SAPBEXchaText 4 4" xfId="1254" xr:uid="{559A8591-486E-4403-85EE-943566992579}"/>
    <cellStyle name="SAPBEXchaText 4 4 2" xfId="1255" xr:uid="{A3F3D7E6-8747-43B5-BC46-DEB220EA239E}"/>
    <cellStyle name="SAPBEXchaText 4 4 2 2" xfId="3288" xr:uid="{73B8EBB5-1516-48FA-979B-70677CA26F8A}"/>
    <cellStyle name="SAPBEXchaText 4 4 2 2 2" xfId="9844" xr:uid="{E575817D-D7E2-4A02-B69F-905B2A17917D}"/>
    <cellStyle name="SAPBEXchaText 4 4 2 2 3" xfId="15458" xr:uid="{FDAB13CF-16D6-4035-B8AD-BA803D84648E}"/>
    <cellStyle name="SAPBEXchaText 4 4 2 2 4" xfId="20935" xr:uid="{C97065A1-ACBE-4ABB-8BFD-C8048EB59947}"/>
    <cellStyle name="SAPBEXchaText 4 4 2 3" xfId="5620" xr:uid="{F15DF7E9-D747-4FF4-8E42-499B944BF798}"/>
    <cellStyle name="SAPBEXchaText 4 4 2 3 2" xfId="12103" xr:uid="{3302367F-FE3B-43B6-B30A-E56C9A689FDF}"/>
    <cellStyle name="SAPBEXchaText 4 4 2 3 3" xfId="17669" xr:uid="{9B072370-CB6B-48D7-8263-0D6B8CD9741B}"/>
    <cellStyle name="SAPBEXchaText 4 4 2 3 4" xfId="23110" xr:uid="{B6C8C721-FA21-4C95-9726-8BEFAD7FCE4F}"/>
    <cellStyle name="SAPBEXchaText 4 4 2 4" xfId="7875" xr:uid="{39CAE90A-C704-467A-BC83-F7344DBFE790}"/>
    <cellStyle name="SAPBEXchaText 4 4 2 5" xfId="11868" xr:uid="{E4452C51-2568-49D6-AC70-A6997FBB6D1C}"/>
    <cellStyle name="SAPBEXchaText 4 4 2 6" xfId="19106" xr:uid="{7A0578B2-F9D0-47B5-8664-EA3D416ABD74}"/>
    <cellStyle name="SAPBEXchaText 4 4 3" xfId="1256" xr:uid="{2F8DF855-1675-4241-9A93-0E82AE4B83A7}"/>
    <cellStyle name="SAPBEXchaText 4 4 3 2" xfId="3289" xr:uid="{9647BDF4-D344-405F-AD6A-2CB0137161D6}"/>
    <cellStyle name="SAPBEXchaText 4 4 3 2 2" xfId="9845" xr:uid="{08B006B6-3CFB-4DD2-9140-2D2694110684}"/>
    <cellStyle name="SAPBEXchaText 4 4 3 2 3" xfId="15459" xr:uid="{73BC29D9-791A-440C-8A9B-FE3BBEA3407E}"/>
    <cellStyle name="SAPBEXchaText 4 4 3 2 4" xfId="20936" xr:uid="{97D82449-DF09-479C-9CA5-11D115012E9F}"/>
    <cellStyle name="SAPBEXchaText 4 4 3 3" xfId="5621" xr:uid="{41564841-921C-4EE2-819F-BA74491F2C0B}"/>
    <cellStyle name="SAPBEXchaText 4 4 3 3 2" xfId="12104" xr:uid="{1A846AD2-882A-4BA0-BCAD-9AA6309A8F4F}"/>
    <cellStyle name="SAPBEXchaText 4 4 3 3 3" xfId="17670" xr:uid="{71FD4429-4AD5-4B55-93AB-2B30160BEF19}"/>
    <cellStyle name="SAPBEXchaText 4 4 3 3 4" xfId="23111" xr:uid="{A0A8EC98-A332-4328-9B78-949EE4D5F367}"/>
    <cellStyle name="SAPBEXchaText 4 4 3 4" xfId="7876" xr:uid="{84C2FD8A-8CC6-4E84-99E6-53AD2AF0B0AD}"/>
    <cellStyle name="SAPBEXchaText 4 4 3 5" xfId="7112" xr:uid="{43519331-AC2E-428A-82FC-82BB5E8B94C5}"/>
    <cellStyle name="SAPBEXchaText 4 4 3 6" xfId="19100" xr:uid="{AFBBB83D-C545-4C6E-8BA6-B281563251D5}"/>
    <cellStyle name="SAPBEXchaText 4 4 4" xfId="3287" xr:uid="{5E3FA74A-7D33-4529-9DAA-026AEFFA74E6}"/>
    <cellStyle name="SAPBEXchaText 4 4 4 2" xfId="9843" xr:uid="{6E876639-7AA9-4E0D-86BA-02A05DD3C3E1}"/>
    <cellStyle name="SAPBEXchaText 4 4 4 3" xfId="15457" xr:uid="{6999A82D-E1F7-4BF1-A99A-3540862F0E0C}"/>
    <cellStyle name="SAPBEXchaText 4 4 4 4" xfId="20934" xr:uid="{EF5A8733-AAE9-45AD-8674-CA90D875C06E}"/>
    <cellStyle name="SAPBEXchaText 4 4 5" xfId="5619" xr:uid="{2DD5CD6C-3687-4B90-A857-2D4A8FF22B88}"/>
    <cellStyle name="SAPBEXchaText 4 4 5 2" xfId="12102" xr:uid="{75C21E43-C6B7-4144-B063-4AB1F487312C}"/>
    <cellStyle name="SAPBEXchaText 4 4 5 3" xfId="17668" xr:uid="{FB1898DA-58C3-4AE5-9115-DEF38315B6EC}"/>
    <cellStyle name="SAPBEXchaText 4 4 5 4" xfId="23109" xr:uid="{D70F3F9A-B0C8-477B-93DD-24E91246F58D}"/>
    <cellStyle name="SAPBEXchaText 4 4 6" xfId="7874" xr:uid="{4AFAD21B-D05D-4027-A948-FB1AB50DC276}"/>
    <cellStyle name="SAPBEXchaText 4 4 7" xfId="7113" xr:uid="{4CDD4FBB-2731-4195-BD63-18E9D1CA1351}"/>
    <cellStyle name="SAPBEXchaText 4 4 8" xfId="9725" xr:uid="{E504F80D-F846-439A-AFA6-0178EAAFECCE}"/>
    <cellStyle name="SAPBEXchaText 4 5" xfId="1257" xr:uid="{9B4D3F22-E659-4D9D-87C3-0BC4FF44FDF1}"/>
    <cellStyle name="SAPBEXchaText 4 5 2" xfId="3290" xr:uid="{BA93D008-6103-481A-8A93-A66B20EB6B21}"/>
    <cellStyle name="SAPBEXchaText 4 5 2 2" xfId="9846" xr:uid="{2BC77B14-9C1E-41B4-8AA6-24D10095727E}"/>
    <cellStyle name="SAPBEXchaText 4 5 2 3" xfId="15460" xr:uid="{C91A7156-A4F9-46FD-B1DB-98C1CFC32235}"/>
    <cellStyle name="SAPBEXchaText 4 5 2 4" xfId="20937" xr:uid="{3627046B-53E7-4DBF-B3BA-5202B6021E79}"/>
    <cellStyle name="SAPBEXchaText 4 5 3" xfId="5622" xr:uid="{D4782F84-B792-410F-947B-E8B2CA2AFE3D}"/>
    <cellStyle name="SAPBEXchaText 4 5 3 2" xfId="12105" xr:uid="{0EF61C25-D7C2-4D1F-A32C-D272075EC6E9}"/>
    <cellStyle name="SAPBEXchaText 4 5 3 3" xfId="17671" xr:uid="{536D1C8B-0CB2-4DC5-88FA-63C16B6E7B02}"/>
    <cellStyle name="SAPBEXchaText 4 5 3 4" xfId="23112" xr:uid="{CE184E64-0459-4C91-8632-FD9386A7F1AC}"/>
    <cellStyle name="SAPBEXchaText 4 5 4" xfId="7877" xr:uid="{95D3C3CA-8EFD-40E0-894E-60FC8C9C24B8}"/>
    <cellStyle name="SAPBEXchaText 4 5 5" xfId="7111" xr:uid="{7B07D987-7E8C-4D71-88AC-35494EC2B064}"/>
    <cellStyle name="SAPBEXchaText 4 5 6" xfId="15297" xr:uid="{5197965A-11EA-4AB2-AFDF-7993A46A522A}"/>
    <cellStyle name="SAPBEXchaText 4 6" xfId="1258" xr:uid="{DD611876-3C21-491C-8AF3-14D2E81BB796}"/>
    <cellStyle name="SAPBEXchaText 4 6 2" xfId="3291" xr:uid="{AF12CF21-1CFC-4E72-B7BC-527024E26C76}"/>
    <cellStyle name="SAPBEXchaText 4 6 2 2" xfId="9847" xr:uid="{7AD1A108-B45E-44C9-AAF7-390AA71FCF3F}"/>
    <cellStyle name="SAPBEXchaText 4 6 2 3" xfId="15461" xr:uid="{02F13024-ED74-4345-BA24-5EFC91DBBE1F}"/>
    <cellStyle name="SAPBEXchaText 4 6 2 4" xfId="20938" xr:uid="{4CA9315D-3F45-4613-B798-6702DF8F6DA6}"/>
    <cellStyle name="SAPBEXchaText 4 6 3" xfId="5623" xr:uid="{8D20757E-F58A-4364-ABFB-AD038CFDD58F}"/>
    <cellStyle name="SAPBEXchaText 4 6 3 2" xfId="12106" xr:uid="{CE71A8F9-E784-44AA-AABE-5566D035605B}"/>
    <cellStyle name="SAPBEXchaText 4 6 3 3" xfId="17672" xr:uid="{0BD675B9-4F91-456A-9652-7BE9B73328A7}"/>
    <cellStyle name="SAPBEXchaText 4 6 3 4" xfId="23113" xr:uid="{61C27D6A-57EE-45D9-8C30-173088089ECF}"/>
    <cellStyle name="SAPBEXchaText 4 6 4" xfId="7878" xr:uid="{50703576-91DE-4D9D-8E1D-FDDE09F98CDE}"/>
    <cellStyle name="SAPBEXchaText 4 6 5" xfId="7110" xr:uid="{5487FD61-E13C-4430-B8A4-07CB28737AE5}"/>
    <cellStyle name="SAPBEXchaText 4 6 6" xfId="17474" xr:uid="{A9F953FB-BC1A-44F8-B190-804BF29A9B17}"/>
    <cellStyle name="SAPBEXchaText 4 7" xfId="1247" xr:uid="{7214BB2A-F4B0-4CBA-9717-7306D670C650}"/>
    <cellStyle name="SAPBEXchaText 4 7 2" xfId="7867" xr:uid="{BF93D7F3-F41F-4101-824E-53C0259151BF}"/>
    <cellStyle name="SAPBEXchaText 4 7 3" xfId="11870" xr:uid="{49EE540C-225B-4AC1-8668-00E9CBFF994C}"/>
    <cellStyle name="SAPBEXchaText 4 7 4" xfId="15300" xr:uid="{3F0E3B02-1FAC-4BDB-A3D4-9622F6A67D7E}"/>
    <cellStyle name="SAPBEXchaText 4 8" xfId="3280" xr:uid="{1CECE06A-2F14-420A-A1E3-F18D2BF730D3}"/>
    <cellStyle name="SAPBEXchaText 4 8 2" xfId="9836" xr:uid="{992CFF34-33B5-4E1D-AB0A-6482635BD80F}"/>
    <cellStyle name="SAPBEXchaText 4 8 3" xfId="15450" xr:uid="{FA44D7B6-3D20-4428-98CA-7EC92C61F6E3}"/>
    <cellStyle name="SAPBEXchaText 4 8 4" xfId="20927" xr:uid="{2CBBF7FD-0383-4FBD-A131-7A3EBB181228}"/>
    <cellStyle name="SAPBEXchaText 4 9" xfId="5612" xr:uid="{AD3FA61D-7FF6-4376-B043-BF3F6CA578EB}"/>
    <cellStyle name="SAPBEXchaText 4 9 2" xfId="12095" xr:uid="{FECED03E-BA85-4A57-92DA-CAED786B14A2}"/>
    <cellStyle name="SAPBEXchaText 4 9 3" xfId="17661" xr:uid="{2C529444-DD80-466B-A85C-EABE38674AEB}"/>
    <cellStyle name="SAPBEXchaText 4 9 4" xfId="23102" xr:uid="{D651E445-0EF6-448C-A576-7085ABAFC8FD}"/>
    <cellStyle name="SAPBEXchaText 5" xfId="1259" xr:uid="{04404129-237B-417C-9E2D-376D819CF600}"/>
    <cellStyle name="SAPBEXchaText 5 10" xfId="11867" xr:uid="{AB5B1F24-07DC-4F64-94BC-094591E33CD4}"/>
    <cellStyle name="SAPBEXchaText 5 11" xfId="15296" xr:uid="{65A296B5-3B91-4C66-A09D-94BA3E5F920E}"/>
    <cellStyle name="SAPBEXchaText 5 2" xfId="1260" xr:uid="{51245CF1-1680-4347-A2CA-5BAFCF12284A}"/>
    <cellStyle name="SAPBEXchaText 5 2 2" xfId="1261" xr:uid="{D07F3AEB-25A8-4F9A-9B16-C17D6D7BC236}"/>
    <cellStyle name="SAPBEXchaText 5 2 2 2" xfId="3294" xr:uid="{898B2DB4-6C16-414D-86EC-D621E2313C98}"/>
    <cellStyle name="SAPBEXchaText 5 2 2 2 2" xfId="9850" xr:uid="{EEFCCD65-EDCE-4F47-8853-ED19B55315BA}"/>
    <cellStyle name="SAPBEXchaText 5 2 2 2 3" xfId="15464" xr:uid="{A0C6EB60-B588-4DFA-88DD-5C853283A872}"/>
    <cellStyle name="SAPBEXchaText 5 2 2 2 4" xfId="20941" xr:uid="{CD8174B4-22F8-47C0-BC08-E3246927B78F}"/>
    <cellStyle name="SAPBEXchaText 5 2 2 3" xfId="5626" xr:uid="{C3CD8294-D352-4877-BDB6-4C93DB509F66}"/>
    <cellStyle name="SAPBEXchaText 5 2 2 3 2" xfId="12109" xr:uid="{0D957BCD-CE22-4F67-AF57-7605C17033B7}"/>
    <cellStyle name="SAPBEXchaText 5 2 2 3 3" xfId="17675" xr:uid="{69337713-EB8D-41ED-B310-B6F295F265D5}"/>
    <cellStyle name="SAPBEXchaText 5 2 2 3 4" xfId="23116" xr:uid="{FDE2ED39-F989-44E5-9725-583934E011B5}"/>
    <cellStyle name="SAPBEXchaText 5 2 2 4" xfId="7881" xr:uid="{CE77EFB3-9A69-4B65-BDCA-66C7960CD9D8}"/>
    <cellStyle name="SAPBEXchaText 5 2 2 5" xfId="7108" xr:uid="{1E5FF7D3-EB0E-4F59-923D-78DF0586F3B0}"/>
    <cellStyle name="SAPBEXchaText 5 2 2 6" xfId="7256" xr:uid="{941644D8-ACB5-4A1C-9D21-FF9F2A4BCD8B}"/>
    <cellStyle name="SAPBEXchaText 5 2 3" xfId="1262" xr:uid="{31411E12-9B6A-4E9F-A86D-DA15E358D577}"/>
    <cellStyle name="SAPBEXchaText 5 2 3 2" xfId="3295" xr:uid="{81C2037D-C89F-4DA3-8D84-1428A57728A6}"/>
    <cellStyle name="SAPBEXchaText 5 2 3 2 2" xfId="9851" xr:uid="{C2134C96-C612-47EB-B161-43821B73C228}"/>
    <cellStyle name="SAPBEXchaText 5 2 3 2 3" xfId="15465" xr:uid="{B993F14C-16AB-41BE-82A7-57F0D5B286D9}"/>
    <cellStyle name="SAPBEXchaText 5 2 3 2 4" xfId="20942" xr:uid="{DC3E06DA-84D9-4F28-8AB8-527D32CCA6AC}"/>
    <cellStyle name="SAPBEXchaText 5 2 3 3" xfId="5627" xr:uid="{BC43C695-AC17-4670-9D73-6590A3764912}"/>
    <cellStyle name="SAPBEXchaText 5 2 3 3 2" xfId="12110" xr:uid="{814CAFE7-1DC9-449A-A386-640A65CB7529}"/>
    <cellStyle name="SAPBEXchaText 5 2 3 3 3" xfId="17676" xr:uid="{14BB9998-B644-4358-B2CA-6354B8E8F73A}"/>
    <cellStyle name="SAPBEXchaText 5 2 3 3 4" xfId="23117" xr:uid="{81059B5D-41D0-4E95-9D68-7AE3C52747A2}"/>
    <cellStyle name="SAPBEXchaText 5 2 3 4" xfId="7882" xr:uid="{CEB193BF-B3EB-4C3B-B54D-8DFEB1066E8D}"/>
    <cellStyle name="SAPBEXchaText 5 2 3 5" xfId="7107" xr:uid="{27EE00C5-F4ED-408C-9233-EAECF855F315}"/>
    <cellStyle name="SAPBEXchaText 5 2 3 6" xfId="7257" xr:uid="{22326A45-0991-4C65-9CB3-2F36858E7B8B}"/>
    <cellStyle name="SAPBEXchaText 5 2 4" xfId="3293" xr:uid="{39AA4DD4-0920-48B7-8368-83408C69ED35}"/>
    <cellStyle name="SAPBEXchaText 5 2 4 2" xfId="9849" xr:uid="{E403CC4A-9D2B-44D3-9609-BD7DE36F4C43}"/>
    <cellStyle name="SAPBEXchaText 5 2 4 3" xfId="15463" xr:uid="{5719AE03-E0A4-4F7D-A79C-E1CA2BFD5598}"/>
    <cellStyle name="SAPBEXchaText 5 2 4 4" xfId="20940" xr:uid="{B97D38AA-7C72-4A90-AF55-A5A45C7AAB13}"/>
    <cellStyle name="SAPBEXchaText 5 2 5" xfId="5625" xr:uid="{F9B66CF0-A3C3-49D8-AB40-858BFC860361}"/>
    <cellStyle name="SAPBEXchaText 5 2 5 2" xfId="12108" xr:uid="{462DF238-B9C0-4077-A0B2-D196D39C2EC8}"/>
    <cellStyle name="SAPBEXchaText 5 2 5 3" xfId="17674" xr:uid="{18CE42FE-7A3A-4447-81C6-F45146B7188C}"/>
    <cellStyle name="SAPBEXchaText 5 2 5 4" xfId="23115" xr:uid="{78F4F841-3BD5-4C66-9C37-3C7A2ECFB2C1}"/>
    <cellStyle name="SAPBEXchaText 5 2 6" xfId="7880" xr:uid="{82C11BD4-25A5-4648-B68F-E7B304EBDFC9}"/>
    <cellStyle name="SAPBEXchaText 5 2 7" xfId="7109" xr:uid="{08B6889A-FEF4-46BC-9072-3B133DA28BAC}"/>
    <cellStyle name="SAPBEXchaText 5 2 8" xfId="8808" xr:uid="{E8FBA102-FDEC-4E84-AA81-5616C92B447C}"/>
    <cellStyle name="SAPBEXchaText 5 3" xfId="1263" xr:uid="{CEAEC109-B8A7-4B02-8808-CA1214979D5C}"/>
    <cellStyle name="SAPBEXchaText 5 3 2" xfId="1264" xr:uid="{5C0FAA39-E695-41BB-AADF-26E8E0D72CCC}"/>
    <cellStyle name="SAPBEXchaText 5 3 2 2" xfId="3297" xr:uid="{A68712BF-C7D1-4E6B-9807-C1B3A0320430}"/>
    <cellStyle name="SAPBEXchaText 5 3 2 2 2" xfId="9853" xr:uid="{61DE9711-0A33-4F16-924C-974FD6AB5E93}"/>
    <cellStyle name="SAPBEXchaText 5 3 2 2 3" xfId="15467" xr:uid="{D88783CE-B728-4519-BACA-A3AB4D90E85A}"/>
    <cellStyle name="SAPBEXchaText 5 3 2 2 4" xfId="20944" xr:uid="{92DB19DA-1C68-4659-8FC8-F6E7717CE20D}"/>
    <cellStyle name="SAPBEXchaText 5 3 2 3" xfId="5629" xr:uid="{138BE762-8408-43B1-8400-B12542ADDEBE}"/>
    <cellStyle name="SAPBEXchaText 5 3 2 3 2" xfId="12112" xr:uid="{E736C249-E160-45F6-9DB3-145640ED2FE1}"/>
    <cellStyle name="SAPBEXchaText 5 3 2 3 3" xfId="17678" xr:uid="{6CE30682-7C03-45F4-A42A-D21C3EDF458A}"/>
    <cellStyle name="SAPBEXchaText 5 3 2 3 4" xfId="23119" xr:uid="{424DA4C9-895D-4988-B02D-EFCF6AD84E9F}"/>
    <cellStyle name="SAPBEXchaText 5 3 2 4" xfId="7884" xr:uid="{567227D4-CB89-4368-AF4C-B68B3133ABEF}"/>
    <cellStyle name="SAPBEXchaText 5 3 2 5" xfId="7106" xr:uid="{0A3591AF-E963-4012-B85D-21AE2968F2CE}"/>
    <cellStyle name="SAPBEXchaText 5 3 2 6" xfId="7259" xr:uid="{AEAB7089-838C-4533-9B62-7E81C21DE17C}"/>
    <cellStyle name="SAPBEXchaText 5 3 3" xfId="1265" xr:uid="{5D0EBCD9-61FC-453D-AB41-BCB5274424E3}"/>
    <cellStyle name="SAPBEXchaText 5 3 3 2" xfId="3298" xr:uid="{15241B88-8638-4A4E-84F0-668841FAD63A}"/>
    <cellStyle name="SAPBEXchaText 5 3 3 2 2" xfId="9854" xr:uid="{759C65D0-21AD-4FB6-ABED-9E9C87FA51AC}"/>
    <cellStyle name="SAPBEXchaText 5 3 3 2 3" xfId="15468" xr:uid="{C3D02858-E10B-4466-AFA6-9BB4C4B162E4}"/>
    <cellStyle name="SAPBEXchaText 5 3 3 2 4" xfId="20945" xr:uid="{690BE819-27A0-484A-A3EA-D0F8308DF60A}"/>
    <cellStyle name="SAPBEXchaText 5 3 3 3" xfId="5630" xr:uid="{073B8D07-2528-414A-8F84-2039274C803F}"/>
    <cellStyle name="SAPBEXchaText 5 3 3 3 2" xfId="12113" xr:uid="{272D9D99-05CC-4BF3-9A7D-4E0EFBEDA263}"/>
    <cellStyle name="SAPBEXchaText 5 3 3 3 3" xfId="17679" xr:uid="{4FEF14A4-264E-4017-A2A1-C30FDFD38776}"/>
    <cellStyle name="SAPBEXchaText 5 3 3 3 4" xfId="23120" xr:uid="{DFCAF234-0B0E-4B5D-924E-524A2949950B}"/>
    <cellStyle name="SAPBEXchaText 5 3 3 4" xfId="7885" xr:uid="{1E4283DA-8A01-41A9-B868-1D0FB3A734E6}"/>
    <cellStyle name="SAPBEXchaText 5 3 3 5" xfId="7105" xr:uid="{5F14B18E-D567-4BF7-BE58-D936A6E309CA}"/>
    <cellStyle name="SAPBEXchaText 5 3 3 6" xfId="7260" xr:uid="{5C255170-E81D-4665-9B8D-38FB8575DF40}"/>
    <cellStyle name="SAPBEXchaText 5 3 4" xfId="3296" xr:uid="{1DC6BEE1-63C7-45EA-A5D3-AB61DCF776BE}"/>
    <cellStyle name="SAPBEXchaText 5 3 4 2" xfId="9852" xr:uid="{8314FEDE-1736-4024-AFA6-AA3240A76E62}"/>
    <cellStyle name="SAPBEXchaText 5 3 4 3" xfId="15466" xr:uid="{0A97160F-AE48-4924-B704-7A97A2E7AEEC}"/>
    <cellStyle name="SAPBEXchaText 5 3 4 4" xfId="20943" xr:uid="{90295248-70CD-4FEF-8172-47A16F1ADCE2}"/>
    <cellStyle name="SAPBEXchaText 5 3 5" xfId="5628" xr:uid="{7774EC73-C1CA-4219-AFE9-807DBA8A8D2F}"/>
    <cellStyle name="SAPBEXchaText 5 3 5 2" xfId="12111" xr:uid="{F5A344A8-1E3C-4B77-B986-9BDF4C954042}"/>
    <cellStyle name="SAPBEXchaText 5 3 5 3" xfId="17677" xr:uid="{B1E3AF78-A07B-49EA-9EE0-7D6542DF6427}"/>
    <cellStyle name="SAPBEXchaText 5 3 5 4" xfId="23118" xr:uid="{42B6B14A-0F44-4C2B-9C7F-EE6A226AF749}"/>
    <cellStyle name="SAPBEXchaText 5 3 6" xfId="7883" xr:uid="{2BCB6A52-A603-4A0C-883E-21C2E19FFC8B}"/>
    <cellStyle name="SAPBEXchaText 5 3 7" xfId="11866" xr:uid="{71AE2D8E-61DD-48AB-90AF-E9044C435F11}"/>
    <cellStyle name="SAPBEXchaText 5 3 8" xfId="7258" xr:uid="{4C6B3BE3-665C-46E3-B4E3-E29BDF7DB41B}"/>
    <cellStyle name="SAPBEXchaText 5 4" xfId="1266" xr:uid="{EB2ED0BA-1EC9-443E-BBDD-730C84724B86}"/>
    <cellStyle name="SAPBEXchaText 5 4 2" xfId="1267" xr:uid="{CC4434AA-843A-49D1-916F-59CF50D63420}"/>
    <cellStyle name="SAPBEXchaText 5 4 2 2" xfId="3300" xr:uid="{69230D0F-90D9-4B0A-AF97-AA64CA716903}"/>
    <cellStyle name="SAPBEXchaText 5 4 2 2 2" xfId="9856" xr:uid="{3A220EEB-0581-4D35-87D5-38324A83B7E5}"/>
    <cellStyle name="SAPBEXchaText 5 4 2 2 3" xfId="15470" xr:uid="{2E81B18A-24F8-45DB-8590-55121BEF2242}"/>
    <cellStyle name="SAPBEXchaText 5 4 2 2 4" xfId="20947" xr:uid="{9D56797A-70DA-4FCF-B86B-5168A5579318}"/>
    <cellStyle name="SAPBEXchaText 5 4 2 3" xfId="5632" xr:uid="{A9D7E7A5-A5AC-46B4-913C-665456E9162F}"/>
    <cellStyle name="SAPBEXchaText 5 4 2 3 2" xfId="12115" xr:uid="{DF4B0E85-0354-466B-A14C-ECCFB5B60B5E}"/>
    <cellStyle name="SAPBEXchaText 5 4 2 3 3" xfId="17681" xr:uid="{2A66A5A5-F61E-43E0-B560-E7A4583BA149}"/>
    <cellStyle name="SAPBEXchaText 5 4 2 3 4" xfId="23122" xr:uid="{E90906D4-B2FF-4F6A-9CA0-2850B7E295C2}"/>
    <cellStyle name="SAPBEXchaText 5 4 2 4" xfId="7887" xr:uid="{3EB0D3E5-C14B-4E73-8CF5-E152C24868E7}"/>
    <cellStyle name="SAPBEXchaText 5 4 2 5" xfId="11865" xr:uid="{9AC7A46F-61D3-4BB2-BEE5-1BF5A763BAFF}"/>
    <cellStyle name="SAPBEXchaText 5 4 2 6" xfId="7441" xr:uid="{B2234006-8088-4A0F-A441-3755041A30D7}"/>
    <cellStyle name="SAPBEXchaText 5 4 3" xfId="1268" xr:uid="{41D41A04-C489-412C-AAD8-12ED2FA1477D}"/>
    <cellStyle name="SAPBEXchaText 5 4 3 2" xfId="3301" xr:uid="{0147394F-08C0-4E80-A1C1-09CB74F50AF1}"/>
    <cellStyle name="SAPBEXchaText 5 4 3 2 2" xfId="9857" xr:uid="{4BA71911-288F-4675-834E-B8B4DC2E239D}"/>
    <cellStyle name="SAPBEXchaText 5 4 3 2 3" xfId="15471" xr:uid="{B69FD132-3AA4-4281-8A36-B74A865F0195}"/>
    <cellStyle name="SAPBEXchaText 5 4 3 2 4" xfId="20948" xr:uid="{15E95EA2-B55D-44B3-95E5-7329DFE82725}"/>
    <cellStyle name="SAPBEXchaText 5 4 3 3" xfId="5633" xr:uid="{2BE00596-E1CB-4980-9948-1A1846F913EF}"/>
    <cellStyle name="SAPBEXchaText 5 4 3 3 2" xfId="12116" xr:uid="{92FB20E7-8AED-49F5-8FE0-0E41395B6C39}"/>
    <cellStyle name="SAPBEXchaText 5 4 3 3 3" xfId="17682" xr:uid="{639DD9A6-C218-47B6-9E1B-8B96B7FB6D94}"/>
    <cellStyle name="SAPBEXchaText 5 4 3 3 4" xfId="23123" xr:uid="{28D9C78F-A9DC-4115-942C-B48BF312CB7C}"/>
    <cellStyle name="SAPBEXchaText 5 4 3 4" xfId="7888" xr:uid="{873E073A-1BD6-4D21-8F3E-0C1353EDD5F6}"/>
    <cellStyle name="SAPBEXchaText 5 4 3 5" xfId="11864" xr:uid="{46C3679C-E586-4DC9-A013-6CB004AA0C96}"/>
    <cellStyle name="SAPBEXchaText 5 4 3 6" xfId="9726" xr:uid="{D2AD3308-05B9-4453-A409-75B2E99290EB}"/>
    <cellStyle name="SAPBEXchaText 5 4 4" xfId="3299" xr:uid="{29F41BA5-F7FA-49F2-A55C-3A8938897289}"/>
    <cellStyle name="SAPBEXchaText 5 4 4 2" xfId="9855" xr:uid="{608520C8-9E60-403C-9AFD-063711422490}"/>
    <cellStyle name="SAPBEXchaText 5 4 4 3" xfId="15469" xr:uid="{C70447E6-F9DD-40F5-B88F-8AE358B74E4F}"/>
    <cellStyle name="SAPBEXchaText 5 4 4 4" xfId="20946" xr:uid="{304B83EC-ED02-4286-B531-8C4B01FA2BC9}"/>
    <cellStyle name="SAPBEXchaText 5 4 5" xfId="5631" xr:uid="{6793FACC-FF8F-4B81-9728-9BE5F1382CEE}"/>
    <cellStyle name="SAPBEXchaText 5 4 5 2" xfId="12114" xr:uid="{BB5C7026-5DCC-4FEB-9110-223A19B3534A}"/>
    <cellStyle name="SAPBEXchaText 5 4 5 3" xfId="17680" xr:uid="{B99F5CE4-5583-4EB5-B7C4-EFFEEA6A9657}"/>
    <cellStyle name="SAPBEXchaText 5 4 5 4" xfId="23121" xr:uid="{6801E436-A983-4517-AA55-807D1F2FCD9E}"/>
    <cellStyle name="SAPBEXchaText 5 4 6" xfId="7886" xr:uid="{1421F449-FCA7-4A1D-AB79-5AA577201F30}"/>
    <cellStyle name="SAPBEXchaText 5 4 7" xfId="7104" xr:uid="{41974D08-6117-42CF-825D-BCE0229AB254}"/>
    <cellStyle name="SAPBEXchaText 5 4 8" xfId="7261" xr:uid="{ECFA81F3-FD47-418E-9588-40D1AFA5BA70}"/>
    <cellStyle name="SAPBEXchaText 5 5" xfId="1269" xr:uid="{EE2D387B-74BC-40CF-B6F6-E3047A16A2EA}"/>
    <cellStyle name="SAPBEXchaText 5 5 2" xfId="3302" xr:uid="{BA97C3C9-63E7-4959-A7EC-ADE55AA7A79B}"/>
    <cellStyle name="SAPBEXchaText 5 5 2 2" xfId="9858" xr:uid="{42138F06-751E-4BB9-A658-0F545AF18562}"/>
    <cellStyle name="SAPBEXchaText 5 5 2 3" xfId="15472" xr:uid="{05AC5AFD-04D3-40A6-9362-FF2BCC0F9A27}"/>
    <cellStyle name="SAPBEXchaText 5 5 2 4" xfId="20949" xr:uid="{401856B2-2C59-4844-8CFB-D0EFB8291995}"/>
    <cellStyle name="SAPBEXchaText 5 5 3" xfId="5634" xr:uid="{C32C81E8-A1E8-4F31-A366-B12CD627F84B}"/>
    <cellStyle name="SAPBEXchaText 5 5 3 2" xfId="12117" xr:uid="{EBE9C908-A437-4B9D-92F8-D420C839E195}"/>
    <cellStyle name="SAPBEXchaText 5 5 3 3" xfId="17683" xr:uid="{13A9DBD2-D412-4B3D-9737-572C79EB9B0D}"/>
    <cellStyle name="SAPBEXchaText 5 5 3 4" xfId="23124" xr:uid="{09126030-4AA9-49A9-B932-7956D56D1CAA}"/>
    <cellStyle name="SAPBEXchaText 5 5 4" xfId="7889" xr:uid="{07EAE8CA-E1AC-4DB0-A1AA-A44CD9E1ED86}"/>
    <cellStyle name="SAPBEXchaText 5 5 5" xfId="134" xr:uid="{C9C1D957-FEBE-4914-80EA-C448C8900969}"/>
    <cellStyle name="SAPBEXchaText 5 5 6" xfId="11922" xr:uid="{633DDF7F-D9BE-4096-B0C3-12E61C8D91B8}"/>
    <cellStyle name="SAPBEXchaText 5 6" xfId="1270" xr:uid="{98A15194-FAF7-41A4-A86A-AAAA98A662CB}"/>
    <cellStyle name="SAPBEXchaText 5 6 2" xfId="3303" xr:uid="{FE8C0F2F-73CC-46A2-A442-8BDC71E39303}"/>
    <cellStyle name="SAPBEXchaText 5 6 2 2" xfId="9859" xr:uid="{DF993BA4-0F08-4190-A8B0-2419E85D30F9}"/>
    <cellStyle name="SAPBEXchaText 5 6 2 3" xfId="15473" xr:uid="{2D039AD0-6B7D-4C76-BE32-DAC445126A48}"/>
    <cellStyle name="SAPBEXchaText 5 6 2 4" xfId="20950" xr:uid="{B7CEE24E-BF0D-426C-B41D-44A714741977}"/>
    <cellStyle name="SAPBEXchaText 5 6 3" xfId="5635" xr:uid="{C2609B31-9410-40A9-8D11-CE97C59BDDC7}"/>
    <cellStyle name="SAPBEXchaText 5 6 3 2" xfId="12118" xr:uid="{544145A8-912D-4117-B84F-13492E679B2F}"/>
    <cellStyle name="SAPBEXchaText 5 6 3 3" xfId="17684" xr:uid="{7ECDC0FF-BD33-4591-B2A0-1D4E7B08BE13}"/>
    <cellStyle name="SAPBEXchaText 5 6 3 4" xfId="23125" xr:uid="{CD3C8793-1664-411C-8525-DDA3A25F19D7}"/>
    <cellStyle name="SAPBEXchaText 5 6 4" xfId="7890" xr:uid="{A38AAF78-1970-41F8-9A5C-E8F7EAA96D57}"/>
    <cellStyle name="SAPBEXchaText 5 6 5" xfId="7489" xr:uid="{B18AAF83-2ED5-4998-93CA-E9B067AEA5D8}"/>
    <cellStyle name="SAPBEXchaText 5 6 6" xfId="17473" xr:uid="{3D376BD0-5705-46BE-A502-F9C874995C30}"/>
    <cellStyle name="SAPBEXchaText 5 7" xfId="3292" xr:uid="{03F9953B-AFD3-44B9-A69F-A37D60DD51F1}"/>
    <cellStyle name="SAPBEXchaText 5 7 2" xfId="9848" xr:uid="{FD5E70C8-92F8-42D8-BEBF-05F4B2ABA3F7}"/>
    <cellStyle name="SAPBEXchaText 5 7 3" xfId="15462" xr:uid="{1E829344-9BF6-4457-B233-835DB9DD3D6A}"/>
    <cellStyle name="SAPBEXchaText 5 7 4" xfId="20939" xr:uid="{EA7D82BA-8753-4042-B411-0389D8BD30F0}"/>
    <cellStyle name="SAPBEXchaText 5 8" xfId="5624" xr:uid="{49FF36F0-CC6D-4496-8591-86215A0480F0}"/>
    <cellStyle name="SAPBEXchaText 5 8 2" xfId="12107" xr:uid="{EACCB274-E708-40ED-B7AB-15123550AF3C}"/>
    <cellStyle name="SAPBEXchaText 5 8 3" xfId="17673" xr:uid="{5284637F-590C-4D57-92D0-485F8FBF2034}"/>
    <cellStyle name="SAPBEXchaText 5 8 4" xfId="23114" xr:uid="{65A1F243-F510-4FD3-AA55-365C468CD509}"/>
    <cellStyle name="SAPBEXchaText 5 9" xfId="7879" xr:uid="{F190B5EF-0586-486D-A21E-D18DBF949576}"/>
    <cellStyle name="SAPBEXchaText 6" xfId="1271" xr:uid="{37337AB1-755A-4CB0-9AEC-2842C3C164C4}"/>
    <cellStyle name="SAPBEXchaText 6 10" xfId="135" xr:uid="{3AB319E5-99A1-4361-8CBB-BBF05D3FBF0F}"/>
    <cellStyle name="SAPBEXchaText 6 11" xfId="9727" xr:uid="{60464C1D-0E68-4517-A6EB-FF9931228808}"/>
    <cellStyle name="SAPBEXchaText 6 2" xfId="1272" xr:uid="{CA7F8573-F487-40A3-9F7A-C2FDD2926515}"/>
    <cellStyle name="SAPBEXchaText 6 2 2" xfId="1273" xr:uid="{706EB1CC-434E-4A52-B901-EFA6160C9845}"/>
    <cellStyle name="SAPBEXchaText 6 2 2 2" xfId="3306" xr:uid="{C5EED30F-D821-4544-96DD-8EB766E19E1D}"/>
    <cellStyle name="SAPBEXchaText 6 2 2 2 2" xfId="9862" xr:uid="{0B8FFB67-9D3D-46EF-A2D8-B620B29C1AD1}"/>
    <cellStyle name="SAPBEXchaText 6 2 2 2 3" xfId="15476" xr:uid="{4185D043-922E-43CF-8CC8-A6CB1D6350FE}"/>
    <cellStyle name="SAPBEXchaText 6 2 2 2 4" xfId="20953" xr:uid="{7857FEA7-E752-4655-AA3D-3BA2F362ECFC}"/>
    <cellStyle name="SAPBEXchaText 6 2 2 3" xfId="5638" xr:uid="{13C45AD9-6FCF-44EA-A0AE-653351A0BAB0}"/>
    <cellStyle name="SAPBEXchaText 6 2 2 3 2" xfId="12121" xr:uid="{7528F467-B1BD-4EEF-B21D-2C2598100C0D}"/>
    <cellStyle name="SAPBEXchaText 6 2 2 3 3" xfId="17687" xr:uid="{77053E1E-0F79-43A6-9D24-2D234A81D368}"/>
    <cellStyle name="SAPBEXchaText 6 2 2 3 4" xfId="23128" xr:uid="{D782C922-6831-4582-B061-7FFF38E0E07E}"/>
    <cellStyle name="SAPBEXchaText 6 2 2 4" xfId="7893" xr:uid="{E7EB3909-0537-45A9-9EC7-B40F4ADB9D0F}"/>
    <cellStyle name="SAPBEXchaText 6 2 2 5" xfId="7488" xr:uid="{5EC748A9-E670-43EE-AC87-A8C0420DB7D7}"/>
    <cellStyle name="SAPBEXchaText 6 2 2 6" xfId="13570" xr:uid="{DD29BFDA-E96A-4BBB-BBF6-503A1CE0D85A}"/>
    <cellStyle name="SAPBEXchaText 6 2 3" xfId="1274" xr:uid="{94062056-5B4E-4E60-B662-199FC608ED6A}"/>
    <cellStyle name="SAPBEXchaText 6 2 3 2" xfId="3307" xr:uid="{E9C31754-D593-4CDC-87DF-70C3DAB6D268}"/>
    <cellStyle name="SAPBEXchaText 6 2 3 2 2" xfId="9863" xr:uid="{2106FBEB-3F7F-4548-A75B-8DF8490CD39D}"/>
    <cellStyle name="SAPBEXchaText 6 2 3 2 3" xfId="15477" xr:uid="{A43ECC17-0DCB-4875-88D4-5BA0D3324962}"/>
    <cellStyle name="SAPBEXchaText 6 2 3 2 4" xfId="20954" xr:uid="{8FBB064D-2F44-4ACD-AEFA-D0830D03B8A5}"/>
    <cellStyle name="SAPBEXchaText 6 2 3 3" xfId="5639" xr:uid="{5D5643FF-8413-4FAC-A457-EA7D347EDCE9}"/>
    <cellStyle name="SAPBEXchaText 6 2 3 3 2" xfId="12122" xr:uid="{7400ABD0-3C96-4E95-8E8A-88B113CF0AC9}"/>
    <cellStyle name="SAPBEXchaText 6 2 3 3 3" xfId="17688" xr:uid="{282641DB-1554-4AD7-ACEB-6E4A6BFA61C7}"/>
    <cellStyle name="SAPBEXchaText 6 2 3 3 4" xfId="23129" xr:uid="{F114023A-B563-4F60-B40B-A929BCE17DCD}"/>
    <cellStyle name="SAPBEXchaText 6 2 3 4" xfId="7894" xr:uid="{8A2FB0A7-4A47-4169-8ED8-E08079753749}"/>
    <cellStyle name="SAPBEXchaText 6 2 3 5" xfId="7103" xr:uid="{8318FBE6-C950-4DD1-992D-44BF20B716BA}"/>
    <cellStyle name="SAPBEXchaText 6 2 3 6" xfId="17472" xr:uid="{7D02F0CD-CD8C-4F78-9FF2-61A2CFA723B7}"/>
    <cellStyle name="SAPBEXchaText 6 2 4" xfId="3305" xr:uid="{DCAA80B4-BF1F-4FCC-A53D-246572DF5CE7}"/>
    <cellStyle name="SAPBEXchaText 6 2 4 2" xfId="9861" xr:uid="{03C630DB-D678-49A7-BD4B-12312C4A9525}"/>
    <cellStyle name="SAPBEXchaText 6 2 4 3" xfId="15475" xr:uid="{4479DED1-8C31-4285-A23D-CEEAAEFA1F56}"/>
    <cellStyle name="SAPBEXchaText 6 2 4 4" xfId="20952" xr:uid="{1B098FD4-6AFE-43B3-9576-5B495D47F0E8}"/>
    <cellStyle name="SAPBEXchaText 6 2 5" xfId="5637" xr:uid="{E280D316-3B2E-4EDF-86A1-5AE2D669655E}"/>
    <cellStyle name="SAPBEXchaText 6 2 5 2" xfId="12120" xr:uid="{A2415A60-F690-46B3-B756-50DD446D76D9}"/>
    <cellStyle name="SAPBEXchaText 6 2 5 3" xfId="17686" xr:uid="{28788877-4596-439E-86A8-00A0D80C55A7}"/>
    <cellStyle name="SAPBEXchaText 6 2 5 4" xfId="23127" xr:uid="{5846DCCE-4883-4542-96F9-C222101F56E6}"/>
    <cellStyle name="SAPBEXchaText 6 2 6" xfId="7892" xr:uid="{61709392-FB4B-4879-B73A-F520AC96585E}"/>
    <cellStyle name="SAPBEXchaText 6 2 7" xfId="11863" xr:uid="{5AD4B5CB-4F76-4BD1-AD24-3E6642F75053}"/>
    <cellStyle name="SAPBEXchaText 6 2 8" xfId="13530" xr:uid="{AA338E97-735B-4D1E-B301-F4C5893A6BE9}"/>
    <cellStyle name="SAPBEXchaText 6 3" xfId="1275" xr:uid="{3187AD8F-98F0-48FD-807E-3D7BF69CA7E8}"/>
    <cellStyle name="SAPBEXchaText 6 3 2" xfId="1276" xr:uid="{352922FC-1E60-406B-9E27-66C5F9F8B52E}"/>
    <cellStyle name="SAPBEXchaText 6 3 2 2" xfId="3309" xr:uid="{F3418931-6AC6-49C7-9F21-8A09507A5387}"/>
    <cellStyle name="SAPBEXchaText 6 3 2 2 2" xfId="9865" xr:uid="{1186669D-BDC1-455B-BC5A-627F94A8285D}"/>
    <cellStyle name="SAPBEXchaText 6 3 2 2 3" xfId="15479" xr:uid="{1F26A01E-3FF6-412B-8E68-D7B05F036A36}"/>
    <cellStyle name="SAPBEXchaText 6 3 2 2 4" xfId="20956" xr:uid="{83170399-1818-4E93-8707-D3F7F2BA6FA5}"/>
    <cellStyle name="SAPBEXchaText 6 3 2 3" xfId="5641" xr:uid="{78360E2F-274E-4136-99A2-5F747AC19F40}"/>
    <cellStyle name="SAPBEXchaText 6 3 2 3 2" xfId="12124" xr:uid="{0BE51D15-6B5B-4537-BCD1-D0DC531ED67B}"/>
    <cellStyle name="SAPBEXchaText 6 3 2 3 3" xfId="17690" xr:uid="{CD4E055D-B53D-49FE-8677-AC7C19B01549}"/>
    <cellStyle name="SAPBEXchaText 6 3 2 3 4" xfId="23131" xr:uid="{8539CC22-400E-4EA6-A150-9E74431FCB6A}"/>
    <cellStyle name="SAPBEXchaText 6 3 2 4" xfId="7896" xr:uid="{A6CC8918-6EE8-48D8-8AF4-7B4515142E47}"/>
    <cellStyle name="SAPBEXchaText 6 3 2 5" xfId="7486" xr:uid="{88ECFEC6-3E8A-4749-9885-AB7FB76DAE64}"/>
    <cellStyle name="SAPBEXchaText 6 3 2 6" xfId="9728" xr:uid="{4D88DCC5-6CD7-4121-82B1-2BEBD456096F}"/>
    <cellStyle name="SAPBEXchaText 6 3 3" xfId="1277" xr:uid="{1CE1307D-23B7-42C0-BE09-D2368E07D699}"/>
    <cellStyle name="SAPBEXchaText 6 3 3 2" xfId="3310" xr:uid="{ADB68BFA-AB08-4D19-B102-C6C4E55E3A6E}"/>
    <cellStyle name="SAPBEXchaText 6 3 3 2 2" xfId="9866" xr:uid="{015910DF-47A8-48C4-AEBA-3971146D6B99}"/>
    <cellStyle name="SAPBEXchaText 6 3 3 2 3" xfId="15480" xr:uid="{E8346EB7-2695-4878-AAD0-70B4630EFAB5}"/>
    <cellStyle name="SAPBEXchaText 6 3 3 2 4" xfId="20957" xr:uid="{A90E18B4-4830-4A32-A9F7-A6A4F4F881B0}"/>
    <cellStyle name="SAPBEXchaText 6 3 3 3" xfId="5642" xr:uid="{AC20A808-1566-4428-A438-97BDD73E7BCD}"/>
    <cellStyle name="SAPBEXchaText 6 3 3 3 2" xfId="12125" xr:uid="{8C8DCE3D-964A-407B-8531-361E0684900D}"/>
    <cellStyle name="SAPBEXchaText 6 3 3 3 3" xfId="17691" xr:uid="{ACCC7410-083E-47AF-AD3B-6F195FDF1A43}"/>
    <cellStyle name="SAPBEXchaText 6 3 3 3 4" xfId="23132" xr:uid="{FB861FB6-783D-4FE2-899B-F70E91637FD2}"/>
    <cellStyle name="SAPBEXchaText 6 3 3 4" xfId="7897" xr:uid="{BDC020A2-9285-4343-8226-EDAB20E371F2}"/>
    <cellStyle name="SAPBEXchaText 6 3 3 5" xfId="136" xr:uid="{69A20A62-7BE4-4AAE-8C7C-4894E8C1D337}"/>
    <cellStyle name="SAPBEXchaText 6 3 3 6" xfId="9729" xr:uid="{D3B548B4-9954-4B1F-A197-681274EBA3BE}"/>
    <cellStyle name="SAPBEXchaText 6 3 4" xfId="3308" xr:uid="{DF2C00E1-A20A-46A4-9C06-5A5AEA59827C}"/>
    <cellStyle name="SAPBEXchaText 6 3 4 2" xfId="9864" xr:uid="{46A7567B-4502-4B2D-B5D0-7965794C7BF7}"/>
    <cellStyle name="SAPBEXchaText 6 3 4 3" xfId="15478" xr:uid="{9EDFC47F-E948-41A1-BA65-A713DDC98EE2}"/>
    <cellStyle name="SAPBEXchaText 6 3 4 4" xfId="20955" xr:uid="{AB715A90-AC08-450D-B3E1-499FB744FC7E}"/>
    <cellStyle name="SAPBEXchaText 6 3 5" xfId="5640" xr:uid="{C95F6603-863E-415A-BAAB-0B0338D62F70}"/>
    <cellStyle name="SAPBEXchaText 6 3 5 2" xfId="12123" xr:uid="{3BE04460-421D-4B30-A98E-AD165C40D330}"/>
    <cellStyle name="SAPBEXchaText 6 3 5 3" xfId="17689" xr:uid="{045E60A8-7AB5-4989-84CA-22FEA55652DE}"/>
    <cellStyle name="SAPBEXchaText 6 3 5 4" xfId="23130" xr:uid="{52697D9F-9CA0-4E56-9CFC-8CDCF53B9A09}"/>
    <cellStyle name="SAPBEXchaText 6 3 6" xfId="7895" xr:uid="{7A1F50C2-C345-4574-BF2F-DE1EE1EA97A1}"/>
    <cellStyle name="SAPBEXchaText 6 3 7" xfId="7487" xr:uid="{AED72006-53B9-4736-B8A1-B71C7B669B78}"/>
    <cellStyle name="SAPBEXchaText 6 3 8" xfId="8809" xr:uid="{AE30682F-474F-4B33-A8A4-BC480A95DDE1}"/>
    <cellStyle name="SAPBEXchaText 6 4" xfId="1278" xr:uid="{85222387-9874-44BD-8962-CC94F4FB9F2E}"/>
    <cellStyle name="SAPBEXchaText 6 4 2" xfId="1279" xr:uid="{38D2CE61-934D-44DE-A77E-7FB23EC53084}"/>
    <cellStyle name="SAPBEXchaText 6 4 2 2" xfId="3312" xr:uid="{FE3A19B3-2570-4CC6-B4CE-212D44DFEFF0}"/>
    <cellStyle name="SAPBEXchaText 6 4 2 2 2" xfId="9868" xr:uid="{36C4B1DA-7C16-49E1-BAD4-97CB1A375793}"/>
    <cellStyle name="SAPBEXchaText 6 4 2 2 3" xfId="15482" xr:uid="{A34B9E1D-C147-48D2-9790-53E85AE5DA75}"/>
    <cellStyle name="SAPBEXchaText 6 4 2 2 4" xfId="20959" xr:uid="{EBFB0AB6-BFD6-4D35-9912-CB2D8D0E05C1}"/>
    <cellStyle name="SAPBEXchaText 6 4 2 3" xfId="5644" xr:uid="{4C464958-AEFA-4507-85E1-280C32838FEC}"/>
    <cellStyle name="SAPBEXchaText 6 4 2 3 2" xfId="12127" xr:uid="{228BC937-907B-4536-BA12-576981F2388B}"/>
    <cellStyle name="SAPBEXchaText 6 4 2 3 3" xfId="17693" xr:uid="{A78230AE-D2CA-4DE2-BB6A-AA8AA9D25297}"/>
    <cellStyle name="SAPBEXchaText 6 4 2 3 4" xfId="23134" xr:uid="{4F237BC3-7A0B-4384-99B9-0FB899B10E88}"/>
    <cellStyle name="SAPBEXchaText 6 4 2 4" xfId="7899" xr:uid="{41F35B6A-FB86-48C5-9AC5-2FAA6801936D}"/>
    <cellStyle name="SAPBEXchaText 6 4 2 5" xfId="7485" xr:uid="{7F90EDA6-15AE-4171-B471-D5E25AC15C8C}"/>
    <cellStyle name="SAPBEXchaText 6 4 2 6" xfId="9730" xr:uid="{054FB8F1-01E6-4ECD-82E7-C19B08F168A6}"/>
    <cellStyle name="SAPBEXchaText 6 4 3" xfId="1280" xr:uid="{A70973C6-9850-448E-BBA5-893B0E07D860}"/>
    <cellStyle name="SAPBEXchaText 6 4 3 2" xfId="3313" xr:uid="{02F42FEC-5F50-4A65-8F8E-ABC9340D36B5}"/>
    <cellStyle name="SAPBEXchaText 6 4 3 2 2" xfId="9869" xr:uid="{136DFFAC-281A-412E-BF1D-BC60C278D70C}"/>
    <cellStyle name="SAPBEXchaText 6 4 3 2 3" xfId="15483" xr:uid="{66CC8950-4FAB-4957-B223-948DE042B537}"/>
    <cellStyle name="SAPBEXchaText 6 4 3 2 4" xfId="20960" xr:uid="{FC6350F7-6300-4CCC-8623-B5D39D3CC97C}"/>
    <cellStyle name="SAPBEXchaText 6 4 3 3" xfId="5645" xr:uid="{886E4C80-54BE-4A27-8133-38A33A6D83ED}"/>
    <cellStyle name="SAPBEXchaText 6 4 3 3 2" xfId="12128" xr:uid="{ACC11CF8-DB2B-499C-902F-25564B121084}"/>
    <cellStyle name="SAPBEXchaText 6 4 3 3 3" xfId="17694" xr:uid="{2FE53C48-CC6C-4B59-A8BF-450AA056454E}"/>
    <cellStyle name="SAPBEXchaText 6 4 3 3 4" xfId="23135" xr:uid="{4A52F172-DDFA-4FC9-BDE6-1B98C7479BAE}"/>
    <cellStyle name="SAPBEXchaText 6 4 3 4" xfId="7900" xr:uid="{DE928A99-B026-4D48-809A-CE4FE6D15BF7}"/>
    <cellStyle name="SAPBEXchaText 6 4 3 5" xfId="7484" xr:uid="{BE13028D-3286-47C6-BE84-F6AD02701E4C}"/>
    <cellStyle name="SAPBEXchaText 6 4 3 6" xfId="9731" xr:uid="{8AE26280-C5BE-4C8A-84CD-CAF8E510A8A9}"/>
    <cellStyle name="SAPBEXchaText 6 4 4" xfId="3311" xr:uid="{486487DF-DA0E-4513-9EB9-2F4C5A6D1BD7}"/>
    <cellStyle name="SAPBEXchaText 6 4 4 2" xfId="9867" xr:uid="{1581CEF5-CDDF-4A06-804C-DD60E42C2DE5}"/>
    <cellStyle name="SAPBEXchaText 6 4 4 3" xfId="15481" xr:uid="{08082486-8174-4BB7-8769-D90B9ECAD937}"/>
    <cellStyle name="SAPBEXchaText 6 4 4 4" xfId="20958" xr:uid="{19BF4DE2-AD7C-496A-B33E-B9A603E5D05F}"/>
    <cellStyle name="SAPBEXchaText 6 4 5" xfId="5643" xr:uid="{097B1ED3-F747-4249-955F-FA040622D7DE}"/>
    <cellStyle name="SAPBEXchaText 6 4 5 2" xfId="12126" xr:uid="{41A30C68-3332-44CE-AB28-F4B825C9CC19}"/>
    <cellStyle name="SAPBEXchaText 6 4 5 3" xfId="17692" xr:uid="{CC7301DC-F51F-41F5-B2D4-36B0CED938A2}"/>
    <cellStyle name="SAPBEXchaText 6 4 5 4" xfId="23133" xr:uid="{F87B091B-1BD1-421F-AEAF-635A2C967F0A}"/>
    <cellStyle name="SAPBEXchaText 6 4 6" xfId="7898" xr:uid="{591238BA-CF87-4572-8762-9F3007AEAD1F}"/>
    <cellStyle name="SAPBEXchaText 6 4 7" xfId="137" xr:uid="{2FB146BC-157D-43E8-866B-3116A1FF743F}"/>
    <cellStyle name="SAPBEXchaText 6 4 8" xfId="17471" xr:uid="{E6A8C90A-39EB-4538-9058-31681E006CB9}"/>
    <cellStyle name="SAPBEXchaText 6 5" xfId="1281" xr:uid="{2CE08F4A-578A-4BB8-9F45-D0A7B10BA7D1}"/>
    <cellStyle name="SAPBEXchaText 6 5 2" xfId="3314" xr:uid="{1542445E-9D79-4A59-950D-3A6AD74598B5}"/>
    <cellStyle name="SAPBEXchaText 6 5 2 2" xfId="9870" xr:uid="{36D8EEE8-61A8-4751-A672-B98EBF8DF6B7}"/>
    <cellStyle name="SAPBEXchaText 6 5 2 3" xfId="15484" xr:uid="{E5E004AC-ABD1-4907-B306-35A5E5D7D23A}"/>
    <cellStyle name="SAPBEXchaText 6 5 2 4" xfId="20961" xr:uid="{5690C994-13BB-4F07-ACCA-8FA728341F12}"/>
    <cellStyle name="SAPBEXchaText 6 5 3" xfId="5646" xr:uid="{2FB133AF-2BBE-4EB5-A356-CA51FE0C9F78}"/>
    <cellStyle name="SAPBEXchaText 6 5 3 2" xfId="12129" xr:uid="{8198BDC3-B546-4510-955B-A5D48B4770F7}"/>
    <cellStyle name="SAPBEXchaText 6 5 3 3" xfId="17695" xr:uid="{449D6102-EAB6-4C45-BD8D-6B3A0D0EA04E}"/>
    <cellStyle name="SAPBEXchaText 6 5 3 4" xfId="23136" xr:uid="{A2794141-6BF8-4CCA-8929-6D6F8877C6DF}"/>
    <cellStyle name="SAPBEXchaText 6 5 4" xfId="7901" xr:uid="{3079AFA3-AC6E-45C8-AF42-E17570B7C681}"/>
    <cellStyle name="SAPBEXchaText 6 5 5" xfId="143" xr:uid="{9432EFEE-BCD4-4F64-8AB7-F2E236C42EDC}"/>
    <cellStyle name="SAPBEXchaText 6 5 6" xfId="7442" xr:uid="{99CD1FE6-47FD-4CC6-8938-1BA82614A02E}"/>
    <cellStyle name="SAPBEXchaText 6 6" xfId="1282" xr:uid="{C34F3667-179C-4733-A336-76D585D3C46D}"/>
    <cellStyle name="SAPBEXchaText 6 6 2" xfId="3315" xr:uid="{D39904CA-FD9E-43C3-916E-411F2FFE66DA}"/>
    <cellStyle name="SAPBEXchaText 6 6 2 2" xfId="9871" xr:uid="{01A67060-E696-448F-8E53-91C274DC30AE}"/>
    <cellStyle name="SAPBEXchaText 6 6 2 3" xfId="15485" xr:uid="{775A9C60-6C98-4C7F-8E41-8418DEBB3670}"/>
    <cellStyle name="SAPBEXchaText 6 6 2 4" xfId="20962" xr:uid="{81054457-2637-44B3-9212-DA2AED9211F8}"/>
    <cellStyle name="SAPBEXchaText 6 6 3" xfId="5647" xr:uid="{B8BFD99B-D0A8-4349-B54A-70022DD80A67}"/>
    <cellStyle name="SAPBEXchaText 6 6 3 2" xfId="12130" xr:uid="{5F42B04D-0600-493B-83DA-51EC76A3C533}"/>
    <cellStyle name="SAPBEXchaText 6 6 3 3" xfId="17696" xr:uid="{AE7CC241-6BBF-4EA6-BFA7-30E07101E043}"/>
    <cellStyle name="SAPBEXchaText 6 6 3 4" xfId="23137" xr:uid="{7AF5C1D2-BE67-4A9C-8BD8-49B18007E4BD}"/>
    <cellStyle name="SAPBEXchaText 6 6 4" xfId="7902" xr:uid="{B9FC0671-1A3A-4712-BAF1-BE2961696E79}"/>
    <cellStyle name="SAPBEXchaText 6 6 5" xfId="7102" xr:uid="{C58C6871-5AD5-4DCF-BB5D-99FB35EB75C9}"/>
    <cellStyle name="SAPBEXchaText 6 6 6" xfId="17470" xr:uid="{9B0B2E36-C53C-4F54-B8A9-724ECB49D25B}"/>
    <cellStyle name="SAPBEXchaText 6 7" xfId="3304" xr:uid="{7D088410-2A8C-4CDA-9B9F-387F672A0D6C}"/>
    <cellStyle name="SAPBEXchaText 6 7 2" xfId="9860" xr:uid="{FB8D3F47-DC83-42BA-B24B-80C04D190247}"/>
    <cellStyle name="SAPBEXchaText 6 7 3" xfId="15474" xr:uid="{5DD269A7-CAF1-4988-9E95-02EC04B4B7C7}"/>
    <cellStyle name="SAPBEXchaText 6 7 4" xfId="20951" xr:uid="{5781DBC7-7CF8-4E80-BCF9-AC304D45AD80}"/>
    <cellStyle name="SAPBEXchaText 6 8" xfId="5636" xr:uid="{9556D9A3-A3D9-4A8E-BF39-D3D044835840}"/>
    <cellStyle name="SAPBEXchaText 6 8 2" xfId="12119" xr:uid="{4AEF9E6D-CCCA-4FD9-B454-C557B5DFF43A}"/>
    <cellStyle name="SAPBEXchaText 6 8 3" xfId="17685" xr:uid="{FB326584-A084-4BDF-8CF5-25AB9DE875B8}"/>
    <cellStyle name="SAPBEXchaText 6 8 4" xfId="23126" xr:uid="{D1B3456E-3B7F-4261-80EC-F6BADBEE47C9}"/>
    <cellStyle name="SAPBEXchaText 6 9" xfId="7891" xr:uid="{13C4ED3D-9988-461F-9C31-B80E4F9C4ADD}"/>
    <cellStyle name="SAPBEXchaText 7" xfId="1283" xr:uid="{E30E14C9-042B-473C-B540-DB5C681B9E84}"/>
    <cellStyle name="SAPBEXchaText 7 10" xfId="138" xr:uid="{3A568E83-1759-4091-9E45-560E93D55F6E}"/>
    <cellStyle name="SAPBEXchaText 7 11" xfId="7443" xr:uid="{C3EBD46E-FA8D-488A-9214-371981113F0B}"/>
    <cellStyle name="SAPBEXchaText 7 2" xfId="1284" xr:uid="{A1625955-74A8-4095-8FFE-996E13C08D24}"/>
    <cellStyle name="SAPBEXchaText 7 2 2" xfId="1285" xr:uid="{ECB8AA69-302A-446E-AFAF-BB1D5C214F9D}"/>
    <cellStyle name="SAPBEXchaText 7 2 2 2" xfId="3318" xr:uid="{32A368B4-7E61-40E2-B53A-164CAA786E45}"/>
    <cellStyle name="SAPBEXchaText 7 2 2 2 2" xfId="9874" xr:uid="{4E660331-399E-4C63-B7B3-35B9E55B6645}"/>
    <cellStyle name="SAPBEXchaText 7 2 2 2 3" xfId="15488" xr:uid="{E1E1D66C-6602-4526-9E7E-A40E38FBC90A}"/>
    <cellStyle name="SAPBEXchaText 7 2 2 2 4" xfId="20965" xr:uid="{466143CF-0E8A-452D-B671-4BB3EAF0FE6C}"/>
    <cellStyle name="SAPBEXchaText 7 2 2 3" xfId="5650" xr:uid="{FDDFA12A-2E2F-4D34-A13C-C0673049D3B0}"/>
    <cellStyle name="SAPBEXchaText 7 2 2 3 2" xfId="12133" xr:uid="{5B0E143C-C049-43EE-8825-90EB56BDE43C}"/>
    <cellStyle name="SAPBEXchaText 7 2 2 3 3" xfId="17699" xr:uid="{6CA0355F-38E4-4B77-B7C5-AC8930003C14}"/>
    <cellStyle name="SAPBEXchaText 7 2 2 3 4" xfId="23140" xr:uid="{58A04F12-12BC-4639-AF43-BCA79BBDADF0}"/>
    <cellStyle name="SAPBEXchaText 7 2 2 4" xfId="7905" xr:uid="{FB5C918B-6843-4395-99E8-2451F8983D65}"/>
    <cellStyle name="SAPBEXchaText 7 2 2 5" xfId="7089" xr:uid="{A989BB65-8798-4628-91EF-FA0CC2AD359E}"/>
    <cellStyle name="SAPBEXchaText 7 2 2 6" xfId="13571" xr:uid="{00AE4CB9-FE81-4F73-9FB0-FADFF36B7F3C}"/>
    <cellStyle name="SAPBEXchaText 7 2 3" xfId="1286" xr:uid="{CC24C157-7F6D-494B-B90C-D2925A701877}"/>
    <cellStyle name="SAPBEXchaText 7 2 3 2" xfId="3319" xr:uid="{D18B368F-E8C7-4302-9BD4-2B7A0C981221}"/>
    <cellStyle name="SAPBEXchaText 7 2 3 2 2" xfId="9875" xr:uid="{0BBE74FD-6FA9-416C-A062-C242209AD8E1}"/>
    <cellStyle name="SAPBEXchaText 7 2 3 2 3" xfId="15489" xr:uid="{65C34A97-FD55-478E-BFAA-4352FF566C3C}"/>
    <cellStyle name="SAPBEXchaText 7 2 3 2 4" xfId="20966" xr:uid="{18F56ADD-18FA-4D4E-A0AE-CA40CE2DABD3}"/>
    <cellStyle name="SAPBEXchaText 7 2 3 3" xfId="5651" xr:uid="{BFD2C92C-2C2C-4D15-8BD4-B12FAFB6D745}"/>
    <cellStyle name="SAPBEXchaText 7 2 3 3 2" xfId="12134" xr:uid="{5751761F-2619-4D47-AAFE-85E84CC3DD12}"/>
    <cellStyle name="SAPBEXchaText 7 2 3 3 3" xfId="17700" xr:uid="{400652FC-CBE8-495A-AF2D-E4E7DFCC48EA}"/>
    <cellStyle name="SAPBEXchaText 7 2 3 3 4" xfId="23141" xr:uid="{7031054C-321E-4493-A678-720F98B5D946}"/>
    <cellStyle name="SAPBEXchaText 7 2 3 4" xfId="7906" xr:uid="{B85D1765-3DE6-4D12-B972-24EA12E268F3}"/>
    <cellStyle name="SAPBEXchaText 7 2 3 5" xfId="106" xr:uid="{950E51E9-5AE8-4C63-8AF4-A78BFEF7B668}"/>
    <cellStyle name="SAPBEXchaText 7 2 3 6" xfId="17469" xr:uid="{5A16C913-CC3D-4B84-A72E-83A54FD546AC}"/>
    <cellStyle name="SAPBEXchaText 7 2 4" xfId="3317" xr:uid="{578E7771-190B-453E-86D4-4F06B4B8E174}"/>
    <cellStyle name="SAPBEXchaText 7 2 4 2" xfId="9873" xr:uid="{4C3806E7-F83A-4FC2-9A6B-24C3CC2AB3E8}"/>
    <cellStyle name="SAPBEXchaText 7 2 4 3" xfId="15487" xr:uid="{6A991AE7-91EB-42F4-9301-0263ED9CF93B}"/>
    <cellStyle name="SAPBEXchaText 7 2 4 4" xfId="20964" xr:uid="{22A3095A-BD12-4683-B044-90DA4416FA0B}"/>
    <cellStyle name="SAPBEXchaText 7 2 5" xfId="5649" xr:uid="{B50D78E4-7494-4683-B116-C5ED988AB5A6}"/>
    <cellStyle name="SAPBEXchaText 7 2 5 2" xfId="12132" xr:uid="{AADEA728-EE11-4012-8EB8-69356E1306D1}"/>
    <cellStyle name="SAPBEXchaText 7 2 5 3" xfId="17698" xr:uid="{F951BE59-F56A-4819-85A6-80F7BF857E51}"/>
    <cellStyle name="SAPBEXchaText 7 2 5 4" xfId="23139" xr:uid="{1BA36BFF-1B3E-4CDF-8EC3-9EF19306E169}"/>
    <cellStyle name="SAPBEXchaText 7 2 6" xfId="7904" xr:uid="{574026B5-7C5E-4223-B3F1-59BA27222CA6}"/>
    <cellStyle name="SAPBEXchaText 7 2 7" xfId="1106" xr:uid="{E9271119-C391-4386-9089-5AFEBB3BEF73}"/>
    <cellStyle name="SAPBEXchaText 7 2 8" xfId="13539" xr:uid="{DF94CF56-DDFE-4F2F-8509-9A998961D5A1}"/>
    <cellStyle name="SAPBEXchaText 7 3" xfId="1287" xr:uid="{CAB8C226-A443-4386-AB51-068D05E6B57F}"/>
    <cellStyle name="SAPBEXchaText 7 3 2" xfId="1288" xr:uid="{ED0160A1-338A-404A-9CBD-C1CDD48BC373}"/>
    <cellStyle name="SAPBEXchaText 7 3 2 2" xfId="3321" xr:uid="{80B969B0-684D-40B4-8778-12573EFA73E3}"/>
    <cellStyle name="SAPBEXchaText 7 3 2 2 2" xfId="9877" xr:uid="{025FAF07-03B9-4A69-B038-BC8077A26BF9}"/>
    <cellStyle name="SAPBEXchaText 7 3 2 2 3" xfId="15491" xr:uid="{CA695AA7-C4C2-4141-BE5E-88EC5A1F252D}"/>
    <cellStyle name="SAPBEXchaText 7 3 2 2 4" xfId="20968" xr:uid="{936AFAB1-EDC0-4C1D-B577-9A75228268C8}"/>
    <cellStyle name="SAPBEXchaText 7 3 2 3" xfId="5653" xr:uid="{D94E4C7B-B074-4D33-9C5B-7DAE12170BDC}"/>
    <cellStyle name="SAPBEXchaText 7 3 2 3 2" xfId="12136" xr:uid="{3BD784CE-04B6-43C2-A3B4-239218337962}"/>
    <cellStyle name="SAPBEXchaText 7 3 2 3 3" xfId="17702" xr:uid="{6C5575B1-D410-4188-BF91-595315559545}"/>
    <cellStyle name="SAPBEXchaText 7 3 2 3 4" xfId="23143" xr:uid="{94842BBB-08DB-4477-8EAB-6F885D1D7CFA}"/>
    <cellStyle name="SAPBEXchaText 7 3 2 4" xfId="7908" xr:uid="{4EA6A69E-AB03-429F-BC89-73571DF313ED}"/>
    <cellStyle name="SAPBEXchaText 7 3 2 5" xfId="11861" xr:uid="{58CA9829-60AA-4BD7-B8BD-338D4AC8B2F9}"/>
    <cellStyle name="SAPBEXchaText 7 3 2 6" xfId="7444" xr:uid="{3D554B56-CD73-418E-9A8A-0179E10689E0}"/>
    <cellStyle name="SAPBEXchaText 7 3 3" xfId="1289" xr:uid="{34DED35D-CD90-4BB2-9C9B-939C38700304}"/>
    <cellStyle name="SAPBEXchaText 7 3 3 2" xfId="3322" xr:uid="{81E0F1B2-52FE-49B8-BACB-529A07E89EBE}"/>
    <cellStyle name="SAPBEXchaText 7 3 3 2 2" xfId="9878" xr:uid="{180F4B7E-7621-4B98-BD23-AA9B91CDD4D1}"/>
    <cellStyle name="SAPBEXchaText 7 3 3 2 3" xfId="15492" xr:uid="{F9D718D9-0AE9-4B86-BECA-A5B6A027E863}"/>
    <cellStyle name="SAPBEXchaText 7 3 3 2 4" xfId="20969" xr:uid="{A82AAB19-7B0C-4D36-9560-F66AE81F1139}"/>
    <cellStyle name="SAPBEXchaText 7 3 3 3" xfId="5654" xr:uid="{E72363B2-1C9B-4204-9A18-1775B9086949}"/>
    <cellStyle name="SAPBEXchaText 7 3 3 3 2" xfId="12137" xr:uid="{3EFD5BA2-F4E3-4AC0-9E32-F340DFECCD64}"/>
    <cellStyle name="SAPBEXchaText 7 3 3 3 3" xfId="17703" xr:uid="{D1659012-6AC4-4769-A51A-5FD72DE075EA}"/>
    <cellStyle name="SAPBEXchaText 7 3 3 3 4" xfId="23144" xr:uid="{02FFCB9B-372A-4383-BE24-1B8A823119C6}"/>
    <cellStyle name="SAPBEXchaText 7 3 3 4" xfId="7909" xr:uid="{FBECDB9F-1C3F-4E94-85B5-19858E564388}"/>
    <cellStyle name="SAPBEXchaText 7 3 3 5" xfId="7483" xr:uid="{28E39058-2628-4EEC-BAD6-419EC736D686}"/>
    <cellStyle name="SAPBEXchaText 7 3 3 6" xfId="8829" xr:uid="{3BF000C4-1260-4964-91B7-B7FCBFA55FB2}"/>
    <cellStyle name="SAPBEXchaText 7 3 4" xfId="3320" xr:uid="{295DB4EA-7E1F-4A20-B489-9213ED74D5E5}"/>
    <cellStyle name="SAPBEXchaText 7 3 4 2" xfId="9876" xr:uid="{9D9E227B-7BE3-4BF3-8031-B6D5E5E5E529}"/>
    <cellStyle name="SAPBEXchaText 7 3 4 3" xfId="15490" xr:uid="{AB7530D7-CD32-4F36-9536-32E67AFBA1AB}"/>
    <cellStyle name="SAPBEXchaText 7 3 4 4" xfId="20967" xr:uid="{DACBE83B-792B-4261-B9C3-757EBBBA241F}"/>
    <cellStyle name="SAPBEXchaText 7 3 5" xfId="5652" xr:uid="{268725D0-8A48-4405-AF36-6791AC93B493}"/>
    <cellStyle name="SAPBEXchaText 7 3 5 2" xfId="12135" xr:uid="{4D46388C-DF9F-4624-886C-B5B5588C1273}"/>
    <cellStyle name="SAPBEXchaText 7 3 5 3" xfId="17701" xr:uid="{E8614D86-B6C5-4369-BF6D-3B2757E17FEC}"/>
    <cellStyle name="SAPBEXchaText 7 3 5 4" xfId="23142" xr:uid="{7F675729-9455-4CD4-87BA-A3B166E35C76}"/>
    <cellStyle name="SAPBEXchaText 7 3 6" xfId="7907" xr:uid="{A93DEB46-8CF0-41A2-92DA-94E7A38DC54A}"/>
    <cellStyle name="SAPBEXchaText 7 3 7" xfId="7101" xr:uid="{B4477B1E-94E5-4365-A457-27B3D4DF33F2}"/>
    <cellStyle name="SAPBEXchaText 7 3 8" xfId="8828" xr:uid="{4175ED9D-032E-4FF1-A45F-F887695B87A0}"/>
    <cellStyle name="SAPBEXchaText 7 4" xfId="1290" xr:uid="{F58B0258-9216-49C5-A9D0-BD4B20505DE2}"/>
    <cellStyle name="SAPBEXchaText 7 4 2" xfId="1291" xr:uid="{15AF077E-50A2-4816-BCF2-403E173F7905}"/>
    <cellStyle name="SAPBEXchaText 7 4 2 2" xfId="3324" xr:uid="{61E2F997-F20C-4DE5-8403-D15240A8F58F}"/>
    <cellStyle name="SAPBEXchaText 7 4 2 2 2" xfId="9880" xr:uid="{E0F35E4E-DAB8-46AB-81DF-878EB3BA0EB1}"/>
    <cellStyle name="SAPBEXchaText 7 4 2 2 3" xfId="15494" xr:uid="{78F5310B-A9AE-4F99-A367-F0E8AA7857EF}"/>
    <cellStyle name="SAPBEXchaText 7 4 2 2 4" xfId="20971" xr:uid="{3D60333F-6604-4E65-BCE4-9A2EBA651A5C}"/>
    <cellStyle name="SAPBEXchaText 7 4 2 3" xfId="5656" xr:uid="{A3612CA8-3857-48A5-B1D3-C3047669BBDA}"/>
    <cellStyle name="SAPBEXchaText 7 4 2 3 2" xfId="12139" xr:uid="{4B45A2B3-0471-4559-A354-C8BEB94AE6F5}"/>
    <cellStyle name="SAPBEXchaText 7 4 2 3 3" xfId="17705" xr:uid="{BDE076E3-BEBF-454E-A63A-916E0957164F}"/>
    <cellStyle name="SAPBEXchaText 7 4 2 3 4" xfId="23146" xr:uid="{D574563E-A283-489F-82F7-3D7D063A3521}"/>
    <cellStyle name="SAPBEXchaText 7 4 2 4" xfId="7911" xr:uid="{937C23DD-2A5F-4D07-AC32-8C5A43CA10B1}"/>
    <cellStyle name="SAPBEXchaText 7 4 2 5" xfId="11862" xr:uid="{53C24BFC-9117-495C-A3C3-54A9BE8B3B10}"/>
    <cellStyle name="SAPBEXchaText 7 4 2 6" xfId="17467" xr:uid="{C6E5AF49-5818-4B0A-8146-0EBB3189AC36}"/>
    <cellStyle name="SAPBEXchaText 7 4 3" xfId="1292" xr:uid="{83B846E1-D954-471C-A26A-C1FF43B519A3}"/>
    <cellStyle name="SAPBEXchaText 7 4 3 2" xfId="3325" xr:uid="{A1802985-4F94-4B1A-A8F9-5ACEFBC801A3}"/>
    <cellStyle name="SAPBEXchaText 7 4 3 2 2" xfId="9881" xr:uid="{5E51A282-FA77-40CC-9AD8-DAAB3BABDA23}"/>
    <cellStyle name="SAPBEXchaText 7 4 3 2 3" xfId="15495" xr:uid="{A22A3B19-C450-4680-B1F5-680F567243CD}"/>
    <cellStyle name="SAPBEXchaText 7 4 3 2 4" xfId="20972" xr:uid="{9A3C3DB7-D6E4-4DEB-8DEC-9D386C4492E2}"/>
    <cellStyle name="SAPBEXchaText 7 4 3 3" xfId="5657" xr:uid="{320610FA-6FDB-4740-A47E-970B17C02006}"/>
    <cellStyle name="SAPBEXchaText 7 4 3 3 2" xfId="12140" xr:uid="{4B7300B2-866A-4B9F-AEED-ABD48EA51952}"/>
    <cellStyle name="SAPBEXchaText 7 4 3 3 3" xfId="17706" xr:uid="{A451D996-1E49-4C28-8D08-BD7DE281F9C0}"/>
    <cellStyle name="SAPBEXchaText 7 4 3 3 4" xfId="23147" xr:uid="{F7317EA6-D828-45DD-B7C1-AF085F862822}"/>
    <cellStyle name="SAPBEXchaText 7 4 3 4" xfId="7912" xr:uid="{81B78E01-E368-4562-B156-3A009098EAE9}"/>
    <cellStyle name="SAPBEXchaText 7 4 3 5" xfId="13574" xr:uid="{8D1A9598-A115-4071-8569-39D9EE130D3B}"/>
    <cellStyle name="SAPBEXchaText 7 4 3 6" xfId="9508" xr:uid="{11A07836-C220-4CA0-AC39-2EAA32AECB6D}"/>
    <cellStyle name="SAPBEXchaText 7 4 4" xfId="3323" xr:uid="{D790DF4C-1BC5-4FB2-B1AC-5A41C1FADD59}"/>
    <cellStyle name="SAPBEXchaText 7 4 4 2" xfId="9879" xr:uid="{697981D2-3FDE-442A-9454-1EEC7BA5A8A3}"/>
    <cellStyle name="SAPBEXchaText 7 4 4 3" xfId="15493" xr:uid="{410E5BBC-45E7-4C69-A05B-49DE5F067DA1}"/>
    <cellStyle name="SAPBEXchaText 7 4 4 4" xfId="20970" xr:uid="{AFE17D47-3F87-41E9-AD13-A2B9A2EB5728}"/>
    <cellStyle name="SAPBEXchaText 7 4 5" xfId="5655" xr:uid="{112E1D54-3A2C-4CEE-8C3E-446A105A865C}"/>
    <cellStyle name="SAPBEXchaText 7 4 5 2" xfId="12138" xr:uid="{0BDDFD90-210D-4798-B6BB-D287340F12C3}"/>
    <cellStyle name="SAPBEXchaText 7 4 5 3" xfId="17704" xr:uid="{C36E4F87-7FA2-4C5A-8352-F868A5080B19}"/>
    <cellStyle name="SAPBEXchaText 7 4 5 4" xfId="23145" xr:uid="{B72C29AE-A931-4003-AD88-4818AE0F4EC5}"/>
    <cellStyle name="SAPBEXchaText 7 4 6" xfId="7910" xr:uid="{FFD34FF2-7E5D-450C-AC03-17890CDC4780}"/>
    <cellStyle name="SAPBEXchaText 7 4 7" xfId="7100" xr:uid="{7BAF039B-F8DE-40A2-864C-D5D636D24D38}"/>
    <cellStyle name="SAPBEXchaText 7 4 8" xfId="17468" xr:uid="{8D7C92ED-2AC4-4B70-8BCF-4AA66397666D}"/>
    <cellStyle name="SAPBEXchaText 7 5" xfId="1293" xr:uid="{B1D5B485-C622-4401-BCD5-602B5F1A5D56}"/>
    <cellStyle name="SAPBEXchaText 7 5 2" xfId="3326" xr:uid="{0845C51F-CF35-4B6B-B8AE-6F0B2E7815CF}"/>
    <cellStyle name="SAPBEXchaText 7 5 2 2" xfId="9882" xr:uid="{04E9F098-5F1C-466A-AC3E-EE25D4445245}"/>
    <cellStyle name="SAPBEXchaText 7 5 2 3" xfId="15496" xr:uid="{1E386B05-7AE4-45C9-BB71-1EED584529AF}"/>
    <cellStyle name="SAPBEXchaText 7 5 2 4" xfId="20973" xr:uid="{87AF09A6-7BFB-4060-BFE4-9D832D8F61E0}"/>
    <cellStyle name="SAPBEXchaText 7 5 3" xfId="5658" xr:uid="{B5EFD22D-ADB1-4F04-AAE9-13426CC86F22}"/>
    <cellStyle name="SAPBEXchaText 7 5 3 2" xfId="12141" xr:uid="{359585BE-8AEA-41DF-A402-A1FCD906FEA0}"/>
    <cellStyle name="SAPBEXchaText 7 5 3 3" xfId="17707" xr:uid="{80557687-5D06-4E45-A6C3-BF90E9AB154A}"/>
    <cellStyle name="SAPBEXchaText 7 5 3 4" xfId="23148" xr:uid="{49DBFC36-72D2-4969-8D65-44234357F47A}"/>
    <cellStyle name="SAPBEXchaText 7 5 4" xfId="7913" xr:uid="{2533271B-9035-429E-9A68-F03D2971EB80}"/>
    <cellStyle name="SAPBEXchaText 7 5 5" xfId="13575" xr:uid="{7ACAD352-6121-44AB-992A-8660427C798F}"/>
    <cellStyle name="SAPBEXchaText 7 5 6" xfId="7262" xr:uid="{E5A3EDAA-698A-436B-820C-B1ECADCFD666}"/>
    <cellStyle name="SAPBEXchaText 7 6" xfId="1294" xr:uid="{B86A4728-599D-4CDF-9BCE-931D4DDEB57D}"/>
    <cellStyle name="SAPBEXchaText 7 6 2" xfId="3327" xr:uid="{391C50A7-9F7A-4149-B2F9-7079082DA56C}"/>
    <cellStyle name="SAPBEXchaText 7 6 2 2" xfId="9883" xr:uid="{03060EB9-BBB0-4AE4-826B-53F08C06AD28}"/>
    <cellStyle name="SAPBEXchaText 7 6 2 3" xfId="15497" xr:uid="{35B155C1-7D1F-40D5-9FCA-3CE30BADFF3F}"/>
    <cellStyle name="SAPBEXchaText 7 6 2 4" xfId="20974" xr:uid="{0595E425-170E-4B42-A24E-3A0DD4F832BA}"/>
    <cellStyle name="SAPBEXchaText 7 6 3" xfId="5659" xr:uid="{4407D719-74D4-444F-91E0-8379A7828F77}"/>
    <cellStyle name="SAPBEXchaText 7 6 3 2" xfId="12142" xr:uid="{B8A123F1-25F7-4199-81A0-0F2A22AA4DDE}"/>
    <cellStyle name="SAPBEXchaText 7 6 3 3" xfId="17708" xr:uid="{F5AF7687-0C72-4F59-B322-CACD80B6C600}"/>
    <cellStyle name="SAPBEXchaText 7 6 3 4" xfId="23149" xr:uid="{AC344CAD-9292-4A9A-BE9F-CB1373063E8A}"/>
    <cellStyle name="SAPBEXchaText 7 6 4" xfId="7914" xr:uid="{EA26D79E-B43D-4F5D-8323-5A2B7A94B9AB}"/>
    <cellStyle name="SAPBEXchaText 7 6 5" xfId="13576" xr:uid="{9DFF953F-BDC3-425B-852A-14942995A45A}"/>
    <cellStyle name="SAPBEXchaText 7 6 6" xfId="9509" xr:uid="{C597F09A-A1B3-4C1E-A065-54DF943D0B9F}"/>
    <cellStyle name="SAPBEXchaText 7 7" xfId="3316" xr:uid="{730B8216-C76E-4ADB-8C8E-9F362D19E760}"/>
    <cellStyle name="SAPBEXchaText 7 7 2" xfId="9872" xr:uid="{D2DA65AE-90A0-413D-BB76-B0133D099814}"/>
    <cellStyle name="SAPBEXchaText 7 7 3" xfId="15486" xr:uid="{4B309464-76B0-4F40-8B31-F6AA3FA736B2}"/>
    <cellStyle name="SAPBEXchaText 7 7 4" xfId="20963" xr:uid="{AB9B1D49-8480-48D0-9705-DA702DB5B9B2}"/>
    <cellStyle name="SAPBEXchaText 7 8" xfId="5648" xr:uid="{08E75A2E-169B-42CF-909A-7CF7578D2207}"/>
    <cellStyle name="SAPBEXchaText 7 8 2" xfId="12131" xr:uid="{B9B37004-EFB7-4D64-8E15-85C0B37E74B2}"/>
    <cellStyle name="SAPBEXchaText 7 8 3" xfId="17697" xr:uid="{D064B643-BF0F-453D-BA9A-6B55C17BD2B7}"/>
    <cellStyle name="SAPBEXchaText 7 8 4" xfId="23138" xr:uid="{1AB99E74-5421-4D7A-B715-8F787F93EA13}"/>
    <cellStyle name="SAPBEXchaText 7 9" xfId="7903" xr:uid="{DCF85633-DA10-43D1-8522-56054CE63CAA}"/>
    <cellStyle name="SAPBEXchaText 8" xfId="1295" xr:uid="{2144DEDD-783A-4FE6-BBA1-FC278ED69A93}"/>
    <cellStyle name="SAPBEXchaText 8 10" xfId="13577" xr:uid="{D1C895C3-172D-4A8A-B38C-98DE6856F513}"/>
    <cellStyle name="SAPBEXchaText 8 11" xfId="17466" xr:uid="{19BE9F54-ADC5-4BFD-9A03-CD2B96F4A5DB}"/>
    <cellStyle name="SAPBEXchaText 8 2" xfId="1296" xr:uid="{1DD464AA-34D5-4670-A734-DCFD8F80F6CB}"/>
    <cellStyle name="SAPBEXchaText 8 2 2" xfId="1297" xr:uid="{149FBE40-993E-4F9B-840E-94963B16BD56}"/>
    <cellStyle name="SAPBEXchaText 8 2 2 2" xfId="3330" xr:uid="{F2D17BC5-5D4D-47BC-939D-C9371E2D63AC}"/>
    <cellStyle name="SAPBEXchaText 8 2 2 2 2" xfId="9886" xr:uid="{188CA0F7-B0A7-4661-8BE3-D84D5C53FC25}"/>
    <cellStyle name="SAPBEXchaText 8 2 2 2 3" xfId="15500" xr:uid="{9DA7D8BB-169B-472C-8B43-335988B80C2C}"/>
    <cellStyle name="SAPBEXchaText 8 2 2 2 4" xfId="20977" xr:uid="{D3012692-33C4-4C74-B5E6-65FED897BB74}"/>
    <cellStyle name="SAPBEXchaText 8 2 2 3" xfId="5662" xr:uid="{B195A26A-927E-40A7-A6DD-ACE3B8AAD067}"/>
    <cellStyle name="SAPBEXchaText 8 2 2 3 2" xfId="12145" xr:uid="{D7BBAE8D-A45F-413A-BDF0-00F990F9F77A}"/>
    <cellStyle name="SAPBEXchaText 8 2 2 3 3" xfId="17711" xr:uid="{9396D01C-7A2D-4A6B-AD2A-5349FCAFF351}"/>
    <cellStyle name="SAPBEXchaText 8 2 2 3 4" xfId="23152" xr:uid="{F35790CC-B251-4123-A66E-204A04957E9C}"/>
    <cellStyle name="SAPBEXchaText 8 2 2 4" xfId="7917" xr:uid="{DC1ED818-9ABC-475A-8277-3D64B0B22F72}"/>
    <cellStyle name="SAPBEXchaText 8 2 2 5" xfId="13579" xr:uid="{81EA3F50-1CCA-46F6-8F5E-CED2CF8F6787}"/>
    <cellStyle name="SAPBEXchaText 8 2 2 6" xfId="8830" xr:uid="{E6E3B5AD-BFD1-4B9A-964F-E909E6850C42}"/>
    <cellStyle name="SAPBEXchaText 8 2 3" xfId="1298" xr:uid="{E71773DC-986A-4F03-9588-D2E23DCD5B05}"/>
    <cellStyle name="SAPBEXchaText 8 2 3 2" xfId="3331" xr:uid="{054AAAA6-275B-4D54-B741-8D280BA0C268}"/>
    <cellStyle name="SAPBEXchaText 8 2 3 2 2" xfId="9887" xr:uid="{0A3D7EA1-2EDC-477E-B033-32D21A7338DA}"/>
    <cellStyle name="SAPBEXchaText 8 2 3 2 3" xfId="15501" xr:uid="{F4C617D0-0E41-4114-BE8A-D503D142D1B3}"/>
    <cellStyle name="SAPBEXchaText 8 2 3 2 4" xfId="20978" xr:uid="{BB31D931-246D-4B68-B148-E843B810F3BF}"/>
    <cellStyle name="SAPBEXchaText 8 2 3 3" xfId="5663" xr:uid="{BA611EBE-524F-498F-B2E9-B8129EC643D1}"/>
    <cellStyle name="SAPBEXchaText 8 2 3 3 2" xfId="12146" xr:uid="{37397A5B-577B-476E-937F-8BFA577FF46D}"/>
    <cellStyle name="SAPBEXchaText 8 2 3 3 3" xfId="17712" xr:uid="{D4C629B6-C0E1-4DDB-8260-F1A99DEBB51F}"/>
    <cellStyle name="SAPBEXchaText 8 2 3 3 4" xfId="23153" xr:uid="{D3944A5B-3682-4EB6-BBE0-0AEFE40F3367}"/>
    <cellStyle name="SAPBEXchaText 8 2 3 4" xfId="7918" xr:uid="{DCF65C70-F18E-4462-81D3-02C900A86E91}"/>
    <cellStyle name="SAPBEXchaText 8 2 3 5" xfId="13580" xr:uid="{C77E5261-BECA-4505-834F-3837E1A0DC2A}"/>
    <cellStyle name="SAPBEXchaText 8 2 3 6" xfId="7546" xr:uid="{F44271C3-A69E-4C59-9734-1230EE710CD4}"/>
    <cellStyle name="SAPBEXchaText 8 2 4" xfId="3329" xr:uid="{2776CE37-D539-41DB-928C-0DE28D7D164D}"/>
    <cellStyle name="SAPBEXchaText 8 2 4 2" xfId="9885" xr:uid="{565CD920-D593-4C77-9556-2A9674FF1BA0}"/>
    <cellStyle name="SAPBEXchaText 8 2 4 3" xfId="15499" xr:uid="{E85B4B95-697E-4E6E-AA73-965BD66885EE}"/>
    <cellStyle name="SAPBEXchaText 8 2 4 4" xfId="20976" xr:uid="{E5430EED-8A88-4087-9042-1AA0153E5466}"/>
    <cellStyle name="SAPBEXchaText 8 2 5" xfId="5661" xr:uid="{BF4C57CF-AA3C-4CB1-A5CD-38C10C8959AB}"/>
    <cellStyle name="SAPBEXchaText 8 2 5 2" xfId="12144" xr:uid="{103E9843-C986-4E96-9C8F-C932CA177E5A}"/>
    <cellStyle name="SAPBEXchaText 8 2 5 3" xfId="17710" xr:uid="{816C93B3-6601-4ED4-AE44-3352252C345D}"/>
    <cellStyle name="SAPBEXchaText 8 2 5 4" xfId="23151" xr:uid="{C374A485-4B78-4C0A-A749-EADA0134C8A2}"/>
    <cellStyle name="SAPBEXchaText 8 2 6" xfId="7916" xr:uid="{26986446-D91E-477C-B23E-0AD8724B7526}"/>
    <cellStyle name="SAPBEXchaText 8 2 7" xfId="13578" xr:uid="{06D0D560-BA9C-421D-9FBB-50CEF8C0D5EB}"/>
    <cellStyle name="SAPBEXchaText 8 2 8" xfId="7263" xr:uid="{4B81BE69-D5C7-474F-B580-B64DE98BDA0A}"/>
    <cellStyle name="SAPBEXchaText 8 3" xfId="1299" xr:uid="{1C28979A-DB07-42B2-837E-AFE6CD7A7542}"/>
    <cellStyle name="SAPBEXchaText 8 3 2" xfId="1300" xr:uid="{D7BBB1C3-93BA-4F3A-84F1-F648BA585211}"/>
    <cellStyle name="SAPBEXchaText 8 3 2 2" xfId="3333" xr:uid="{48FB7533-6C3B-449E-8E81-CC529EAC16F3}"/>
    <cellStyle name="SAPBEXchaText 8 3 2 2 2" xfId="9889" xr:uid="{10CEE47B-E9E1-4762-BA8B-CF610A4EF9B8}"/>
    <cellStyle name="SAPBEXchaText 8 3 2 2 3" xfId="15503" xr:uid="{00BF239A-FD3C-406A-8B74-95965226DE4C}"/>
    <cellStyle name="SAPBEXchaText 8 3 2 2 4" xfId="20980" xr:uid="{00DDB3C9-F6E4-4B66-8C70-9910AEAB7C03}"/>
    <cellStyle name="SAPBEXchaText 8 3 2 3" xfId="5665" xr:uid="{0C0FF747-ABC3-4252-B177-CCB7EF7C9B80}"/>
    <cellStyle name="SAPBEXchaText 8 3 2 3 2" xfId="12148" xr:uid="{8338945A-DC96-4764-BA58-4AB2F7E039CC}"/>
    <cellStyle name="SAPBEXchaText 8 3 2 3 3" xfId="17714" xr:uid="{14A0859B-66B6-4B39-884F-D2F3BB112400}"/>
    <cellStyle name="SAPBEXchaText 8 3 2 3 4" xfId="23155" xr:uid="{88A3BEED-F35D-4876-B114-A38ECBBB3CAC}"/>
    <cellStyle name="SAPBEXchaText 8 3 2 4" xfId="7920" xr:uid="{86D4529B-2455-4249-ACAB-50EFEF1C580F}"/>
    <cellStyle name="SAPBEXchaText 8 3 2 5" xfId="13582" xr:uid="{2E1B69CD-B873-45CE-8DC8-8ADA41590473}"/>
    <cellStyle name="SAPBEXchaText 8 3 2 6" xfId="9510" xr:uid="{C14A0D00-414B-4F05-BB4E-1FD1110092DD}"/>
    <cellStyle name="SAPBEXchaText 8 3 3" xfId="1301" xr:uid="{7A7AF979-FCCF-4062-B08F-5F0A032CD48F}"/>
    <cellStyle name="SAPBEXchaText 8 3 3 2" xfId="3334" xr:uid="{F34D9B57-6D1D-4909-9634-6B1EA2541122}"/>
    <cellStyle name="SAPBEXchaText 8 3 3 2 2" xfId="9890" xr:uid="{96038D28-C253-4233-9A3D-1AC4756C5659}"/>
    <cellStyle name="SAPBEXchaText 8 3 3 2 3" xfId="15504" xr:uid="{1DB1DD00-6EC7-4AE8-B547-8325D7A157F3}"/>
    <cellStyle name="SAPBEXchaText 8 3 3 2 4" xfId="20981" xr:uid="{B3D91C4E-4025-43AD-8873-69D8A92F143D}"/>
    <cellStyle name="SAPBEXchaText 8 3 3 3" xfId="5666" xr:uid="{B3A2244D-A988-430F-B07A-C069389162E8}"/>
    <cellStyle name="SAPBEXchaText 8 3 3 3 2" xfId="12149" xr:uid="{3FBF0C4D-3077-412B-84E8-A8CB6AE6DF2C}"/>
    <cellStyle name="SAPBEXchaText 8 3 3 3 3" xfId="17715" xr:uid="{1AB0CE9A-DBA9-4823-8AF4-A16D5A2A5CBE}"/>
    <cellStyle name="SAPBEXchaText 8 3 3 3 4" xfId="23156" xr:uid="{0DCA2256-B005-44CD-BE97-4D1ED28CCD7B}"/>
    <cellStyle name="SAPBEXchaText 8 3 3 4" xfId="7921" xr:uid="{8D20BB6A-AF61-47C1-A3BB-B29E46F9FCE1}"/>
    <cellStyle name="SAPBEXchaText 8 3 3 5" xfId="13583" xr:uid="{D34EB92B-57F5-4401-AF9A-D3E1AE757E40}"/>
    <cellStyle name="SAPBEXchaText 8 3 3 6" xfId="7450" xr:uid="{44A200C8-E837-4579-9D8D-E0E38D923A0C}"/>
    <cellStyle name="SAPBEXchaText 8 3 4" xfId="3332" xr:uid="{6DFD84F5-FBF5-4078-A248-507ADB8A99AF}"/>
    <cellStyle name="SAPBEXchaText 8 3 4 2" xfId="9888" xr:uid="{C950CFAB-3C8B-4EAF-8178-6A9D60539B19}"/>
    <cellStyle name="SAPBEXchaText 8 3 4 3" xfId="15502" xr:uid="{973FB0BE-91A1-4F2C-8E72-EA6F740E139A}"/>
    <cellStyle name="SAPBEXchaText 8 3 4 4" xfId="20979" xr:uid="{8B4996D1-9F1B-4BE2-98BB-3A8AD91AAC39}"/>
    <cellStyle name="SAPBEXchaText 8 3 5" xfId="5664" xr:uid="{9ED983F1-984E-4C37-B11F-A715FCDC7951}"/>
    <cellStyle name="SAPBEXchaText 8 3 5 2" xfId="12147" xr:uid="{0B567B44-6A48-4853-A923-A4CA9BD2DD9E}"/>
    <cellStyle name="SAPBEXchaText 8 3 5 3" xfId="17713" xr:uid="{DF8D656F-AF13-439B-90EE-63C129730126}"/>
    <cellStyle name="SAPBEXchaText 8 3 5 4" xfId="23154" xr:uid="{1C84590C-CF41-450F-96A7-4BB370E7A7D3}"/>
    <cellStyle name="SAPBEXchaText 8 3 6" xfId="7919" xr:uid="{9780AF75-D693-4D3F-A258-51DF69FAAA1A}"/>
    <cellStyle name="SAPBEXchaText 8 3 7" xfId="13581" xr:uid="{78A6F6AB-DCEC-4245-AC9B-8F1EC0F98D24}"/>
    <cellStyle name="SAPBEXchaText 8 3 8" xfId="7264" xr:uid="{8BDC4212-1B9D-4A03-A16E-75A1901DF494}"/>
    <cellStyle name="SAPBEXchaText 8 4" xfId="1302" xr:uid="{9A9FAB12-030A-4C57-986B-5DAF94BB0183}"/>
    <cellStyle name="SAPBEXchaText 8 4 2" xfId="1303" xr:uid="{284D9A35-5159-44C9-AB9E-836D7066819B}"/>
    <cellStyle name="SAPBEXchaText 8 4 2 2" xfId="3336" xr:uid="{B898EBDA-FAA2-4BFB-800E-91394D08C711}"/>
    <cellStyle name="SAPBEXchaText 8 4 2 2 2" xfId="9892" xr:uid="{8493017C-3C08-4BBD-BB20-FBCE4ACD6EC2}"/>
    <cellStyle name="SAPBEXchaText 8 4 2 2 3" xfId="15506" xr:uid="{C081AFB3-3667-493F-8CF0-808B3AA733F3}"/>
    <cellStyle name="SAPBEXchaText 8 4 2 2 4" xfId="20983" xr:uid="{15709714-EA86-44F0-8692-95E613077DA7}"/>
    <cellStyle name="SAPBEXchaText 8 4 2 3" xfId="5668" xr:uid="{3C2199C8-DA98-4756-83BD-A0D66B59086F}"/>
    <cellStyle name="SAPBEXchaText 8 4 2 3 2" xfId="12151" xr:uid="{279D770B-ADB8-4CC1-94A0-E40434F35E52}"/>
    <cellStyle name="SAPBEXchaText 8 4 2 3 3" xfId="17717" xr:uid="{D2E5CEBD-EE87-4AEC-AA49-E1AED8BF50C2}"/>
    <cellStyle name="SAPBEXchaText 8 4 2 3 4" xfId="23158" xr:uid="{81C605DD-312D-48CC-AE1E-751C88122468}"/>
    <cellStyle name="SAPBEXchaText 8 4 2 4" xfId="7923" xr:uid="{285C651C-B7C4-4697-9D51-2150676E4C95}"/>
    <cellStyle name="SAPBEXchaText 8 4 2 5" xfId="13585" xr:uid="{A3D83460-15ED-40AC-98BE-EF34238F74FA}"/>
    <cellStyle name="SAPBEXchaText 8 4 2 6" xfId="11899" xr:uid="{78544E40-7010-4ED6-A107-259C2297ABD2}"/>
    <cellStyle name="SAPBEXchaText 8 4 3" xfId="1304" xr:uid="{CBEDBE0B-635B-4319-A345-D7EEACA42260}"/>
    <cellStyle name="SAPBEXchaText 8 4 3 2" xfId="3337" xr:uid="{5676B719-C4B4-4F00-86F0-1DE0AEBCA9BE}"/>
    <cellStyle name="SAPBEXchaText 8 4 3 2 2" xfId="9893" xr:uid="{B6D64EE7-FC7E-46D0-BD75-7B4E8A4C543D}"/>
    <cellStyle name="SAPBEXchaText 8 4 3 2 3" xfId="15507" xr:uid="{DDBEA145-F2BC-4D8D-8300-427B6BF11B04}"/>
    <cellStyle name="SAPBEXchaText 8 4 3 2 4" xfId="20984" xr:uid="{9AB4D825-2240-481E-85CB-58FCE96C9C36}"/>
    <cellStyle name="SAPBEXchaText 8 4 3 3" xfId="5669" xr:uid="{55C3A98D-837D-4948-B7D7-7FC5F1EF2BE0}"/>
    <cellStyle name="SAPBEXchaText 8 4 3 3 2" xfId="12152" xr:uid="{F650297C-D702-4A36-95BD-C51339F4F102}"/>
    <cellStyle name="SAPBEXchaText 8 4 3 3 3" xfId="17718" xr:uid="{A1E762A5-D1DA-4946-B676-9CCE2C914678}"/>
    <cellStyle name="SAPBEXchaText 8 4 3 3 4" xfId="23159" xr:uid="{9B9E16EA-DBCD-4738-8092-82507BB83933}"/>
    <cellStyle name="SAPBEXchaText 8 4 3 4" xfId="7924" xr:uid="{590386D2-6A15-49DA-BB1B-C60E8554F9B4}"/>
    <cellStyle name="SAPBEXchaText 8 4 3 5" xfId="13586" xr:uid="{B6829462-57BF-4891-9AB2-6F67DD9D58A8}"/>
    <cellStyle name="SAPBEXchaText 8 4 3 6" xfId="9652" xr:uid="{E5028ABA-989B-4EF3-8A48-EDDC9FFEB596}"/>
    <cellStyle name="SAPBEXchaText 8 4 4" xfId="3335" xr:uid="{3F66F662-990F-4363-96BD-17A088A1231E}"/>
    <cellStyle name="SAPBEXchaText 8 4 4 2" xfId="9891" xr:uid="{D854E50A-5001-464F-940C-3F5F9057A5A3}"/>
    <cellStyle name="SAPBEXchaText 8 4 4 3" xfId="15505" xr:uid="{679F7F53-9B29-48D2-BDAA-A58E7DAE4442}"/>
    <cellStyle name="SAPBEXchaText 8 4 4 4" xfId="20982" xr:uid="{FE4CA345-8BEE-49C7-AD6F-A8369BCC48E1}"/>
    <cellStyle name="SAPBEXchaText 8 4 5" xfId="5667" xr:uid="{D1E79F6D-06A8-4235-9D6C-E4E8503555E5}"/>
    <cellStyle name="SAPBEXchaText 8 4 5 2" xfId="12150" xr:uid="{260B9B7A-4F75-4D6A-B80F-6177F072ADAE}"/>
    <cellStyle name="SAPBEXchaText 8 4 5 3" xfId="17716" xr:uid="{6B6F76FE-2D4B-4930-8893-8EBD81AFC925}"/>
    <cellStyle name="SAPBEXchaText 8 4 5 4" xfId="23157" xr:uid="{6D18FAB1-F35C-4BB3-86F4-015ABF03C6F8}"/>
    <cellStyle name="SAPBEXchaText 8 4 6" xfId="7922" xr:uid="{5A07436C-16B7-4597-A5E3-0580F3E4DDF4}"/>
    <cellStyle name="SAPBEXchaText 8 4 7" xfId="13584" xr:uid="{492EFA9E-FBAE-4D0A-A9B6-5D11F4558958}"/>
    <cellStyle name="SAPBEXchaText 8 4 8" xfId="9705" xr:uid="{ED9933CF-0456-4A5B-91E0-8C9C66AC8730}"/>
    <cellStyle name="SAPBEXchaText 8 5" xfId="1305" xr:uid="{7F433534-46EE-4FB6-9921-C05DB7E2A72F}"/>
    <cellStyle name="SAPBEXchaText 8 5 2" xfId="3338" xr:uid="{1A2BCAF2-FC6C-409E-8A4E-3B6690A5D525}"/>
    <cellStyle name="SAPBEXchaText 8 5 2 2" xfId="9894" xr:uid="{ED419A1D-FE51-4A1B-B86A-EB966A7F2F76}"/>
    <cellStyle name="SAPBEXchaText 8 5 2 3" xfId="15508" xr:uid="{AAA5E595-A6EB-4C39-8DA7-8235D32569D7}"/>
    <cellStyle name="SAPBEXchaText 8 5 2 4" xfId="20985" xr:uid="{1FF5E283-0901-43E4-B57A-EB3183129CD1}"/>
    <cellStyle name="SAPBEXchaText 8 5 3" xfId="5670" xr:uid="{8AD19D40-2A3B-446D-A5E7-1A311B648482}"/>
    <cellStyle name="SAPBEXchaText 8 5 3 2" xfId="12153" xr:uid="{ACAB2E11-44DF-40EC-AC7B-BEFF058C998F}"/>
    <cellStyle name="SAPBEXchaText 8 5 3 3" xfId="17719" xr:uid="{C5BB7F92-28C9-47C4-8F24-6CB86EFF16C6}"/>
    <cellStyle name="SAPBEXchaText 8 5 3 4" xfId="23160" xr:uid="{C335C037-9B01-4BAE-98FE-AEB69CABD379}"/>
    <cellStyle name="SAPBEXchaText 8 5 4" xfId="7925" xr:uid="{C023FA10-8FC1-408F-A49A-50E8E68BBF6C}"/>
    <cellStyle name="SAPBEXchaText 8 5 5" xfId="13587" xr:uid="{94B8B14A-5236-4A35-BD95-4B5A2656CA75}"/>
    <cellStyle name="SAPBEXchaText 8 5 6" xfId="11858" xr:uid="{FE7469C6-9D7A-4239-9493-FBC3F825FE89}"/>
    <cellStyle name="SAPBEXchaText 8 6" xfId="1306" xr:uid="{6EE2ED8C-C568-4E7D-BDC2-CE4C699F71EC}"/>
    <cellStyle name="SAPBEXchaText 8 6 2" xfId="3339" xr:uid="{96874CF2-165A-429F-9C15-015BDE663942}"/>
    <cellStyle name="SAPBEXchaText 8 6 2 2" xfId="9895" xr:uid="{057CF277-AD65-41F3-9895-8CB0C480E319}"/>
    <cellStyle name="SAPBEXchaText 8 6 2 3" xfId="15509" xr:uid="{89F4BDAE-4F8E-475E-AE40-D5FC67A9827E}"/>
    <cellStyle name="SAPBEXchaText 8 6 2 4" xfId="20986" xr:uid="{2111FFA5-AA7E-4675-87C5-18D95EBBF54C}"/>
    <cellStyle name="SAPBEXchaText 8 6 3" xfId="5671" xr:uid="{B2C99DB3-E375-4F7C-899F-2FB82C92F516}"/>
    <cellStyle name="SAPBEXchaText 8 6 3 2" xfId="12154" xr:uid="{422F09A9-0BA5-4C79-B3F9-6638122072C6}"/>
    <cellStyle name="SAPBEXchaText 8 6 3 3" xfId="17720" xr:uid="{7E0A1385-BAEA-4856-A3FF-8CFDBF2A21F2}"/>
    <cellStyle name="SAPBEXchaText 8 6 3 4" xfId="23161" xr:uid="{07B40844-CB74-4EBA-BA0B-7AD42410108E}"/>
    <cellStyle name="SAPBEXchaText 8 6 4" xfId="7926" xr:uid="{B0A79EA4-D70C-4FD7-8FD5-DDA9835BA4C7}"/>
    <cellStyle name="SAPBEXchaText 8 6 5" xfId="13588" xr:uid="{0BC9C572-E399-4D4F-83B4-97992EEDFB38}"/>
    <cellStyle name="SAPBEXchaText 8 6 6" xfId="7451" xr:uid="{2816FC9F-8D7E-4B0C-BA76-4608757E5B77}"/>
    <cellStyle name="SAPBEXchaText 8 7" xfId="3328" xr:uid="{3E063BD1-98D8-473D-9F92-67F5D43D2E81}"/>
    <cellStyle name="SAPBEXchaText 8 7 2" xfId="9884" xr:uid="{486FA981-54D3-45D5-A36B-2CA5C737C6A5}"/>
    <cellStyle name="SAPBEXchaText 8 7 3" xfId="15498" xr:uid="{7D18488F-313D-4007-B76F-04232F1A8C3F}"/>
    <cellStyle name="SAPBEXchaText 8 7 4" xfId="20975" xr:uid="{4CD77768-4417-4C3F-9B21-9E74CE8023F7}"/>
    <cellStyle name="SAPBEXchaText 8 8" xfId="5660" xr:uid="{7A151438-46F1-471D-8045-12DCC05153E9}"/>
    <cellStyle name="SAPBEXchaText 8 8 2" xfId="12143" xr:uid="{A03A1CC7-E2AB-49FC-A864-60D66BD0FFD9}"/>
    <cellStyle name="SAPBEXchaText 8 8 3" xfId="17709" xr:uid="{52C47997-730E-4DC8-9ED1-599AE28B370E}"/>
    <cellStyle name="SAPBEXchaText 8 8 4" xfId="23150" xr:uid="{6BF7B43C-63B6-436A-BA2B-E2E8FB8A6CF2}"/>
    <cellStyle name="SAPBEXchaText 8 9" xfId="7915" xr:uid="{C979275F-9371-44DA-B6E7-1A64E0A06C59}"/>
    <cellStyle name="SAPBEXchaText 9" xfId="1307" xr:uid="{EE9A09DA-85FD-4D8E-B2FA-ABECEE5CE3FF}"/>
    <cellStyle name="SAPBEXchaText 9 10" xfId="13589" xr:uid="{1981B7E0-D261-4E87-950D-C99D7092116A}"/>
    <cellStyle name="SAPBEXchaText 9 11" xfId="7452" xr:uid="{E0505D19-FB0A-4B7B-A0DC-62F00FD17110}"/>
    <cellStyle name="SAPBEXchaText 9 2" xfId="1308" xr:uid="{5E4AFD01-8ECB-4905-8EAA-717F20BE7E52}"/>
    <cellStyle name="SAPBEXchaText 9 2 2" xfId="1309" xr:uid="{E5895797-33B6-4D35-88E0-AD86FA9AA539}"/>
    <cellStyle name="SAPBEXchaText 9 2 2 2" xfId="3342" xr:uid="{EA2ADBC5-069C-4CC4-AF67-385CCC408BBF}"/>
    <cellStyle name="SAPBEXchaText 9 2 2 2 2" xfId="9898" xr:uid="{6A7CEB7C-7950-4B9E-9203-0BC3D5095D22}"/>
    <cellStyle name="SAPBEXchaText 9 2 2 2 3" xfId="15512" xr:uid="{22B82D36-4B9C-43F2-8508-4BDFC56805C7}"/>
    <cellStyle name="SAPBEXchaText 9 2 2 2 4" xfId="20989" xr:uid="{BC6DD5FF-7A7A-4C6D-8193-B0E7860C95AE}"/>
    <cellStyle name="SAPBEXchaText 9 2 2 3" xfId="5674" xr:uid="{24562B7A-46CB-49C5-B398-A0DF295CAF51}"/>
    <cellStyle name="SAPBEXchaText 9 2 2 3 2" xfId="12157" xr:uid="{0FC2D85D-6ACB-4126-BD91-B886E9E48627}"/>
    <cellStyle name="SAPBEXchaText 9 2 2 3 3" xfId="17723" xr:uid="{C40B4E75-1D7D-4202-B969-DC181FEA7EC7}"/>
    <cellStyle name="SAPBEXchaText 9 2 2 3 4" xfId="23164" xr:uid="{78C7BCC9-0795-4E5D-8C56-3E776E0FEFD8}"/>
    <cellStyle name="SAPBEXchaText 9 2 2 4" xfId="7929" xr:uid="{2F789CAC-BBD9-4DEE-A3FB-0F4B9D3CCC04}"/>
    <cellStyle name="SAPBEXchaText 9 2 2 5" xfId="13591" xr:uid="{76677C99-0EBF-49EF-B1D1-26C91A378B27}"/>
    <cellStyle name="SAPBEXchaText 9 2 2 6" xfId="7454" xr:uid="{36A12F2A-8C92-4347-827B-F50F54102716}"/>
    <cellStyle name="SAPBEXchaText 9 2 3" xfId="1310" xr:uid="{FFD2E82E-BBC8-44A6-ABA5-D032EBE0254B}"/>
    <cellStyle name="SAPBEXchaText 9 2 3 2" xfId="3343" xr:uid="{5B6DB7DC-6EF0-4DC1-93A6-B7094202D8C9}"/>
    <cellStyle name="SAPBEXchaText 9 2 3 2 2" xfId="9899" xr:uid="{8D96CDD7-058E-4887-81C6-03032F1BD611}"/>
    <cellStyle name="SAPBEXchaText 9 2 3 2 3" xfId="15513" xr:uid="{12EDB9CB-3A9C-4210-89B2-D54D040DD8C3}"/>
    <cellStyle name="SAPBEXchaText 9 2 3 2 4" xfId="20990" xr:uid="{C8A5030B-E6B0-4794-9F9A-CC1BEBE0BA32}"/>
    <cellStyle name="SAPBEXchaText 9 2 3 3" xfId="5675" xr:uid="{DF246E49-6247-4E5D-BED7-19C02D8F044A}"/>
    <cellStyle name="SAPBEXchaText 9 2 3 3 2" xfId="12158" xr:uid="{95DCC645-1E67-4BC8-9C6B-6DD2A088E115}"/>
    <cellStyle name="SAPBEXchaText 9 2 3 3 3" xfId="17724" xr:uid="{85B42CC0-D49F-40FC-A667-876F165F774A}"/>
    <cellStyle name="SAPBEXchaText 9 2 3 3 4" xfId="23165" xr:uid="{960291B9-BAE3-4C74-A76A-19A9EB11C0E4}"/>
    <cellStyle name="SAPBEXchaText 9 2 3 4" xfId="7930" xr:uid="{C743B9C2-AC31-4F87-A70E-641BFAC985D8}"/>
    <cellStyle name="SAPBEXchaText 9 2 3 5" xfId="13592" xr:uid="{CD7F401D-600E-4286-AA71-06C9DF8E6C43}"/>
    <cellStyle name="SAPBEXchaText 9 2 3 6" xfId="7445" xr:uid="{ED06E46C-D59F-4437-B45D-633DB969A894}"/>
    <cellStyle name="SAPBEXchaText 9 2 4" xfId="3341" xr:uid="{AB7CC330-4761-479D-AF98-C953BA4CBFD7}"/>
    <cellStyle name="SAPBEXchaText 9 2 4 2" xfId="9897" xr:uid="{BF59B8EB-A054-4D41-9A1C-B0EB72A1A5BC}"/>
    <cellStyle name="SAPBEXchaText 9 2 4 3" xfId="15511" xr:uid="{4B6E51A4-A138-4DCC-9D38-177B9D38B46B}"/>
    <cellStyle name="SAPBEXchaText 9 2 4 4" xfId="20988" xr:uid="{5DE04E48-4623-4561-B9E7-F4A4946AA9C3}"/>
    <cellStyle name="SAPBEXchaText 9 2 5" xfId="5673" xr:uid="{7FD9BC8A-14CB-487A-9A67-278C9DAB65A0}"/>
    <cellStyle name="SAPBEXchaText 9 2 5 2" xfId="12156" xr:uid="{84D70C76-CC86-45FA-A556-95EA67A49CD7}"/>
    <cellStyle name="SAPBEXchaText 9 2 5 3" xfId="17722" xr:uid="{F57FCE6F-613B-4F21-A159-907AE759F67D}"/>
    <cellStyle name="SAPBEXchaText 9 2 5 4" xfId="23163" xr:uid="{ACC10548-826E-4717-ADE2-4591F1BD9100}"/>
    <cellStyle name="SAPBEXchaText 9 2 6" xfId="7928" xr:uid="{EDCB51BC-FC5B-45AB-BF7E-D500850FE135}"/>
    <cellStyle name="SAPBEXchaText 9 2 7" xfId="13590" xr:uid="{CCF35796-28D7-4070-A5A5-AA80BBFF31E2}"/>
    <cellStyle name="SAPBEXchaText 9 2 8" xfId="7453" xr:uid="{6AB54373-EE03-4EC3-8D63-27AEA9DE6729}"/>
    <cellStyle name="SAPBEXchaText 9 3" xfId="1311" xr:uid="{328190CE-926F-48E5-984E-0F608F559D33}"/>
    <cellStyle name="SAPBEXchaText 9 3 2" xfId="1312" xr:uid="{8E33D46B-3A9B-40F0-A9E2-7C9BA88EA45F}"/>
    <cellStyle name="SAPBEXchaText 9 3 2 2" xfId="3345" xr:uid="{CAA2EDC5-77C6-42B1-8188-6F595BAED216}"/>
    <cellStyle name="SAPBEXchaText 9 3 2 2 2" xfId="9901" xr:uid="{BDA3DDEE-E7BB-4AF9-856C-5DEBD4188B88}"/>
    <cellStyle name="SAPBEXchaText 9 3 2 2 3" xfId="15515" xr:uid="{998A3510-8566-4AF3-9EF7-623062692197}"/>
    <cellStyle name="SAPBEXchaText 9 3 2 2 4" xfId="20992" xr:uid="{5CAB2402-5493-410C-8AD9-D458284090C8}"/>
    <cellStyle name="SAPBEXchaText 9 3 2 3" xfId="5677" xr:uid="{0C2C2593-C69C-45AD-A0D1-6C366AA45971}"/>
    <cellStyle name="SAPBEXchaText 9 3 2 3 2" xfId="12160" xr:uid="{D1E06A1F-990A-495E-A1ED-C2CFCBAF6D04}"/>
    <cellStyle name="SAPBEXchaText 9 3 2 3 3" xfId="17726" xr:uid="{25B10E36-9C70-464E-B84E-F60D63F925D4}"/>
    <cellStyle name="SAPBEXchaText 9 3 2 3 4" xfId="23167" xr:uid="{6FA26AC4-DCFF-499B-8939-F2BC6E2E8DD0}"/>
    <cellStyle name="SAPBEXchaText 9 3 2 4" xfId="7932" xr:uid="{3C5F5950-5B4A-4EF7-BFE8-F30F3F0998FF}"/>
    <cellStyle name="SAPBEXchaText 9 3 2 5" xfId="13594" xr:uid="{5033CBD0-D713-4659-8AE8-D94758D88E6B}"/>
    <cellStyle name="SAPBEXchaText 9 3 2 6" xfId="9706" xr:uid="{9AA9CFB0-0BD7-45E6-8036-F40BEE64F4F2}"/>
    <cellStyle name="SAPBEXchaText 9 3 3" xfId="1313" xr:uid="{327AD627-9615-4F5A-AA86-53AE54B07074}"/>
    <cellStyle name="SAPBEXchaText 9 3 3 2" xfId="3346" xr:uid="{F5E56093-4E2D-4F0D-8E8B-AC32D977DF2E}"/>
    <cellStyle name="SAPBEXchaText 9 3 3 2 2" xfId="9902" xr:uid="{283D4AEC-8A1C-403F-86DD-01F71EDEBAEA}"/>
    <cellStyle name="SAPBEXchaText 9 3 3 2 3" xfId="15516" xr:uid="{A40CA966-4FF5-4C39-9722-4A81668C9E19}"/>
    <cellStyle name="SAPBEXchaText 9 3 3 2 4" xfId="20993" xr:uid="{0E14D9B8-7C46-4294-9928-164955629653}"/>
    <cellStyle name="SAPBEXchaText 9 3 3 3" xfId="5678" xr:uid="{2385F58E-5164-4938-867D-91CEFE9B6208}"/>
    <cellStyle name="SAPBEXchaText 9 3 3 3 2" xfId="12161" xr:uid="{E4FE4BF1-8BB0-401B-AC01-83E0ADFA48B2}"/>
    <cellStyle name="SAPBEXchaText 9 3 3 3 3" xfId="17727" xr:uid="{A3945F47-7C79-4F40-89BE-53726E2B9596}"/>
    <cellStyle name="SAPBEXchaText 9 3 3 3 4" xfId="23168" xr:uid="{338E50A1-79A9-4ADC-92FB-0ED9EA460563}"/>
    <cellStyle name="SAPBEXchaText 9 3 3 4" xfId="7933" xr:uid="{FCA721DC-8836-4E7B-846E-4E3C436DB356}"/>
    <cellStyle name="SAPBEXchaText 9 3 3 5" xfId="13595" xr:uid="{F331ED8A-2B66-4BF0-9891-E3BEACF57D7C}"/>
    <cellStyle name="SAPBEXchaText 9 3 3 6" xfId="7446" xr:uid="{96E08046-CA07-4C1D-8587-F23A28DFFAEB}"/>
    <cellStyle name="SAPBEXchaText 9 3 4" xfId="3344" xr:uid="{5F2E66E7-0CF6-4E71-BBE1-E2C7131DE7E9}"/>
    <cellStyle name="SAPBEXchaText 9 3 4 2" xfId="9900" xr:uid="{CE804077-5324-4C80-A8BC-2CA4B3C82609}"/>
    <cellStyle name="SAPBEXchaText 9 3 4 3" xfId="15514" xr:uid="{CD3BFAF4-497B-43F4-BB1F-A169F8DBB07B}"/>
    <cellStyle name="SAPBEXchaText 9 3 4 4" xfId="20991" xr:uid="{EEEB70A1-E6F2-4390-83C8-995DC1A299D1}"/>
    <cellStyle name="SAPBEXchaText 9 3 5" xfId="5676" xr:uid="{07A5E240-7063-4069-96D8-EE403E4FE3D8}"/>
    <cellStyle name="SAPBEXchaText 9 3 5 2" xfId="12159" xr:uid="{615FE60C-8166-4091-85FA-80D5EE597668}"/>
    <cellStyle name="SAPBEXchaText 9 3 5 3" xfId="17725" xr:uid="{40F2E7EE-865B-4489-BF79-FBC4065A9A38}"/>
    <cellStyle name="SAPBEXchaText 9 3 5 4" xfId="23166" xr:uid="{4054BFCE-B4F0-49D9-83C9-63BD703CC1A8}"/>
    <cellStyle name="SAPBEXchaText 9 3 6" xfId="7931" xr:uid="{95AB65B2-F23C-455D-AEBA-4CE2B1AEF0FA}"/>
    <cellStyle name="SAPBEXchaText 9 3 7" xfId="13593" xr:uid="{082533BE-5A1C-4D4E-870F-591464CB6903}"/>
    <cellStyle name="SAPBEXchaText 9 3 8" xfId="17464" xr:uid="{E82ED2AE-F386-4D8D-B504-DEA36146EB35}"/>
    <cellStyle name="SAPBEXchaText 9 4" xfId="1314" xr:uid="{1EEDC468-B446-4F1A-AB03-8138424A1849}"/>
    <cellStyle name="SAPBEXchaText 9 4 2" xfId="1315" xr:uid="{B9BB2ABF-8C63-44DF-9771-1CCE0FD964FE}"/>
    <cellStyle name="SAPBEXchaText 9 4 2 2" xfId="3348" xr:uid="{98451DC3-857F-416C-9002-F118353EBE7D}"/>
    <cellStyle name="SAPBEXchaText 9 4 2 2 2" xfId="9904" xr:uid="{69D38B57-7A92-4966-AEA5-177B2433D060}"/>
    <cellStyle name="SAPBEXchaText 9 4 2 2 3" xfId="15518" xr:uid="{417E487A-A126-40DD-82B0-5BF594091835}"/>
    <cellStyle name="SAPBEXchaText 9 4 2 2 4" xfId="20995" xr:uid="{5A56B575-CAE2-48B6-8ED2-8341C5C9028D}"/>
    <cellStyle name="SAPBEXchaText 9 4 2 3" xfId="5680" xr:uid="{03013625-B70A-49BC-AD30-4CC1762DE829}"/>
    <cellStyle name="SAPBEXchaText 9 4 2 3 2" xfId="12163" xr:uid="{91CD525B-165E-4B05-B6D4-34B580FCDDDA}"/>
    <cellStyle name="SAPBEXchaText 9 4 2 3 3" xfId="17729" xr:uid="{ED0C6B93-7BE4-4766-9055-7742E1F65421}"/>
    <cellStyle name="SAPBEXchaText 9 4 2 3 4" xfId="23170" xr:uid="{4BAF3562-189B-4EB2-8243-BFC0B1FCEB6A}"/>
    <cellStyle name="SAPBEXchaText 9 4 2 4" xfId="7935" xr:uid="{193CDC0B-10E8-42CB-94DD-4D8E54286E4A}"/>
    <cellStyle name="SAPBEXchaText 9 4 2 5" xfId="13597" xr:uid="{027544DD-AB42-4462-891C-FD4D8CFE9F66}"/>
    <cellStyle name="SAPBEXchaText 9 4 2 6" xfId="19117" xr:uid="{87D50260-E665-49B5-B933-64D567A6C721}"/>
    <cellStyle name="SAPBEXchaText 9 4 3" xfId="1316" xr:uid="{62ED3C63-ACD4-439A-A9F5-A35B1720B272}"/>
    <cellStyle name="SAPBEXchaText 9 4 3 2" xfId="3349" xr:uid="{B7E9573C-0D26-49ED-995A-8F9EA8AB6663}"/>
    <cellStyle name="SAPBEXchaText 9 4 3 2 2" xfId="9905" xr:uid="{33EA037E-3E85-4339-9395-DEF7551CDBE8}"/>
    <cellStyle name="SAPBEXchaText 9 4 3 2 3" xfId="15519" xr:uid="{B544EE8F-0086-4881-836A-84BDD68E73B3}"/>
    <cellStyle name="SAPBEXchaText 9 4 3 2 4" xfId="20996" xr:uid="{F95C8A54-B1D3-4E35-9587-CE8F7818008D}"/>
    <cellStyle name="SAPBEXchaText 9 4 3 3" xfId="5681" xr:uid="{A7E3CECA-FA2D-437A-BD2C-731DC3BFF857}"/>
    <cellStyle name="SAPBEXchaText 9 4 3 3 2" xfId="12164" xr:uid="{8473ADF0-E445-4BDD-86CC-981D38284F13}"/>
    <cellStyle name="SAPBEXchaText 9 4 3 3 3" xfId="17730" xr:uid="{1B5F3569-6378-41A1-A87F-C006C6B64CC3}"/>
    <cellStyle name="SAPBEXchaText 9 4 3 3 4" xfId="23171" xr:uid="{FF08B59E-D6B4-431C-BE52-A7B47CBA4E9A}"/>
    <cellStyle name="SAPBEXchaText 9 4 3 4" xfId="7936" xr:uid="{8136991F-A054-4C1A-9B70-BF13E102A26E}"/>
    <cellStyle name="SAPBEXchaText 9 4 3 5" xfId="13598" xr:uid="{5D5BDDDD-0DDE-4FE0-9D33-90ADC72B1592}"/>
    <cellStyle name="SAPBEXchaText 9 4 3 6" xfId="19118" xr:uid="{BCF89CC3-9B05-4BA9-9291-91D6EAB2354B}"/>
    <cellStyle name="SAPBEXchaText 9 4 4" xfId="3347" xr:uid="{02EAD819-F91B-4E96-B694-D50B2859C5D9}"/>
    <cellStyle name="SAPBEXchaText 9 4 4 2" xfId="9903" xr:uid="{BF9447EE-877F-4FD3-9D1A-FD54876D7196}"/>
    <cellStyle name="SAPBEXchaText 9 4 4 3" xfId="15517" xr:uid="{409F0CB9-1DA9-41CC-889F-762B8B338E1C}"/>
    <cellStyle name="SAPBEXchaText 9 4 4 4" xfId="20994" xr:uid="{E4895CC0-BB14-4934-A87C-F14D233684B6}"/>
    <cellStyle name="SAPBEXchaText 9 4 5" xfId="5679" xr:uid="{96ECAB3D-D8D1-4D1B-81EE-570B8A1B1EE2}"/>
    <cellStyle name="SAPBEXchaText 9 4 5 2" xfId="12162" xr:uid="{F8914431-CC59-414D-B99B-29A9949FF37E}"/>
    <cellStyle name="SAPBEXchaText 9 4 5 3" xfId="17728" xr:uid="{F73E00A0-4F47-413F-862A-1F0A9A12808F}"/>
    <cellStyle name="SAPBEXchaText 9 4 5 4" xfId="23169" xr:uid="{072739EC-C4E3-40B6-AAE1-B14728788C45}"/>
    <cellStyle name="SAPBEXchaText 9 4 6" xfId="7934" xr:uid="{4CB57D8E-E885-4BDE-B4ED-F218FE162EB4}"/>
    <cellStyle name="SAPBEXchaText 9 4 7" xfId="13596" xr:uid="{9DFFE498-6B37-4BFD-8DAD-FF8B5D541386}"/>
    <cellStyle name="SAPBEXchaText 9 4 8" xfId="17465" xr:uid="{D89C2E78-847F-44ED-B235-61F9A0C3B73B}"/>
    <cellStyle name="SAPBEXchaText 9 5" xfId="1317" xr:uid="{B3606DE6-9CEE-45FD-937C-18721C617122}"/>
    <cellStyle name="SAPBEXchaText 9 5 2" xfId="3350" xr:uid="{D4AFB524-72DE-40C4-9AA1-5961BC615412}"/>
    <cellStyle name="SAPBEXchaText 9 5 2 2" xfId="9906" xr:uid="{E23760F0-3471-4D86-9F89-2AB35221B6A2}"/>
    <cellStyle name="SAPBEXchaText 9 5 2 3" xfId="15520" xr:uid="{057B52A0-1A7A-49BB-8472-697119F1A922}"/>
    <cellStyle name="SAPBEXchaText 9 5 2 4" xfId="20997" xr:uid="{4C547C01-3105-4C27-90D4-CBFA0A1D6713}"/>
    <cellStyle name="SAPBEXchaText 9 5 3" xfId="5682" xr:uid="{22D52D9A-7F94-49E1-97B5-D4863FB26C02}"/>
    <cellStyle name="SAPBEXchaText 9 5 3 2" xfId="12165" xr:uid="{E13A5365-E6F6-496A-8955-6564971FA77C}"/>
    <cellStyle name="SAPBEXchaText 9 5 3 3" xfId="17731" xr:uid="{0A3F6549-908D-4D67-951E-060D046F2E77}"/>
    <cellStyle name="SAPBEXchaText 9 5 3 4" xfId="23172" xr:uid="{C14B190B-2A8A-4B93-9D0D-8A0A701616D2}"/>
    <cellStyle name="SAPBEXchaText 9 5 4" xfId="7937" xr:uid="{E3DE8C6B-5129-4627-B319-27F1E212C99C}"/>
    <cellStyle name="SAPBEXchaText 9 5 5" xfId="13599" xr:uid="{E184A182-97DD-4795-8DE9-80E46D2A8C8C}"/>
    <cellStyle name="SAPBEXchaText 9 5 6" xfId="19119" xr:uid="{6C4929A5-6CA1-492C-8BC2-7D454CA84C02}"/>
    <cellStyle name="SAPBEXchaText 9 6" xfId="1318" xr:uid="{28EA0E09-E757-4F50-ADF9-F45F5A39AEED}"/>
    <cellStyle name="SAPBEXchaText 9 6 2" xfId="3351" xr:uid="{8E507D22-BE2D-455E-9514-E693527AFE2C}"/>
    <cellStyle name="SAPBEXchaText 9 6 2 2" xfId="9907" xr:uid="{198203EE-378C-415E-B735-8FBB3600CC07}"/>
    <cellStyle name="SAPBEXchaText 9 6 2 3" xfId="15521" xr:uid="{26E13C73-2F31-4D1B-AD2F-64F11D717FAA}"/>
    <cellStyle name="SAPBEXchaText 9 6 2 4" xfId="20998" xr:uid="{90F2CA20-7A86-406C-B890-B6ADA18C2036}"/>
    <cellStyle name="SAPBEXchaText 9 6 3" xfId="5683" xr:uid="{A59058F6-6BAE-4F32-9E2F-F49F6260A03D}"/>
    <cellStyle name="SAPBEXchaText 9 6 3 2" xfId="12166" xr:uid="{A3E3B45B-C410-4116-85AB-5524B4290034}"/>
    <cellStyle name="SAPBEXchaText 9 6 3 3" xfId="17732" xr:uid="{164166AA-44C3-4890-B9C3-F32FA31A8B93}"/>
    <cellStyle name="SAPBEXchaText 9 6 3 4" xfId="23173" xr:uid="{AEC2B8A8-628C-4DE7-8732-6CAA40B7C364}"/>
    <cellStyle name="SAPBEXchaText 9 6 4" xfId="7938" xr:uid="{83649299-9A12-4AEF-BCCB-1D53CD80D62F}"/>
    <cellStyle name="SAPBEXchaText 9 6 5" xfId="13600" xr:uid="{9FF985F2-D407-4E47-A055-AF3531CB70FC}"/>
    <cellStyle name="SAPBEXchaText 9 6 6" xfId="19120" xr:uid="{593D2A16-745F-48D7-BA10-A7FE8CF3055C}"/>
    <cellStyle name="SAPBEXchaText 9 7" xfId="3340" xr:uid="{BC4FD4AE-061F-4610-8F46-5AF7E8DA4F59}"/>
    <cellStyle name="SAPBEXchaText 9 7 2" xfId="9896" xr:uid="{6B5F053A-3DA1-497F-B58C-904AC02BFE93}"/>
    <cellStyle name="SAPBEXchaText 9 7 3" xfId="15510" xr:uid="{AD51DFBB-B0F8-4B01-B2C6-BA9AE7FB75C9}"/>
    <cellStyle name="SAPBEXchaText 9 7 4" xfId="20987" xr:uid="{D6E37F33-659C-4C5C-8567-52F994211DD5}"/>
    <cellStyle name="SAPBEXchaText 9 8" xfId="5672" xr:uid="{265BEB5A-76F1-44D7-8472-D1A4805F7480}"/>
    <cellStyle name="SAPBEXchaText 9 8 2" xfId="12155" xr:uid="{3AB85669-F9D7-4A97-8C45-929D8364AD0A}"/>
    <cellStyle name="SAPBEXchaText 9 8 3" xfId="17721" xr:uid="{0D9F2C49-DD41-4098-AE85-E62DB34CDE9E}"/>
    <cellStyle name="SAPBEXchaText 9 8 4" xfId="23162" xr:uid="{FE61CBD1-4441-41D3-BA4D-EB59694884AB}"/>
    <cellStyle name="SAPBEXchaText 9 9" xfId="7927" xr:uid="{64A55B78-14D6-4DF6-B9FB-30225F2EDEAE}"/>
    <cellStyle name="SAPBEXexcBad7" xfId="537" xr:uid="{A978EE25-F2C1-4D04-9758-E314D8805A52}"/>
    <cellStyle name="SAPBEXexcBad7 2" xfId="538" xr:uid="{8ED8AA28-9436-4E5E-8397-875B08A1D89B}"/>
    <cellStyle name="SAPBEXexcBad7 2 2" xfId="539" xr:uid="{7D409FAD-34F3-4894-A51B-8512ECBEA1E0}"/>
    <cellStyle name="SAPBEXexcBad7 2 2 2" xfId="9736" xr:uid="{50E113B4-1050-4E3A-9F51-4D0CD1539FA2}"/>
    <cellStyle name="SAPBEXexcBad7 2 2 3" xfId="7448" xr:uid="{CB7A78BB-9425-4C38-AE75-FAA2D5086330}"/>
    <cellStyle name="SAPBEXexcBad7 2 3" xfId="7317" xr:uid="{DE7D75D3-D618-4A6D-8486-DF54E087C114}"/>
    <cellStyle name="SAPBEXexcBad7 2 4" xfId="7755" xr:uid="{1C49CCD9-924C-4760-A775-3FBD9ED1F2E6}"/>
    <cellStyle name="SAPBEXexcBad7 3" xfId="540" xr:uid="{79DE3841-32A9-4D50-83BC-4649134AE653}"/>
    <cellStyle name="SAPBEXexcBad7 3 2" xfId="7316" xr:uid="{CDE63455-55E8-4CC9-99F8-611A7093C669}"/>
    <cellStyle name="SAPBEXexcBad7 3 3" xfId="9734" xr:uid="{BCCE6D64-A2EE-4C25-B34D-E23E70DE1FFF}"/>
    <cellStyle name="SAPBEXexcBad7 4" xfId="7090" xr:uid="{0879E06F-EC7D-4E61-AF82-D42940E53C9C}"/>
    <cellStyle name="SAPBEXexcBad7 5" xfId="7173" xr:uid="{13E5E482-7351-4D2C-BE21-7C7BA179E079}"/>
    <cellStyle name="SAPBEXexcBad8" xfId="541" xr:uid="{4DCEA47C-63CE-4F2B-A6D4-10A8162D63ED}"/>
    <cellStyle name="SAPBEXexcBad8 2" xfId="542" xr:uid="{FF00B77D-D428-455F-B0FD-101679005A23}"/>
    <cellStyle name="SAPBEXexcBad8 2 2" xfId="543" xr:uid="{2807D036-8C3B-483F-AB1C-DED311178AAB}"/>
    <cellStyle name="SAPBEXexcBad8 2 2 2" xfId="7742" xr:uid="{D3223483-FC5E-414C-B682-3F0A6EBB0735}"/>
    <cellStyle name="SAPBEXexcBad8 2 2 3" xfId="7175" xr:uid="{DA2BCB88-08A5-415E-A564-E8A8FF9E3CCB}"/>
    <cellStyle name="SAPBEXexcBad8 2 3" xfId="11934" xr:uid="{5BA263A1-FD4E-445A-86AB-57C5485EB7C7}"/>
    <cellStyle name="SAPBEXexcBad8 2 4" xfId="7756" xr:uid="{1E49767E-B4C1-49DC-927A-A09D1F5888BD}"/>
    <cellStyle name="SAPBEXexcBad8 3" xfId="544" xr:uid="{2516653A-DF91-4505-9935-3313DE062758}"/>
    <cellStyle name="SAPBEXexcBad8 3 2" xfId="7315" xr:uid="{3EE9E0F9-58D1-43AD-911C-FDDDD398A625}"/>
    <cellStyle name="SAPBEXexcBad8 3 3" xfId="7757" xr:uid="{B50B8989-1B63-42AB-9B95-02ED4CDF8772}"/>
    <cellStyle name="SAPBEXexcBad8 4" xfId="11929" xr:uid="{949127FC-63D3-4305-A452-206D76901FFB}"/>
    <cellStyle name="SAPBEXexcBad8 5" xfId="7174" xr:uid="{B0E25501-7C19-4FE7-BF2E-4C823A7B8190}"/>
    <cellStyle name="SAPBEXexcBad9" xfId="545" xr:uid="{31786052-B0AA-46AB-A199-C5001A0CFE54}"/>
    <cellStyle name="SAPBEXexcBad9 2" xfId="546" xr:uid="{774C2A0C-A166-4750-8070-14AC3C9A39D7}"/>
    <cellStyle name="SAPBEXexcBad9 2 2" xfId="547" xr:uid="{350C68C2-A712-4455-BFB3-AC52B0AD84EF}"/>
    <cellStyle name="SAPBEXexcBad9 2 2 2" xfId="108" xr:uid="{2FF07986-4553-45DE-9CFA-BB1DAB188CD3}"/>
    <cellStyle name="SAPBEXexcBad9 2 2 3" xfId="15354" xr:uid="{68BE5F58-D6E8-4354-88B6-7740201B504D}"/>
    <cellStyle name="SAPBEXexcBad9 2 3" xfId="107" xr:uid="{0A0B1C3E-B190-4B58-8A2E-DE7F39C984D5}"/>
    <cellStyle name="SAPBEXexcBad9 2 4" xfId="11925" xr:uid="{FEAC0DD0-8BFA-423F-BA5A-E6A02547498A}"/>
    <cellStyle name="SAPBEXexcBad9 3" xfId="548" xr:uid="{BB1F112C-70B3-4836-890B-8B3085F52C27}"/>
    <cellStyle name="SAPBEXexcBad9 3 2" xfId="7314" xr:uid="{EC928DDE-3008-40B5-8229-A7F93C1B0CEE}"/>
    <cellStyle name="SAPBEXexcBad9 3 3" xfId="15294" xr:uid="{6BD39CFB-712F-4910-8D15-DC5C129226D7}"/>
    <cellStyle name="SAPBEXexcBad9 4" xfId="155" xr:uid="{9C5624E4-09AA-480A-BCA1-0706E5B5642C}"/>
    <cellStyle name="SAPBEXexcBad9 5" xfId="11927" xr:uid="{C9FDB8DB-BFE8-4346-9985-C02445B0284F}"/>
    <cellStyle name="SAPBEXexcCritical4" xfId="549" xr:uid="{EE3A54C8-D227-4C02-87AE-4E12BF310230}"/>
    <cellStyle name="SAPBEXexcCritical4 2" xfId="550" xr:uid="{E19F3694-A17E-4780-A018-B5D743181B50}"/>
    <cellStyle name="SAPBEXexcCritical4 2 2" xfId="551" xr:uid="{DE21DFF3-8914-423F-94C3-20F521040AC6}"/>
    <cellStyle name="SAPBEXexcCritical4 2 2 2" xfId="11928" xr:uid="{EFE5123C-54BF-4364-97F7-82245AB368BD}"/>
    <cellStyle name="SAPBEXexcCritical4 2 2 3" xfId="13537" xr:uid="{67514698-0672-4B89-8D9F-AA8E0333218B}"/>
    <cellStyle name="SAPBEXexcCritical4 2 3" xfId="7312" xr:uid="{C9A64534-817C-45F0-B855-AFC2D7671A44}"/>
    <cellStyle name="SAPBEXexcCritical4 2 4" xfId="9735" xr:uid="{A418DF6E-E574-44E7-8E18-3AED1E1647A3}"/>
    <cellStyle name="SAPBEXexcCritical4 3" xfId="552" xr:uid="{4455439F-538E-4514-9FFD-96B5CD2FDFAF}"/>
    <cellStyle name="SAPBEXexcCritical4 3 2" xfId="11933" xr:uid="{2FF0571C-DCA5-4139-A830-C142716938AC}"/>
    <cellStyle name="SAPBEXexcCritical4 3 3" xfId="7177" xr:uid="{58D6A214-2B3E-4E13-A94F-00015FF7E8B5}"/>
    <cellStyle name="SAPBEXexcCritical4 4" xfId="7313" xr:uid="{1C43D1C8-F983-4A33-8E51-5AE4AFF25D57}"/>
    <cellStyle name="SAPBEXexcCritical4 5" xfId="7176" xr:uid="{09F46E07-10FE-4E95-A5DC-23215D3C60D2}"/>
    <cellStyle name="SAPBEXexcCritical5" xfId="553" xr:uid="{39278AEA-FDF6-4048-B76D-CEBF52F6C756}"/>
    <cellStyle name="SAPBEXexcCritical5 2" xfId="554" xr:uid="{99082AB0-9531-47B1-983C-65DF89B32B57}"/>
    <cellStyle name="SAPBEXexcCritical5 2 2" xfId="555" xr:uid="{E0590F4C-1194-4B54-AA26-7A0DC6EDA780}"/>
    <cellStyle name="SAPBEXexcCritical5 2 2 2" xfId="109" xr:uid="{BA0D5237-83FA-4EE1-9035-9A7F731F97C8}"/>
    <cellStyle name="SAPBEXexcCritical5 2 2 3" xfId="7093" xr:uid="{F1A68BD3-6B63-41B8-B7E6-B5F37776DC9D}"/>
    <cellStyle name="SAPBEXexcCritical5 2 3" xfId="7310" xr:uid="{0BBC2E63-9070-4C4E-8081-B74861FABD86}"/>
    <cellStyle name="SAPBEXexcCritical5 2 4" xfId="15352" xr:uid="{92F37AAD-E864-4E65-92A1-BB3542EA04BF}"/>
    <cellStyle name="SAPBEXexcCritical5 3" xfId="556" xr:uid="{740452F0-F0E9-47AA-BE04-EC900E61615C}"/>
    <cellStyle name="SAPBEXexcCritical5 3 2" xfId="110" xr:uid="{0475303C-12FF-485B-930E-BFFD680C396D}"/>
    <cellStyle name="SAPBEXexcCritical5 3 3" xfId="15353" xr:uid="{D6E5456D-77A1-42C6-BC19-8BDCEC2427AA}"/>
    <cellStyle name="SAPBEXexcCritical5 4" xfId="7311" xr:uid="{AF281089-FF06-4268-A17D-EE6CCAD66EDF}"/>
    <cellStyle name="SAPBEXexcCritical5 5" xfId="13572" xr:uid="{DE6B4D2C-DEC3-4816-A970-EA9453D2518C}"/>
    <cellStyle name="SAPBEXexcCritical6" xfId="557" xr:uid="{67577DE1-A16A-49C2-AFAF-B639A3005679}"/>
    <cellStyle name="SAPBEXexcCritical6 2" xfId="558" xr:uid="{087CBEAB-EB34-40FC-AD4C-505336B523DA}"/>
    <cellStyle name="SAPBEXexcCritical6 2 2" xfId="559" xr:uid="{961E8A74-CC99-4717-8080-DB27DA8CE032}"/>
    <cellStyle name="SAPBEXexcCritical6 2 2 2" xfId="7739" xr:uid="{77D2CB53-F050-4518-A7C9-8A3D5F3C2767}"/>
    <cellStyle name="SAPBEXexcCritical6 2 2 3" xfId="7094" xr:uid="{2F90AF05-BE6B-43EC-B6B1-D46BCAED308B}"/>
    <cellStyle name="SAPBEXexcCritical6 2 3" xfId="10916" xr:uid="{DF5E51AE-FB3A-4C31-B8A6-FFB73EA3B5FC}"/>
    <cellStyle name="SAPBEXexcCritical6 2 4" xfId="15295" xr:uid="{A5122CBB-C686-4272-91C6-3B601BA3D297}"/>
    <cellStyle name="SAPBEXexcCritical6 3" xfId="560" xr:uid="{B1E9BE98-854A-4951-A1D6-76187E2E880B}"/>
    <cellStyle name="SAPBEXexcCritical6 3 2" xfId="7738" xr:uid="{7BC5874B-5803-455F-8513-21A744DBD43E}"/>
    <cellStyle name="SAPBEXexcCritical6 3 3" xfId="7759" xr:uid="{65249D58-9273-4C64-89A1-F0FC8413B8D7}"/>
    <cellStyle name="SAPBEXexcCritical6 4" xfId="7309" xr:uid="{750A1087-0766-4D46-AE64-66AEBE81CE22}"/>
    <cellStyle name="SAPBEXexcCritical6 5" xfId="7758" xr:uid="{7C24AF80-7394-42EF-A5E9-A7BA0FA0F853}"/>
    <cellStyle name="SAPBEXexcGood1" xfId="561" xr:uid="{3AC9EDAC-56D8-44E0-8AC1-59B5977D8B1A}"/>
    <cellStyle name="SAPBEXexcGood1 2" xfId="562" xr:uid="{1D03998C-9333-4C07-8B32-6410A8EB660A}"/>
    <cellStyle name="SAPBEXexcGood1 2 2" xfId="563" xr:uid="{722A48B0-F5F3-497A-AEC1-97CEA5A66D6D}"/>
    <cellStyle name="SAPBEXexcGood1 2 2 2" xfId="7307" xr:uid="{AA11FE89-1A6E-4C77-8E8B-5038040E3CFF}"/>
    <cellStyle name="SAPBEXexcGood1 2 2 3" xfId="7760" xr:uid="{D3D8D0C5-32D1-436A-AE0B-9C7D9E547319}"/>
    <cellStyle name="SAPBEXexcGood1 2 3" xfId="7737" xr:uid="{8D1FE6FE-99B3-469B-B075-D44A5AFA8411}"/>
    <cellStyle name="SAPBEXexcGood1 2 4" xfId="9714" xr:uid="{108EB64D-1E39-4C11-995F-DA037141F82A}"/>
    <cellStyle name="SAPBEXexcGood1 3" xfId="564" xr:uid="{CEAFA757-D428-4D7F-8384-3371807F7531}"/>
    <cellStyle name="SAPBEXexcGood1 3 2" xfId="11909" xr:uid="{3F73F822-787A-4189-8F5C-781BF12BA07D}"/>
    <cellStyle name="SAPBEXexcGood1 3 3" xfId="7096" xr:uid="{31B7E82C-6541-4E9C-8B68-087BEF7866AF}"/>
    <cellStyle name="SAPBEXexcGood1 4" xfId="7308" xr:uid="{28906CC4-75C5-4541-AE57-E23F31AECABF}"/>
    <cellStyle name="SAPBEXexcGood1 5" xfId="7095" xr:uid="{3015DFDE-BC29-44AC-896F-DEF3445F6106}"/>
    <cellStyle name="SAPBEXexcGood2" xfId="565" xr:uid="{26F80296-2DAE-4D61-B5A6-66DAB45C029F}"/>
    <cellStyle name="SAPBEXexcGood2 2" xfId="566" xr:uid="{25B72ADB-D22B-4CC7-B19E-DB1E49C31D9A}"/>
    <cellStyle name="SAPBEXexcGood2 2 2" xfId="567" xr:uid="{F7A31B13-AFA3-4AD9-9CE3-5A324066CFC6}"/>
    <cellStyle name="SAPBEXexcGood2 2 2 2" xfId="7734" xr:uid="{D8443EEE-3A25-4417-BF0D-E44DE6949936}"/>
    <cellStyle name="SAPBEXexcGood2 2 2 3" xfId="7449" xr:uid="{DC7C92CD-6329-4D09-A677-27947E1831CF}"/>
    <cellStyle name="SAPBEXexcGood2 2 3" xfId="7735" xr:uid="{A506CE05-53F1-4A56-87BA-09DB9B2782AD}"/>
    <cellStyle name="SAPBEXexcGood2 2 4" xfId="7097" xr:uid="{F3E8EA55-113D-4792-AA8E-81E33EA97483}"/>
    <cellStyle name="SAPBEXexcGood2 3" xfId="568" xr:uid="{6F381D23-E881-48C7-B1AC-FAA423BC4DBE}"/>
    <cellStyle name="SAPBEXexcGood2 3 2" xfId="7306" xr:uid="{C2C4E1B3-3068-4DF4-BE7C-9B0EA873BF30}"/>
    <cellStyle name="SAPBEXexcGood2 3 3" xfId="7761" xr:uid="{E9BD3EAB-B284-4812-A5E1-7A4F08084848}"/>
    <cellStyle name="SAPBEXexcGood2 4" xfId="7736" xr:uid="{E9730D61-A80E-4569-B5F0-6DD086C9D352}"/>
    <cellStyle name="SAPBEXexcGood2 5" xfId="7447" xr:uid="{2E5A66DA-6D65-4961-AC17-14A911F38944}"/>
    <cellStyle name="SAPBEXexcGood3" xfId="569" xr:uid="{FCA53012-7BAC-422B-BD9F-692D80C7683B}"/>
    <cellStyle name="SAPBEXexcGood3 2" xfId="570" xr:uid="{1E9CC518-C158-44F2-AE8A-47DCD798D7A7}"/>
    <cellStyle name="SAPBEXexcGood3 2 2" xfId="571" xr:uid="{BED3FB87-2B94-4526-8BF8-7F1EF0EA1106}"/>
    <cellStyle name="SAPBEXexcGood3 2 2 2" xfId="7304" xr:uid="{F269B76B-4105-4EBB-9564-5EF98C51283C}"/>
    <cellStyle name="SAPBEXexcGood3 2 2 3" xfId="16535" xr:uid="{EDA692BA-737D-4B76-BACD-DECED816345A}"/>
    <cellStyle name="SAPBEXexcGood3 2 3" xfId="7305" xr:uid="{37FCE947-AC00-44CA-90AF-2E741953707F}"/>
    <cellStyle name="SAPBEXexcGood3 2 4" xfId="11926" xr:uid="{D13381E3-0123-416A-B22C-B4D01CA1EFB9}"/>
    <cellStyle name="SAPBEXexcGood3 3" xfId="572" xr:uid="{F72C29A2-4D6A-49E2-AD67-D9670A43172F}"/>
    <cellStyle name="SAPBEXexcGood3 3 2" xfId="7303" xr:uid="{6EFFB618-54B3-46A8-B9AE-2BE42E640585}"/>
    <cellStyle name="SAPBEXexcGood3 3 3" xfId="7326" xr:uid="{F2E50CA3-C34A-4B96-B809-4AB0859080DF}"/>
    <cellStyle name="SAPBEXexcGood3 4" xfId="11908" xr:uid="{6D54AD69-16C4-4834-97F3-9A6893F8BC36}"/>
    <cellStyle name="SAPBEXexcGood3 5" xfId="7098" xr:uid="{16FB9FD3-4E7E-43B1-85DD-6A192FD4E5B1}"/>
    <cellStyle name="SAPBEXfilterDrill" xfId="573" xr:uid="{2385F555-97BA-417D-A85C-55555FF4C03E}"/>
    <cellStyle name="SAPBEXfilterDrill 10" xfId="1319" xr:uid="{0A14BAEF-9566-496D-BD83-23A30F60FE51}"/>
    <cellStyle name="SAPBEXfilterDrill 10 10" xfId="13601" xr:uid="{FD060876-1985-424C-BF79-1D94BB8500D4}"/>
    <cellStyle name="SAPBEXfilterDrill 10 11" xfId="19121" xr:uid="{1110FF1F-7806-4C5B-A6D1-1ABA7FEE0318}"/>
    <cellStyle name="SAPBEXfilterDrill 10 2" xfId="1320" xr:uid="{4D44F4A8-8901-41FF-8277-C287A6209AFC}"/>
    <cellStyle name="SAPBEXfilterDrill 10 2 2" xfId="1321" xr:uid="{085E56E5-A2E6-4230-9185-172267F4571B}"/>
    <cellStyle name="SAPBEXfilterDrill 10 2 2 2" xfId="3354" xr:uid="{E30DA16C-7154-40C2-AF44-3A8B11F59944}"/>
    <cellStyle name="SAPBEXfilterDrill 10 2 2 2 2" xfId="9910" xr:uid="{78671637-FAFB-400A-8FE3-74E7B59F1686}"/>
    <cellStyle name="SAPBEXfilterDrill 10 2 2 2 3" xfId="15524" xr:uid="{79C393D8-26B5-4901-8CCB-7ACFF7665527}"/>
    <cellStyle name="SAPBEXfilterDrill 10 2 2 2 4" xfId="21001" xr:uid="{807C4738-6790-462B-9C89-38521A5E8A81}"/>
    <cellStyle name="SAPBEXfilterDrill 10 2 2 3" xfId="5686" xr:uid="{918BE86E-554A-4963-A219-ABE8F326C1BB}"/>
    <cellStyle name="SAPBEXfilterDrill 10 2 2 3 2" xfId="12169" xr:uid="{0BE515CC-F918-4CBB-B741-27A630A33C9B}"/>
    <cellStyle name="SAPBEXfilterDrill 10 2 2 3 3" xfId="17735" xr:uid="{5E7BEE7B-04AD-4BD2-841C-61AAEF4BCB56}"/>
    <cellStyle name="SAPBEXfilterDrill 10 2 2 3 4" xfId="23176" xr:uid="{1799ED64-66C8-4E5A-B6F4-A90AD909A8E3}"/>
    <cellStyle name="SAPBEXfilterDrill 10 2 2 4" xfId="7941" xr:uid="{D615095E-2AF2-49C5-8637-E72F7658F2CC}"/>
    <cellStyle name="SAPBEXfilterDrill 10 2 2 5" xfId="13603" xr:uid="{67E164AB-03E8-4808-A809-632BECE93CCB}"/>
    <cellStyle name="SAPBEXfilterDrill 10 2 2 6" xfId="19123" xr:uid="{6FDAF964-48E6-4B51-8D19-5054273F774A}"/>
    <cellStyle name="SAPBEXfilterDrill 10 2 3" xfId="1322" xr:uid="{6D855ADA-6FA5-4272-8910-59E71353DA1F}"/>
    <cellStyle name="SAPBEXfilterDrill 10 2 3 2" xfId="3355" xr:uid="{117B5CC4-5AE2-4C5C-A895-964430578A6C}"/>
    <cellStyle name="SAPBEXfilterDrill 10 2 3 2 2" xfId="9911" xr:uid="{B7482362-CF32-4D3E-8354-2123C2EBC667}"/>
    <cellStyle name="SAPBEXfilterDrill 10 2 3 2 3" xfId="15525" xr:uid="{66B6152A-9DAE-49C5-BB2B-740A65800D58}"/>
    <cellStyle name="SAPBEXfilterDrill 10 2 3 2 4" xfId="21002" xr:uid="{4AB74812-7FF4-4739-BF62-567829D9F6C1}"/>
    <cellStyle name="SAPBEXfilterDrill 10 2 3 3" xfId="5687" xr:uid="{CCB53FA8-5C72-4254-81EA-45F1B4125255}"/>
    <cellStyle name="SAPBEXfilterDrill 10 2 3 3 2" xfId="12170" xr:uid="{3542F38A-1180-4419-83D6-D3CE9126772D}"/>
    <cellStyle name="SAPBEXfilterDrill 10 2 3 3 3" xfId="17736" xr:uid="{11077A98-3644-4206-9041-3EA01883F9FE}"/>
    <cellStyle name="SAPBEXfilterDrill 10 2 3 3 4" xfId="23177" xr:uid="{E4E381E6-A454-44C6-A1A1-A1E492000D16}"/>
    <cellStyle name="SAPBEXfilterDrill 10 2 3 4" xfId="7942" xr:uid="{4EF33FB5-4B11-4621-9329-5968C89B4701}"/>
    <cellStyle name="SAPBEXfilterDrill 10 2 3 5" xfId="13604" xr:uid="{F139C3DB-9072-4016-8C1D-8CA12634EAED}"/>
    <cellStyle name="SAPBEXfilterDrill 10 2 3 6" xfId="19124" xr:uid="{08E5B3F8-68F2-407C-832D-A8FC03B0CE3D}"/>
    <cellStyle name="SAPBEXfilterDrill 10 2 4" xfId="3353" xr:uid="{9F04BD0D-825E-43B0-8642-06AD9023D88B}"/>
    <cellStyle name="SAPBEXfilterDrill 10 2 4 2" xfId="9909" xr:uid="{B1F3D741-F166-42A7-8C89-7ECC54BE9957}"/>
    <cellStyle name="SAPBEXfilterDrill 10 2 4 3" xfId="15523" xr:uid="{0BD1E80E-5249-4C1C-9664-DCB66C2DDE4C}"/>
    <cellStyle name="SAPBEXfilterDrill 10 2 4 4" xfId="21000" xr:uid="{81A5D3F7-78CB-4FE5-8511-3B7C772028F3}"/>
    <cellStyle name="SAPBEXfilterDrill 10 2 5" xfId="5685" xr:uid="{4A47160F-4268-49D6-AD17-BA3E15C57668}"/>
    <cellStyle name="SAPBEXfilterDrill 10 2 5 2" xfId="12168" xr:uid="{7928FA08-3A63-4399-8547-E3FE3787AF21}"/>
    <cellStyle name="SAPBEXfilterDrill 10 2 5 3" xfId="17734" xr:uid="{3E876D99-FD26-4BED-BE8B-4DE3466899B8}"/>
    <cellStyle name="SAPBEXfilterDrill 10 2 5 4" xfId="23175" xr:uid="{8A31BE8E-356B-48A8-9A4F-203ACD6F663B}"/>
    <cellStyle name="SAPBEXfilterDrill 10 2 6" xfId="7940" xr:uid="{CCC1002B-F0C6-4440-923D-342977D85E84}"/>
    <cellStyle name="SAPBEXfilterDrill 10 2 7" xfId="13602" xr:uid="{CC05895E-32A6-43CB-9B43-AF88A7D874DF}"/>
    <cellStyle name="SAPBEXfilterDrill 10 2 8" xfId="19122" xr:uid="{2427A0C5-5A5A-4089-85B1-A60737D8541E}"/>
    <cellStyle name="SAPBEXfilterDrill 10 3" xfId="1323" xr:uid="{49403303-E261-4EF6-8C39-90FB14828EA3}"/>
    <cellStyle name="SAPBEXfilterDrill 10 3 2" xfId="1324" xr:uid="{EDC733E6-70D0-4D44-9DD3-B6D933D1AE1C}"/>
    <cellStyle name="SAPBEXfilterDrill 10 3 2 2" xfId="3357" xr:uid="{BE79B3A9-A889-4E8E-BF90-9BBA1F5A706B}"/>
    <cellStyle name="SAPBEXfilterDrill 10 3 2 2 2" xfId="9913" xr:uid="{FEE3121F-5A72-400A-A9E6-28E89863315D}"/>
    <cellStyle name="SAPBEXfilterDrill 10 3 2 2 3" xfId="15527" xr:uid="{7F11E1F7-975B-4ECD-ABEA-F95F2EE69A52}"/>
    <cellStyle name="SAPBEXfilterDrill 10 3 2 2 4" xfId="21004" xr:uid="{E41B1622-8D34-4539-851F-569C5A344057}"/>
    <cellStyle name="SAPBEXfilterDrill 10 3 2 3" xfId="5689" xr:uid="{3B42E6C8-FC7C-42ED-ADF3-30C041648A07}"/>
    <cellStyle name="SAPBEXfilterDrill 10 3 2 3 2" xfId="12172" xr:uid="{90245A14-FD0F-4CEC-B709-00FE2B2AEDD2}"/>
    <cellStyle name="SAPBEXfilterDrill 10 3 2 3 3" xfId="17738" xr:uid="{EBBA5BA9-A62B-411C-88AB-A0E6254F8267}"/>
    <cellStyle name="SAPBEXfilterDrill 10 3 2 3 4" xfId="23179" xr:uid="{3BEADC83-B808-4270-AEFB-FD10F6016CEF}"/>
    <cellStyle name="SAPBEXfilterDrill 10 3 2 4" xfId="7944" xr:uid="{89C0E501-31FA-40E8-A995-3C08465BEBB4}"/>
    <cellStyle name="SAPBEXfilterDrill 10 3 2 5" xfId="13606" xr:uid="{4EFFE64C-CC15-4710-A661-9D3125E57535}"/>
    <cellStyle name="SAPBEXfilterDrill 10 3 2 6" xfId="19126" xr:uid="{F8C611EB-141E-4752-9B77-29EDC75A5FC0}"/>
    <cellStyle name="SAPBEXfilterDrill 10 3 3" xfId="1325" xr:uid="{996963A7-972A-440B-AC49-67D80DD60A87}"/>
    <cellStyle name="SAPBEXfilterDrill 10 3 3 2" xfId="3358" xr:uid="{EC069AB9-4C3D-4E1F-AABE-CE1F06146D23}"/>
    <cellStyle name="SAPBEXfilterDrill 10 3 3 2 2" xfId="9914" xr:uid="{D2C2A3B4-8332-4341-98E4-DF12C5AD62E1}"/>
    <cellStyle name="SAPBEXfilterDrill 10 3 3 2 3" xfId="15528" xr:uid="{ED7ADD55-39C6-413A-A098-D5E04C201C41}"/>
    <cellStyle name="SAPBEXfilterDrill 10 3 3 2 4" xfId="21005" xr:uid="{2FD6C03D-B0EC-4EB0-ACA6-95222988F6ED}"/>
    <cellStyle name="SAPBEXfilterDrill 10 3 3 3" xfId="5690" xr:uid="{1C6F58EF-41DE-483F-A461-D0ABB77D37C9}"/>
    <cellStyle name="SAPBEXfilterDrill 10 3 3 3 2" xfId="12173" xr:uid="{62A347DA-D0F5-4857-A06F-36FC1AB06F93}"/>
    <cellStyle name="SAPBEXfilterDrill 10 3 3 3 3" xfId="17739" xr:uid="{371A8E66-24A3-45C7-9DD0-978C82B3A084}"/>
    <cellStyle name="SAPBEXfilterDrill 10 3 3 3 4" xfId="23180" xr:uid="{BB7ED6B8-00CC-46C3-9322-225E45345FF8}"/>
    <cellStyle name="SAPBEXfilterDrill 10 3 3 4" xfId="7945" xr:uid="{CDBDB3E4-971B-4B08-A1FD-B0BE6175F071}"/>
    <cellStyle name="SAPBEXfilterDrill 10 3 3 5" xfId="13607" xr:uid="{789E7BC2-7AD4-4EE8-97CC-857F0CAE4673}"/>
    <cellStyle name="SAPBEXfilterDrill 10 3 3 6" xfId="19127" xr:uid="{772D6266-CC1F-4965-A679-3AE911BA15DC}"/>
    <cellStyle name="SAPBEXfilterDrill 10 3 4" xfId="3356" xr:uid="{795210C9-81D9-4920-A431-8AD2BA148B10}"/>
    <cellStyle name="SAPBEXfilterDrill 10 3 4 2" xfId="9912" xr:uid="{E9AB6C48-14F4-4E36-A90F-ECB64CD3FA04}"/>
    <cellStyle name="SAPBEXfilterDrill 10 3 4 3" xfId="15526" xr:uid="{092163B0-94FB-4DF8-BED3-D796082A3E93}"/>
    <cellStyle name="SAPBEXfilterDrill 10 3 4 4" xfId="21003" xr:uid="{C5494428-2BFA-433F-A36D-3B6B733DCD17}"/>
    <cellStyle name="SAPBEXfilterDrill 10 3 5" xfId="5688" xr:uid="{D1BA3420-2774-462D-A126-3930A69C4CB2}"/>
    <cellStyle name="SAPBEXfilterDrill 10 3 5 2" xfId="12171" xr:uid="{0A12450E-2CDD-40B2-A12F-326860F26A25}"/>
    <cellStyle name="SAPBEXfilterDrill 10 3 5 3" xfId="17737" xr:uid="{31E078CD-FC2E-4824-8776-55AFAE90AD6C}"/>
    <cellStyle name="SAPBEXfilterDrill 10 3 5 4" xfId="23178" xr:uid="{0E5ACB59-7C6C-4A80-AB19-CB484D1E848E}"/>
    <cellStyle name="SAPBEXfilterDrill 10 3 6" xfId="7943" xr:uid="{67B747C0-13F1-4B6A-813A-4DB563DF1D7A}"/>
    <cellStyle name="SAPBEXfilterDrill 10 3 7" xfId="13605" xr:uid="{9666399D-0770-484E-AA9E-AB10B643398B}"/>
    <cellStyle name="SAPBEXfilterDrill 10 3 8" xfId="19125" xr:uid="{FA6E5B37-3DB2-48E5-89F3-11DAE3B928A9}"/>
    <cellStyle name="SAPBEXfilterDrill 10 4" xfId="1326" xr:uid="{EC55B626-D084-4B14-B210-E94D5A09947C}"/>
    <cellStyle name="SAPBEXfilterDrill 10 4 2" xfId="1327" xr:uid="{3837A881-2CAD-49A2-BF83-D911357FD015}"/>
    <cellStyle name="SAPBEXfilterDrill 10 4 2 2" xfId="3360" xr:uid="{60A29922-0594-4FC2-A868-C6B6013813C8}"/>
    <cellStyle name="SAPBEXfilterDrill 10 4 2 2 2" xfId="9916" xr:uid="{9C73712B-E9DA-43EB-868D-DBCCD5163717}"/>
    <cellStyle name="SAPBEXfilterDrill 10 4 2 2 3" xfId="15530" xr:uid="{CBE04246-933C-4F44-8D89-7D9C3D408F5D}"/>
    <cellStyle name="SAPBEXfilterDrill 10 4 2 2 4" xfId="21007" xr:uid="{0DB8D14F-089D-4A09-A8A2-4750D763C28A}"/>
    <cellStyle name="SAPBEXfilterDrill 10 4 2 3" xfId="5692" xr:uid="{BC9212C3-BAEC-4157-ADBB-4113CF5A7877}"/>
    <cellStyle name="SAPBEXfilterDrill 10 4 2 3 2" xfId="12175" xr:uid="{FF619F7F-89F0-4EA9-AC6E-1EC9698D4E9F}"/>
    <cellStyle name="SAPBEXfilterDrill 10 4 2 3 3" xfId="17741" xr:uid="{04D63B9F-4377-4C8C-A098-214BF9DB0ABC}"/>
    <cellStyle name="SAPBEXfilterDrill 10 4 2 3 4" xfId="23182" xr:uid="{4607CDC4-4743-4748-986C-19CC342BD227}"/>
    <cellStyle name="SAPBEXfilterDrill 10 4 2 4" xfId="7947" xr:uid="{EFE236DE-4CA6-4230-9B45-E7D0CD02CF27}"/>
    <cellStyle name="SAPBEXfilterDrill 10 4 2 5" xfId="13609" xr:uid="{DE92C9B4-9E2D-43B4-B6E9-5C806A754C11}"/>
    <cellStyle name="SAPBEXfilterDrill 10 4 2 6" xfId="19129" xr:uid="{B2595ACE-E2C5-40B9-BC31-BD2043D83D0D}"/>
    <cellStyle name="SAPBEXfilterDrill 10 4 3" xfId="1328" xr:uid="{DFA2E1D9-B523-4745-A75B-A8F1928C147D}"/>
    <cellStyle name="SAPBEXfilterDrill 10 4 3 2" xfId="3361" xr:uid="{6BADFD10-CF42-4248-9A23-DA320E7C8B9E}"/>
    <cellStyle name="SAPBEXfilterDrill 10 4 3 2 2" xfId="9917" xr:uid="{7D716968-AD49-40B3-82B0-972020CCFC20}"/>
    <cellStyle name="SAPBEXfilterDrill 10 4 3 2 3" xfId="15531" xr:uid="{660A679B-C981-4AB2-A748-5D9630D538B9}"/>
    <cellStyle name="SAPBEXfilterDrill 10 4 3 2 4" xfId="21008" xr:uid="{A50925AC-9C4D-493F-A7C3-FAA31E023C51}"/>
    <cellStyle name="SAPBEXfilterDrill 10 4 3 3" xfId="5693" xr:uid="{465FFBBF-8613-40EA-840F-F7F47FE52B1D}"/>
    <cellStyle name="SAPBEXfilterDrill 10 4 3 3 2" xfId="12176" xr:uid="{0483352A-9FE4-46B9-B143-53AA48AF659A}"/>
    <cellStyle name="SAPBEXfilterDrill 10 4 3 3 3" xfId="17742" xr:uid="{C24A253C-709E-4D43-81C8-7F24DA936060}"/>
    <cellStyle name="SAPBEXfilterDrill 10 4 3 3 4" xfId="23183" xr:uid="{519977E6-94BE-4DD0-B53E-ED66490FA762}"/>
    <cellStyle name="SAPBEXfilterDrill 10 4 3 4" xfId="7948" xr:uid="{4E73EE02-1375-4827-801C-832685EF3DC0}"/>
    <cellStyle name="SAPBEXfilterDrill 10 4 3 5" xfId="13610" xr:uid="{9F6EEB56-77D1-462A-A2BB-193F98EF8DE2}"/>
    <cellStyle name="SAPBEXfilterDrill 10 4 3 6" xfId="19130" xr:uid="{D6690EE1-6D4C-478C-840B-36DEA0790570}"/>
    <cellStyle name="SAPBEXfilterDrill 10 4 4" xfId="3359" xr:uid="{033DA8A2-818E-41BA-AB56-9FD41A508C0B}"/>
    <cellStyle name="SAPBEXfilterDrill 10 4 4 2" xfId="9915" xr:uid="{3498C5B8-A8FD-4779-8133-9A7520991939}"/>
    <cellStyle name="SAPBEXfilterDrill 10 4 4 3" xfId="15529" xr:uid="{27D632D5-8577-4CA1-8914-8FEE8F1E0119}"/>
    <cellStyle name="SAPBEXfilterDrill 10 4 4 4" xfId="21006" xr:uid="{0BB4263B-8E26-416A-B06D-CE07E9B2AFE1}"/>
    <cellStyle name="SAPBEXfilterDrill 10 4 5" xfId="5691" xr:uid="{2F4A764D-C2C8-463C-9958-085854131600}"/>
    <cellStyle name="SAPBEXfilterDrill 10 4 5 2" xfId="12174" xr:uid="{FC87F02A-36A1-4DE1-B07D-8B7F38572590}"/>
    <cellStyle name="SAPBEXfilterDrill 10 4 5 3" xfId="17740" xr:uid="{9CE34150-271E-4B6C-8909-ED2A1B9EEC3B}"/>
    <cellStyle name="SAPBEXfilterDrill 10 4 5 4" xfId="23181" xr:uid="{8CB13E5D-329D-4E75-8A04-3753CA47196F}"/>
    <cellStyle name="SAPBEXfilterDrill 10 4 6" xfId="7946" xr:uid="{2E7733E8-1408-4029-9A2E-A6720DC389E6}"/>
    <cellStyle name="SAPBEXfilterDrill 10 4 7" xfId="13608" xr:uid="{7FDC09CE-18BE-4C24-A755-D3588EE090A8}"/>
    <cellStyle name="SAPBEXfilterDrill 10 4 8" xfId="19128" xr:uid="{0645E4F7-8103-40BD-BCFF-D263879A3DBA}"/>
    <cellStyle name="SAPBEXfilterDrill 10 5" xfId="1329" xr:uid="{8BE52278-C954-4E03-9EE5-777812757E28}"/>
    <cellStyle name="SAPBEXfilterDrill 10 5 2" xfId="3362" xr:uid="{6C744E60-8EE7-46C5-BFC3-74B74D97CE5D}"/>
    <cellStyle name="SAPBEXfilterDrill 10 5 2 2" xfId="9918" xr:uid="{FBC7CC21-FF43-4E20-897A-57CE0751DFFC}"/>
    <cellStyle name="SAPBEXfilterDrill 10 5 2 3" xfId="15532" xr:uid="{98171752-2A99-43BE-ACEB-659225AAEF33}"/>
    <cellStyle name="SAPBEXfilterDrill 10 5 2 4" xfId="21009" xr:uid="{70B65FA3-BC7B-4A7C-96DC-459FDFA59298}"/>
    <cellStyle name="SAPBEXfilterDrill 10 5 3" xfId="5694" xr:uid="{A3BEE025-063E-4928-A808-DF1F005F3FDF}"/>
    <cellStyle name="SAPBEXfilterDrill 10 5 3 2" xfId="12177" xr:uid="{9CC14912-AEF0-40BE-9C8F-64F964AA89DF}"/>
    <cellStyle name="SAPBEXfilterDrill 10 5 3 3" xfId="17743" xr:uid="{916D5D9E-A105-435A-BEA3-38316123C1F3}"/>
    <cellStyle name="SAPBEXfilterDrill 10 5 3 4" xfId="23184" xr:uid="{D8A373C4-C9DB-4BAF-B05B-B2D392B7CDD9}"/>
    <cellStyle name="SAPBEXfilterDrill 10 5 4" xfId="7949" xr:uid="{48B7D65C-15E9-405C-838C-9230DE328B04}"/>
    <cellStyle name="SAPBEXfilterDrill 10 5 5" xfId="13611" xr:uid="{9AD9D99B-6C0A-47E8-A037-376CC47C98DC}"/>
    <cellStyle name="SAPBEXfilterDrill 10 5 6" xfId="19131" xr:uid="{A2AAA112-AF2F-4535-8FC4-506633BB1461}"/>
    <cellStyle name="SAPBEXfilterDrill 10 6" xfId="1330" xr:uid="{D89FEB9D-847A-432B-9AD8-5BD1D49F48C7}"/>
    <cellStyle name="SAPBEXfilterDrill 10 6 2" xfId="3363" xr:uid="{AF4A1BB3-0FDB-45B0-90EE-C33F386C5CBA}"/>
    <cellStyle name="SAPBEXfilterDrill 10 6 2 2" xfId="9919" xr:uid="{401F84E0-9B14-4602-A899-8B108632D7DD}"/>
    <cellStyle name="SAPBEXfilterDrill 10 6 2 3" xfId="15533" xr:uid="{BCF9D106-7F66-4DAC-99C9-5782509439E2}"/>
    <cellStyle name="SAPBEXfilterDrill 10 6 2 4" xfId="21010" xr:uid="{2ACD70A9-D834-4DAB-AB57-158E3C903F09}"/>
    <cellStyle name="SAPBEXfilterDrill 10 6 3" xfId="5695" xr:uid="{FE84619D-9312-432D-AB02-2E80DBB7ADED}"/>
    <cellStyle name="SAPBEXfilterDrill 10 6 3 2" xfId="12178" xr:uid="{679845DC-BFEC-4310-9104-719D8F230D21}"/>
    <cellStyle name="SAPBEXfilterDrill 10 6 3 3" xfId="17744" xr:uid="{975FC4C6-A17C-4CED-958E-B92E8990AF41}"/>
    <cellStyle name="SAPBEXfilterDrill 10 6 3 4" xfId="23185" xr:uid="{D396701F-0A95-4C0F-9E52-72782411A801}"/>
    <cellStyle name="SAPBEXfilterDrill 10 6 4" xfId="7950" xr:uid="{DFCE9F8E-ACFD-48C9-AACB-9C5C862A649C}"/>
    <cellStyle name="SAPBEXfilterDrill 10 6 5" xfId="13612" xr:uid="{E05967EB-85C7-4D98-A5CA-F94F35121DBC}"/>
    <cellStyle name="SAPBEXfilterDrill 10 6 6" xfId="19132" xr:uid="{A7A339A1-E371-4279-BA32-FE46D5B0E034}"/>
    <cellStyle name="SAPBEXfilterDrill 10 7" xfId="3352" xr:uid="{A4F11271-A9E4-4C80-AEBB-D0E33D0D6002}"/>
    <cellStyle name="SAPBEXfilterDrill 10 7 2" xfId="9908" xr:uid="{632A965D-A341-4F27-9E9F-70F8D8B4B40A}"/>
    <cellStyle name="SAPBEXfilterDrill 10 7 3" xfId="15522" xr:uid="{5DE4168A-08B3-4899-A88D-AA204A32B5A4}"/>
    <cellStyle name="SAPBEXfilterDrill 10 7 4" xfId="20999" xr:uid="{2AE4E4A3-A9F8-4911-AF5C-8543A874B8E1}"/>
    <cellStyle name="SAPBEXfilterDrill 10 8" xfId="5684" xr:uid="{1FADF3A0-B197-4F41-8760-A2A2795674F0}"/>
    <cellStyle name="SAPBEXfilterDrill 10 8 2" xfId="12167" xr:uid="{82F36447-B051-49C9-99A5-9B56B1AF05A9}"/>
    <cellStyle name="SAPBEXfilterDrill 10 8 3" xfId="17733" xr:uid="{18FD6CCE-C57B-4EC4-A2BA-6BD16907DB79}"/>
    <cellStyle name="SAPBEXfilterDrill 10 8 4" xfId="23174" xr:uid="{06E04F73-D691-46B0-8337-4CC873C3076D}"/>
    <cellStyle name="SAPBEXfilterDrill 10 9" xfId="7939" xr:uid="{AC5EE143-680F-4A36-9D8C-8D2DD96A5C66}"/>
    <cellStyle name="SAPBEXfilterDrill 11" xfId="1331" xr:uid="{2A1A462D-65A3-496B-8C30-29DA66F18C5B}"/>
    <cellStyle name="SAPBEXfilterDrill 11 10" xfId="13613" xr:uid="{2D3F5DAB-920F-4E98-86CD-343156941676}"/>
    <cellStyle name="SAPBEXfilterDrill 11 11" xfId="19133" xr:uid="{9F1D22F7-90FD-4087-9064-0372DD64F541}"/>
    <cellStyle name="SAPBEXfilterDrill 11 2" xfId="1332" xr:uid="{FF51D146-04CF-4EA1-9992-01D82B152CC2}"/>
    <cellStyle name="SAPBEXfilterDrill 11 2 2" xfId="1333" xr:uid="{C892EAE5-2AA1-497D-8757-678A86C5D485}"/>
    <cellStyle name="SAPBEXfilterDrill 11 2 2 2" xfId="3366" xr:uid="{99B340F5-470E-49AD-8163-4FF9CE8A4EF1}"/>
    <cellStyle name="SAPBEXfilterDrill 11 2 2 2 2" xfId="9922" xr:uid="{B50FF306-62A0-459F-9ADB-21E74B300DA9}"/>
    <cellStyle name="SAPBEXfilterDrill 11 2 2 2 3" xfId="15536" xr:uid="{1F4CC177-49A8-47B0-8605-6947BC8AC396}"/>
    <cellStyle name="SAPBEXfilterDrill 11 2 2 2 4" xfId="21013" xr:uid="{79602ED8-D6D8-4B05-B43F-E1F9D69F1CD9}"/>
    <cellStyle name="SAPBEXfilterDrill 11 2 2 3" xfId="5698" xr:uid="{C88EF82A-53A0-4B27-9FE9-8AA433D02954}"/>
    <cellStyle name="SAPBEXfilterDrill 11 2 2 3 2" xfId="12181" xr:uid="{248397F2-4A03-4682-B1CE-EB22DEAEE4C5}"/>
    <cellStyle name="SAPBEXfilterDrill 11 2 2 3 3" xfId="17747" xr:uid="{AEFE0D9A-3490-42EB-927B-E65C46AE701A}"/>
    <cellStyle name="SAPBEXfilterDrill 11 2 2 3 4" xfId="23188" xr:uid="{1E5A2AC3-6685-4984-8156-E2269D1FC490}"/>
    <cellStyle name="SAPBEXfilterDrill 11 2 2 4" xfId="7953" xr:uid="{10DB4022-0F0A-45C7-B478-42559E7B94B7}"/>
    <cellStyle name="SAPBEXfilterDrill 11 2 2 5" xfId="13615" xr:uid="{48E961CC-3180-48B5-A7B9-326DDECA154E}"/>
    <cellStyle name="SAPBEXfilterDrill 11 2 2 6" xfId="19135" xr:uid="{647DE6CD-52EF-4B24-8AD4-5F88D2A783AA}"/>
    <cellStyle name="SAPBEXfilterDrill 11 2 3" xfId="1334" xr:uid="{ECD0C16C-2F5F-410D-9DEA-81351672FD69}"/>
    <cellStyle name="SAPBEXfilterDrill 11 2 3 2" xfId="3367" xr:uid="{D3932C02-025E-4F9F-9FCF-B440F9AE10DC}"/>
    <cellStyle name="SAPBEXfilterDrill 11 2 3 2 2" xfId="9923" xr:uid="{D0BE0F1F-EE5C-41A6-ABD8-41E603F6D564}"/>
    <cellStyle name="SAPBEXfilterDrill 11 2 3 2 3" xfId="15537" xr:uid="{11D3A317-CFB9-45C9-B1DB-95E6674D27F2}"/>
    <cellStyle name="SAPBEXfilterDrill 11 2 3 2 4" xfId="21014" xr:uid="{AB98E66B-CC92-42FB-9CDB-4F71489B21E8}"/>
    <cellStyle name="SAPBEXfilterDrill 11 2 3 3" xfId="5699" xr:uid="{6FA3DC17-17A2-4583-8FD6-31BD9FC14EF2}"/>
    <cellStyle name="SAPBEXfilterDrill 11 2 3 3 2" xfId="12182" xr:uid="{3B9CD076-CD75-4266-B179-F5E140175532}"/>
    <cellStyle name="SAPBEXfilterDrill 11 2 3 3 3" xfId="17748" xr:uid="{5FC0FC3C-77F4-476F-A955-BB1686095E34}"/>
    <cellStyle name="SAPBEXfilterDrill 11 2 3 3 4" xfId="23189" xr:uid="{11DB5A7E-A12E-4C55-B718-F980D6FF5BD5}"/>
    <cellStyle name="SAPBEXfilterDrill 11 2 3 4" xfId="7954" xr:uid="{0D045A31-2E18-4F3F-AFF5-15A6E8E51B0F}"/>
    <cellStyle name="SAPBEXfilterDrill 11 2 3 5" xfId="13616" xr:uid="{CE14B312-6808-4B23-B4E8-6DAA2819A133}"/>
    <cellStyle name="SAPBEXfilterDrill 11 2 3 6" xfId="19136" xr:uid="{91000AFF-879F-4131-B51B-45E26FB7873C}"/>
    <cellStyle name="SAPBEXfilterDrill 11 2 4" xfId="3365" xr:uid="{1B266B85-39BE-4053-876C-524810015214}"/>
    <cellStyle name="SAPBEXfilterDrill 11 2 4 2" xfId="9921" xr:uid="{18E5C395-2738-4E1C-B042-C32540FB3C6C}"/>
    <cellStyle name="SAPBEXfilterDrill 11 2 4 3" xfId="15535" xr:uid="{24A3A360-E32E-430A-A3A3-E97E22FA6924}"/>
    <cellStyle name="SAPBEXfilterDrill 11 2 4 4" xfId="21012" xr:uid="{5961E62E-0C29-45FB-9958-0485214857C7}"/>
    <cellStyle name="SAPBEXfilterDrill 11 2 5" xfId="5697" xr:uid="{227AFFA8-D36F-4B3E-AB14-B8AF169CD899}"/>
    <cellStyle name="SAPBEXfilterDrill 11 2 5 2" xfId="12180" xr:uid="{5BEEFEB1-C6E3-4000-AC14-16382C6DF8E9}"/>
    <cellStyle name="SAPBEXfilterDrill 11 2 5 3" xfId="17746" xr:uid="{0D4C8CAF-01F3-4494-8F45-FA2CE2FE40F5}"/>
    <cellStyle name="SAPBEXfilterDrill 11 2 5 4" xfId="23187" xr:uid="{1C570C1B-1500-4B2A-8F00-19341AEDAA12}"/>
    <cellStyle name="SAPBEXfilterDrill 11 2 6" xfId="7952" xr:uid="{2D1BB3E3-7CC4-4309-B7CE-7C8AC278B5FA}"/>
    <cellStyle name="SAPBEXfilterDrill 11 2 7" xfId="13614" xr:uid="{5F5B61E6-2934-4FF2-9D60-1C05AD543CF6}"/>
    <cellStyle name="SAPBEXfilterDrill 11 2 8" xfId="19134" xr:uid="{2FC34DA0-0A56-48EB-AD8C-29FFF068D319}"/>
    <cellStyle name="SAPBEXfilterDrill 11 3" xfId="1335" xr:uid="{FB067D8E-EAAC-4546-94DA-66863085A042}"/>
    <cellStyle name="SAPBEXfilterDrill 11 3 2" xfId="1336" xr:uid="{EC2B8342-881C-4144-AD45-B190B5F2B6E1}"/>
    <cellStyle name="SAPBEXfilterDrill 11 3 2 2" xfId="3369" xr:uid="{DDA7B784-F582-49A6-9F15-A55CBC63B95C}"/>
    <cellStyle name="SAPBEXfilterDrill 11 3 2 2 2" xfId="9925" xr:uid="{17DBA69E-9424-4022-B83D-CA61A6400599}"/>
    <cellStyle name="SAPBEXfilterDrill 11 3 2 2 3" xfId="15539" xr:uid="{B13B91E4-B345-4C29-9CE5-3F9F0AE386DC}"/>
    <cellStyle name="SAPBEXfilterDrill 11 3 2 2 4" xfId="21016" xr:uid="{A9711DD1-36B4-4DE7-8ECF-C6DEB6D45747}"/>
    <cellStyle name="SAPBEXfilterDrill 11 3 2 3" xfId="5701" xr:uid="{22E690EE-D742-463A-988C-981EEEE0BD77}"/>
    <cellStyle name="SAPBEXfilterDrill 11 3 2 3 2" xfId="12184" xr:uid="{147A32DA-854F-42A3-B471-E4107D1BE278}"/>
    <cellStyle name="SAPBEXfilterDrill 11 3 2 3 3" xfId="17750" xr:uid="{3A153CA3-EA8B-45E5-9AC4-48954C6C9322}"/>
    <cellStyle name="SAPBEXfilterDrill 11 3 2 3 4" xfId="23191" xr:uid="{832D59CD-C8F5-4BA9-8B2F-1421126E5665}"/>
    <cellStyle name="SAPBEXfilterDrill 11 3 2 4" xfId="7956" xr:uid="{07CC2572-CBFB-4412-ABA9-73067AC6F6DD}"/>
    <cellStyle name="SAPBEXfilterDrill 11 3 2 5" xfId="13618" xr:uid="{1987C19D-4217-4481-9FB6-28B0B7D3EF61}"/>
    <cellStyle name="SAPBEXfilterDrill 11 3 2 6" xfId="19138" xr:uid="{976B8DF5-C11E-4C24-A6EC-569FE86E14C9}"/>
    <cellStyle name="SAPBEXfilterDrill 11 3 3" xfId="1337" xr:uid="{2D942872-FACF-4A4F-BDEF-D797668B76AB}"/>
    <cellStyle name="SAPBEXfilterDrill 11 3 3 2" xfId="3370" xr:uid="{53B3659A-A97D-4658-BF77-D3CCFD3B5A55}"/>
    <cellStyle name="SAPBEXfilterDrill 11 3 3 2 2" xfId="9926" xr:uid="{9A65FB7D-23FC-4481-9FF5-073DC63D71A5}"/>
    <cellStyle name="SAPBEXfilterDrill 11 3 3 2 3" xfId="15540" xr:uid="{11F1B710-5FCE-4999-9CC7-46D0ECEA429C}"/>
    <cellStyle name="SAPBEXfilterDrill 11 3 3 2 4" xfId="21017" xr:uid="{BB619775-16EB-4CC3-B3B0-6D9E3B04F85E}"/>
    <cellStyle name="SAPBEXfilterDrill 11 3 3 3" xfId="5702" xr:uid="{30D8FE6D-18FE-4AEB-B3C2-A285259C91CA}"/>
    <cellStyle name="SAPBEXfilterDrill 11 3 3 3 2" xfId="12185" xr:uid="{E5903C94-2E8B-453F-B516-A922132101A3}"/>
    <cellStyle name="SAPBEXfilterDrill 11 3 3 3 3" xfId="17751" xr:uid="{C2509E78-4E92-472A-BD7A-0199B29D8C2A}"/>
    <cellStyle name="SAPBEXfilterDrill 11 3 3 3 4" xfId="23192" xr:uid="{3A67781A-D8CB-4283-B891-8665451C649B}"/>
    <cellStyle name="SAPBEXfilterDrill 11 3 3 4" xfId="7957" xr:uid="{FD1C0D46-B0BD-414C-A482-B06CA0FBDDDB}"/>
    <cellStyle name="SAPBEXfilterDrill 11 3 3 5" xfId="13619" xr:uid="{1FF0D7F1-3216-4C79-B023-CB77D36391B7}"/>
    <cellStyle name="SAPBEXfilterDrill 11 3 3 6" xfId="19139" xr:uid="{10E3DB07-D14E-4CAF-91B8-1D037F2F2285}"/>
    <cellStyle name="SAPBEXfilterDrill 11 3 4" xfId="3368" xr:uid="{6B4EFF7A-2924-4286-BEEB-ECF8C1BA4BAC}"/>
    <cellStyle name="SAPBEXfilterDrill 11 3 4 2" xfId="9924" xr:uid="{4889E1B0-3ED4-489C-B450-2460D8347411}"/>
    <cellStyle name="SAPBEXfilterDrill 11 3 4 3" xfId="15538" xr:uid="{3943144F-D702-4A13-92D8-7F81FD16F9DD}"/>
    <cellStyle name="SAPBEXfilterDrill 11 3 4 4" xfId="21015" xr:uid="{3ED76B86-5A66-45B3-8F21-6CFEB24B24C2}"/>
    <cellStyle name="SAPBEXfilterDrill 11 3 5" xfId="5700" xr:uid="{6F33A2D5-3F5F-4D1D-85B7-817BBFB11C2B}"/>
    <cellStyle name="SAPBEXfilterDrill 11 3 5 2" xfId="12183" xr:uid="{1CE8B73C-0500-45A8-9427-89534A1ED090}"/>
    <cellStyle name="SAPBEXfilterDrill 11 3 5 3" xfId="17749" xr:uid="{8B5BF002-9B13-4226-9B8A-D6088C536C59}"/>
    <cellStyle name="SAPBEXfilterDrill 11 3 5 4" xfId="23190" xr:uid="{732EB9B9-DE15-4F92-8E11-174775A61670}"/>
    <cellStyle name="SAPBEXfilterDrill 11 3 6" xfId="7955" xr:uid="{78617BB6-3163-4AC1-A977-8EBB403F4CBB}"/>
    <cellStyle name="SAPBEXfilterDrill 11 3 7" xfId="13617" xr:uid="{A5F182DF-72FB-4155-B0FC-A0483C721A22}"/>
    <cellStyle name="SAPBEXfilterDrill 11 3 8" xfId="19137" xr:uid="{36C1FAA5-4905-4F7C-839D-AA46F80C1EFB}"/>
    <cellStyle name="SAPBEXfilterDrill 11 4" xfId="1338" xr:uid="{258A255C-2081-4D3B-B4A1-DA4A7F84FF81}"/>
    <cellStyle name="SAPBEXfilterDrill 11 4 2" xfId="1339" xr:uid="{236F206B-326B-4B1E-BCF1-BEF068F8E268}"/>
    <cellStyle name="SAPBEXfilterDrill 11 4 2 2" xfId="3372" xr:uid="{3DACEF1C-AD95-434A-B89A-EBADD7D9C508}"/>
    <cellStyle name="SAPBEXfilterDrill 11 4 2 2 2" xfId="9928" xr:uid="{E888C501-D1FA-4112-84FB-B8DC61EA0C76}"/>
    <cellStyle name="SAPBEXfilterDrill 11 4 2 2 3" xfId="15542" xr:uid="{444828DB-B1C6-44AD-AF18-7A709131F3D0}"/>
    <cellStyle name="SAPBEXfilterDrill 11 4 2 2 4" xfId="21019" xr:uid="{1C22121A-EABC-41CC-BBF2-49A1C0CCFE96}"/>
    <cellStyle name="SAPBEXfilterDrill 11 4 2 3" xfId="5704" xr:uid="{D6418204-E1CF-4A80-B913-504CFD11C582}"/>
    <cellStyle name="SAPBEXfilterDrill 11 4 2 3 2" xfId="12187" xr:uid="{8D507074-82D9-46BA-8A33-F3FEEE941B6C}"/>
    <cellStyle name="SAPBEXfilterDrill 11 4 2 3 3" xfId="17753" xr:uid="{28F56F39-8E27-4266-ADE1-938539842C12}"/>
    <cellStyle name="SAPBEXfilterDrill 11 4 2 3 4" xfId="23194" xr:uid="{C5578C65-9164-4379-B779-DE48350F8A41}"/>
    <cellStyle name="SAPBEXfilterDrill 11 4 2 4" xfId="7959" xr:uid="{C56C8F44-C8E3-4D84-A956-312ACAD86215}"/>
    <cellStyle name="SAPBEXfilterDrill 11 4 2 5" xfId="13621" xr:uid="{7F11519B-A837-4463-83C5-DD1C5A2F810C}"/>
    <cellStyle name="SAPBEXfilterDrill 11 4 2 6" xfId="19141" xr:uid="{A1AF6880-674A-4BC6-9F79-BFE0693F219B}"/>
    <cellStyle name="SAPBEXfilterDrill 11 4 3" xfId="1340" xr:uid="{820AA986-9D04-4CC2-A2A2-52B3497F6D6D}"/>
    <cellStyle name="SAPBEXfilterDrill 11 4 3 2" xfId="3373" xr:uid="{A30E567F-DF35-4135-9035-970822DD4AEB}"/>
    <cellStyle name="SAPBEXfilterDrill 11 4 3 2 2" xfId="9929" xr:uid="{7E20CECE-35CA-4E79-A18C-FD41E9A0463C}"/>
    <cellStyle name="SAPBEXfilterDrill 11 4 3 2 3" xfId="15543" xr:uid="{3A980CBB-430B-4A21-B2D2-267265591D86}"/>
    <cellStyle name="SAPBEXfilterDrill 11 4 3 2 4" xfId="21020" xr:uid="{D9902A43-AE33-4230-AEFD-9FF864E9FDCE}"/>
    <cellStyle name="SAPBEXfilterDrill 11 4 3 3" xfId="5705" xr:uid="{2CE25A18-EF53-4B08-B4B5-ACB7BA6DE203}"/>
    <cellStyle name="SAPBEXfilterDrill 11 4 3 3 2" xfId="12188" xr:uid="{121BDEB9-FEAC-45D3-8E30-0AAB1FCE2E57}"/>
    <cellStyle name="SAPBEXfilterDrill 11 4 3 3 3" xfId="17754" xr:uid="{4DD3742F-7342-4FEF-87D4-60D5F49A1216}"/>
    <cellStyle name="SAPBEXfilterDrill 11 4 3 3 4" xfId="23195" xr:uid="{39D5FA6F-B401-43E8-8195-450184446483}"/>
    <cellStyle name="SAPBEXfilterDrill 11 4 3 4" xfId="7960" xr:uid="{FA2EE441-F512-4B22-990B-1496DFFE3CCF}"/>
    <cellStyle name="SAPBEXfilterDrill 11 4 3 5" xfId="13622" xr:uid="{5D1C73C1-4053-4482-8B64-185F07A4F852}"/>
    <cellStyle name="SAPBEXfilterDrill 11 4 3 6" xfId="19142" xr:uid="{55047282-7874-4FE6-A870-14FD2DBC3898}"/>
    <cellStyle name="SAPBEXfilterDrill 11 4 4" xfId="3371" xr:uid="{971A41B8-720D-4E94-9B2E-4A278DC2D5CA}"/>
    <cellStyle name="SAPBEXfilterDrill 11 4 4 2" xfId="9927" xr:uid="{E08D7E51-7613-4EF5-ADB7-DFF80DE58B42}"/>
    <cellStyle name="SAPBEXfilterDrill 11 4 4 3" xfId="15541" xr:uid="{0089EDD9-E9FD-4E95-BAAF-44A3E289F32C}"/>
    <cellStyle name="SAPBEXfilterDrill 11 4 4 4" xfId="21018" xr:uid="{4BF28E99-3EBB-470A-B4D0-4D7BBA5AA877}"/>
    <cellStyle name="SAPBEXfilterDrill 11 4 5" xfId="5703" xr:uid="{6868969D-4E67-48D3-B909-8466A1A72F5E}"/>
    <cellStyle name="SAPBEXfilterDrill 11 4 5 2" xfId="12186" xr:uid="{9434326E-6302-4529-9B39-9CBD28C1A197}"/>
    <cellStyle name="SAPBEXfilterDrill 11 4 5 3" xfId="17752" xr:uid="{92CC2042-0707-416D-8D56-34F3D5A4973C}"/>
    <cellStyle name="SAPBEXfilterDrill 11 4 5 4" xfId="23193" xr:uid="{D3C77129-8831-4D6B-9832-EA7C4607485C}"/>
    <cellStyle name="SAPBEXfilterDrill 11 4 6" xfId="7958" xr:uid="{1FD630EB-7E9A-44C4-B787-A0045DE07AF3}"/>
    <cellStyle name="SAPBEXfilterDrill 11 4 7" xfId="13620" xr:uid="{7424DBCC-8845-4C00-A111-BB1462C0F7E2}"/>
    <cellStyle name="SAPBEXfilterDrill 11 4 8" xfId="19140" xr:uid="{2642CAA5-2BC6-4825-B1EA-C585D1896EC6}"/>
    <cellStyle name="SAPBEXfilterDrill 11 5" xfId="1341" xr:uid="{DB9535E3-E87F-4B69-A0CE-A664F97757C7}"/>
    <cellStyle name="SAPBEXfilterDrill 11 5 2" xfId="3374" xr:uid="{E0607DC9-73EE-4D40-8356-8BC627A32C9C}"/>
    <cellStyle name="SAPBEXfilterDrill 11 5 2 2" xfId="9930" xr:uid="{498F6591-F9D8-4D82-9A61-847E663477E3}"/>
    <cellStyle name="SAPBEXfilterDrill 11 5 2 3" xfId="15544" xr:uid="{7572D72F-0274-4F56-B5DE-D5A9C535D094}"/>
    <cellStyle name="SAPBEXfilterDrill 11 5 2 4" xfId="21021" xr:uid="{D1B73C4A-FBFD-4DB3-AA5E-E96A7525D10E}"/>
    <cellStyle name="SAPBEXfilterDrill 11 5 3" xfId="5706" xr:uid="{AF0CD15B-F58B-4F2A-9DC9-8E0FB54F80B9}"/>
    <cellStyle name="SAPBEXfilterDrill 11 5 3 2" xfId="12189" xr:uid="{1B65CAF6-880B-4845-9486-002715B33A0B}"/>
    <cellStyle name="SAPBEXfilterDrill 11 5 3 3" xfId="17755" xr:uid="{9B5F6C52-EE8B-4882-AF2C-F507694E4070}"/>
    <cellStyle name="SAPBEXfilterDrill 11 5 3 4" xfId="23196" xr:uid="{B9307918-5E23-4554-870C-3B847EDCFE04}"/>
    <cellStyle name="SAPBEXfilterDrill 11 5 4" xfId="7961" xr:uid="{6ACC4E0C-73BD-450C-B59A-697F15B89962}"/>
    <cellStyle name="SAPBEXfilterDrill 11 5 5" xfId="13623" xr:uid="{264D62A9-36E6-46FF-853B-C9BD0797B642}"/>
    <cellStyle name="SAPBEXfilterDrill 11 5 6" xfId="19143" xr:uid="{947D5820-D602-4EA9-B01E-74895DD2714F}"/>
    <cellStyle name="SAPBEXfilterDrill 11 6" xfId="1342" xr:uid="{1134E6DD-5C4F-49E6-8206-BB7B17669EC2}"/>
    <cellStyle name="SAPBEXfilterDrill 11 6 2" xfId="3375" xr:uid="{14F7A30F-C3E9-4D35-B319-78F6A9FF5C65}"/>
    <cellStyle name="SAPBEXfilterDrill 11 6 2 2" xfId="9931" xr:uid="{7AB3E1B6-492C-4CAF-90FA-E9CCA8268C1B}"/>
    <cellStyle name="SAPBEXfilterDrill 11 6 2 3" xfId="15545" xr:uid="{BA7C3DC3-6FFB-42AB-9437-6EF084F9A1AC}"/>
    <cellStyle name="SAPBEXfilterDrill 11 6 2 4" xfId="21022" xr:uid="{7F3FC569-994A-4985-9BBB-65AA16BD4090}"/>
    <cellStyle name="SAPBEXfilterDrill 11 6 3" xfId="5707" xr:uid="{848C88D8-7FA3-450D-B2D0-CD905F5D8F7D}"/>
    <cellStyle name="SAPBEXfilterDrill 11 6 3 2" xfId="12190" xr:uid="{B03576D6-28FD-4A1F-BEB0-4495DC1712D2}"/>
    <cellStyle name="SAPBEXfilterDrill 11 6 3 3" xfId="17756" xr:uid="{580417A8-872F-4A49-8B2A-1AC2672D53AC}"/>
    <cellStyle name="SAPBEXfilterDrill 11 6 3 4" xfId="23197" xr:uid="{DE4D98F3-B6D1-42E5-8D38-947D907E4237}"/>
    <cellStyle name="SAPBEXfilterDrill 11 6 4" xfId="7962" xr:uid="{1CEDB5EC-86FC-4D0D-9362-FCDFF671B345}"/>
    <cellStyle name="SAPBEXfilterDrill 11 6 5" xfId="13624" xr:uid="{FECFD362-C932-428E-A652-E3A48CC6D95B}"/>
    <cellStyle name="SAPBEXfilterDrill 11 6 6" xfId="19144" xr:uid="{307CE976-5812-4CD7-8FC4-4E2A667931C9}"/>
    <cellStyle name="SAPBEXfilterDrill 11 7" xfId="3364" xr:uid="{9043D440-B27D-429A-8647-64ADED59BDA1}"/>
    <cellStyle name="SAPBEXfilterDrill 11 7 2" xfId="9920" xr:uid="{905D1F47-85C1-4E68-98CB-3115EA9C1762}"/>
    <cellStyle name="SAPBEXfilterDrill 11 7 3" xfId="15534" xr:uid="{784F0173-2281-40CC-9162-4356FB2005BA}"/>
    <cellStyle name="SAPBEXfilterDrill 11 7 4" xfId="21011" xr:uid="{6C21B33D-8B6C-443A-9D73-3C53887BC578}"/>
    <cellStyle name="SAPBEXfilterDrill 11 8" xfId="5696" xr:uid="{49C67CE8-E52A-4176-9B47-E1297961352F}"/>
    <cellStyle name="SAPBEXfilterDrill 11 8 2" xfId="12179" xr:uid="{F7B48607-D824-4CE7-A7E9-A113967AC643}"/>
    <cellStyle name="SAPBEXfilterDrill 11 8 3" xfId="17745" xr:uid="{77F042ED-63A2-41B1-88DE-9323784557B0}"/>
    <cellStyle name="SAPBEXfilterDrill 11 8 4" xfId="23186" xr:uid="{C2EF4807-E94B-4CEE-9390-446542753F68}"/>
    <cellStyle name="SAPBEXfilterDrill 11 9" xfId="7951" xr:uid="{F445C5E0-966F-4BA7-AFB5-7F26D5F4414F}"/>
    <cellStyle name="SAPBEXfilterDrill 12" xfId="1343" xr:uid="{3F5B7E2B-95D0-46A7-8137-1C92DC1D06FD}"/>
    <cellStyle name="SAPBEXfilterDrill 12 10" xfId="13625" xr:uid="{6F9BB20E-D5D0-4D0B-A433-8EDB85E8BEA1}"/>
    <cellStyle name="SAPBEXfilterDrill 12 11" xfId="19145" xr:uid="{3EA637B6-F310-4AB5-A0CF-D0D7ECFB75B8}"/>
    <cellStyle name="SAPBEXfilterDrill 12 2" xfId="1344" xr:uid="{AF73202C-A455-4679-9441-00A26B420AC8}"/>
    <cellStyle name="SAPBEXfilterDrill 12 2 2" xfId="1345" xr:uid="{C465AEA8-3320-4E9E-BACA-2A75701455B2}"/>
    <cellStyle name="SAPBEXfilterDrill 12 2 2 2" xfId="3378" xr:uid="{292D6636-15AF-499B-A8E2-EFDDD10F7462}"/>
    <cellStyle name="SAPBEXfilterDrill 12 2 2 2 2" xfId="9934" xr:uid="{EFB4ED4B-3AC9-489D-A962-399215F82222}"/>
    <cellStyle name="SAPBEXfilterDrill 12 2 2 2 3" xfId="15548" xr:uid="{E0EC0353-C7C5-4DCC-8C6A-D8037DCC99AF}"/>
    <cellStyle name="SAPBEXfilterDrill 12 2 2 2 4" xfId="21025" xr:uid="{20C67976-7D7E-4DB9-93BD-64245D3C22CE}"/>
    <cellStyle name="SAPBEXfilterDrill 12 2 2 3" xfId="5710" xr:uid="{0B6D3E66-D048-4DE7-8268-365960D29951}"/>
    <cellStyle name="SAPBEXfilterDrill 12 2 2 3 2" xfId="12193" xr:uid="{68D598C6-909D-4C5B-8A25-B215E74CF5A9}"/>
    <cellStyle name="SAPBEXfilterDrill 12 2 2 3 3" xfId="17759" xr:uid="{33540792-278B-49A8-A9CD-263EC8C00060}"/>
    <cellStyle name="SAPBEXfilterDrill 12 2 2 3 4" xfId="23200" xr:uid="{4C15BB4C-BB3F-4E33-A66C-C74CD91E491C}"/>
    <cellStyle name="SAPBEXfilterDrill 12 2 2 4" xfId="7965" xr:uid="{0BB1F305-FE67-4855-8328-D43AEC3C080C}"/>
    <cellStyle name="SAPBEXfilterDrill 12 2 2 5" xfId="13627" xr:uid="{212D1EF5-8D67-443C-809D-F180F1B219A1}"/>
    <cellStyle name="SAPBEXfilterDrill 12 2 2 6" xfId="19147" xr:uid="{BC5D2375-F8E8-453D-ABBE-FBCA28E5F2D2}"/>
    <cellStyle name="SAPBEXfilterDrill 12 2 3" xfId="1346" xr:uid="{DA20907A-44B7-478E-9D9C-FC8E0769A3AD}"/>
    <cellStyle name="SAPBEXfilterDrill 12 2 3 2" xfId="3379" xr:uid="{9C588BF6-159D-4350-8E56-0E6474DA0AFC}"/>
    <cellStyle name="SAPBEXfilterDrill 12 2 3 2 2" xfId="9935" xr:uid="{EABF2F18-ADFD-4D7D-991B-38A8BDF5B004}"/>
    <cellStyle name="SAPBEXfilterDrill 12 2 3 2 3" xfId="15549" xr:uid="{0CD3ECDC-2435-46C2-8280-9A7BD2FE82A4}"/>
    <cellStyle name="SAPBEXfilterDrill 12 2 3 2 4" xfId="21026" xr:uid="{4F119ABF-D832-47BD-9A52-6F4B972F7267}"/>
    <cellStyle name="SAPBEXfilterDrill 12 2 3 3" xfId="5711" xr:uid="{929FDF82-9B2F-42C1-B455-EE4F3FCD491C}"/>
    <cellStyle name="SAPBEXfilterDrill 12 2 3 3 2" xfId="12194" xr:uid="{091541DE-7F76-4CA7-A76B-85AE41E7A556}"/>
    <cellStyle name="SAPBEXfilterDrill 12 2 3 3 3" xfId="17760" xr:uid="{97B7A72C-F6E7-49B3-9BC6-E964ED3A2595}"/>
    <cellStyle name="SAPBEXfilterDrill 12 2 3 3 4" xfId="23201" xr:uid="{946562FF-15F8-446C-AE7E-15E60ADE1C9A}"/>
    <cellStyle name="SAPBEXfilterDrill 12 2 3 4" xfId="7966" xr:uid="{C7E0D49B-3D34-4B40-93CD-9DA7BFF0CE45}"/>
    <cellStyle name="SAPBEXfilterDrill 12 2 3 5" xfId="13628" xr:uid="{17914104-3CB4-4951-9C7F-45F62CE93723}"/>
    <cellStyle name="SAPBEXfilterDrill 12 2 3 6" xfId="19148" xr:uid="{7107BA86-9D66-467B-BFD4-63C9DF7D4EB4}"/>
    <cellStyle name="SAPBEXfilterDrill 12 2 4" xfId="3377" xr:uid="{146DD39F-5AD4-4BBA-A1F5-C5EB2C82A145}"/>
    <cellStyle name="SAPBEXfilterDrill 12 2 4 2" xfId="9933" xr:uid="{1CEADD16-9C88-4E9E-B5B9-1EFBC766A0D9}"/>
    <cellStyle name="SAPBEXfilterDrill 12 2 4 3" xfId="15547" xr:uid="{708630BA-BEA5-4203-857C-DF738B2CAA38}"/>
    <cellStyle name="SAPBEXfilterDrill 12 2 4 4" xfId="21024" xr:uid="{BF4E8680-CA7B-4BF5-B1CC-AA8B7C87E21B}"/>
    <cellStyle name="SAPBEXfilterDrill 12 2 5" xfId="5709" xr:uid="{8186B99E-9363-437E-A29E-7D6AE37B87C8}"/>
    <cellStyle name="SAPBEXfilterDrill 12 2 5 2" xfId="12192" xr:uid="{4EA00ED1-E8E6-46EB-9C99-21030099C364}"/>
    <cellStyle name="SAPBEXfilterDrill 12 2 5 3" xfId="17758" xr:uid="{832F1D53-AE2C-44F6-A421-A4C6FDCCF8A2}"/>
    <cellStyle name="SAPBEXfilterDrill 12 2 5 4" xfId="23199" xr:uid="{1D11D626-A722-42A9-A068-E6E1DEAA4F7D}"/>
    <cellStyle name="SAPBEXfilterDrill 12 2 6" xfId="7964" xr:uid="{ED8DCDDE-13A9-4815-A25C-D47FED039F4C}"/>
    <cellStyle name="SAPBEXfilterDrill 12 2 7" xfId="13626" xr:uid="{5DC6856A-69E0-4BD9-841B-D023B48535D0}"/>
    <cellStyle name="SAPBEXfilterDrill 12 2 8" xfId="19146" xr:uid="{EA4F02C4-4BB8-433D-A536-A39269DE54A0}"/>
    <cellStyle name="SAPBEXfilterDrill 12 3" xfId="1347" xr:uid="{3884558A-4148-4F42-A3A9-5078EB279822}"/>
    <cellStyle name="SAPBEXfilterDrill 12 3 2" xfId="1348" xr:uid="{3A9E8EF0-1BF7-480C-83E5-1D88C5ABB711}"/>
    <cellStyle name="SAPBEXfilterDrill 12 3 2 2" xfId="3381" xr:uid="{77ED893E-B609-44BA-85D9-1C4AE48074C0}"/>
    <cellStyle name="SAPBEXfilterDrill 12 3 2 2 2" xfId="9937" xr:uid="{A6FD6F03-9899-44A6-B81C-967EDECFD6D1}"/>
    <cellStyle name="SAPBEXfilterDrill 12 3 2 2 3" xfId="15551" xr:uid="{A78D7D26-0DD1-44A4-B968-5181E74D88AF}"/>
    <cellStyle name="SAPBEXfilterDrill 12 3 2 2 4" xfId="21028" xr:uid="{C3B75F4F-351A-4AE3-96BF-37137FAAE069}"/>
    <cellStyle name="SAPBEXfilterDrill 12 3 2 3" xfId="5713" xr:uid="{EBDF08C4-9122-4D53-8A17-88BD1CF9D7C6}"/>
    <cellStyle name="SAPBEXfilterDrill 12 3 2 3 2" xfId="12196" xr:uid="{C25FC594-71E1-4362-9B4D-ED14A049F13E}"/>
    <cellStyle name="SAPBEXfilterDrill 12 3 2 3 3" xfId="17762" xr:uid="{A4242CFD-8999-4F8F-9FF4-A1B78B99FAEC}"/>
    <cellStyle name="SAPBEXfilterDrill 12 3 2 3 4" xfId="23203" xr:uid="{2C6DD38F-4DBF-45C9-8D64-4B0906BED391}"/>
    <cellStyle name="SAPBEXfilterDrill 12 3 2 4" xfId="7968" xr:uid="{F904A0AC-7DED-41BB-A893-445C8AE52853}"/>
    <cellStyle name="SAPBEXfilterDrill 12 3 2 5" xfId="13630" xr:uid="{ADDBCCA7-8FB5-4575-AD86-6862F218412F}"/>
    <cellStyle name="SAPBEXfilterDrill 12 3 2 6" xfId="19150" xr:uid="{0B7DDBBC-B4D1-4094-A5EB-250688E1950B}"/>
    <cellStyle name="SAPBEXfilterDrill 12 3 3" xfId="1349" xr:uid="{5A65C3A9-FAE0-47C9-83C2-A01E75C0DE6F}"/>
    <cellStyle name="SAPBEXfilterDrill 12 3 3 2" xfId="3382" xr:uid="{E3D5C264-F0BD-4677-931C-B18B0CA66C50}"/>
    <cellStyle name="SAPBEXfilterDrill 12 3 3 2 2" xfId="9938" xr:uid="{702E78E5-621D-4DE9-9620-9190EF250D33}"/>
    <cellStyle name="SAPBEXfilterDrill 12 3 3 2 3" xfId="15552" xr:uid="{2A683F5C-0B77-47D5-8AAB-72E2668A22B5}"/>
    <cellStyle name="SAPBEXfilterDrill 12 3 3 2 4" xfId="21029" xr:uid="{6FB471A3-EF2D-4E3E-9DBA-0FD1DA16C1F4}"/>
    <cellStyle name="SAPBEXfilterDrill 12 3 3 3" xfId="5714" xr:uid="{F268888E-F8E2-4E40-B6B3-BB728CD16CFF}"/>
    <cellStyle name="SAPBEXfilterDrill 12 3 3 3 2" xfId="12197" xr:uid="{04C61AC4-0414-46D1-86D0-930BA4CDC387}"/>
    <cellStyle name="SAPBEXfilterDrill 12 3 3 3 3" xfId="17763" xr:uid="{55870809-00CB-4F2F-B8DD-406B4E1C7A65}"/>
    <cellStyle name="SAPBEXfilterDrill 12 3 3 3 4" xfId="23204" xr:uid="{F082BD43-E894-4C57-9313-C561263F703F}"/>
    <cellStyle name="SAPBEXfilterDrill 12 3 3 4" xfId="7969" xr:uid="{152CCC3F-736D-4EA6-9FA8-C0BC55CA3BAC}"/>
    <cellStyle name="SAPBEXfilterDrill 12 3 3 5" xfId="13631" xr:uid="{EFE016B1-8BD1-4FAE-A432-7D53B008073C}"/>
    <cellStyle name="SAPBEXfilterDrill 12 3 3 6" xfId="19151" xr:uid="{E5ED95A8-41DF-47A7-BE29-954F2E920A6D}"/>
    <cellStyle name="SAPBEXfilterDrill 12 3 4" xfId="3380" xr:uid="{15A272CF-860E-4A9F-A57A-7B94F3E14AC5}"/>
    <cellStyle name="SAPBEXfilterDrill 12 3 4 2" xfId="9936" xr:uid="{84F6A7F7-8812-4EA4-8EF2-C3604224802B}"/>
    <cellStyle name="SAPBEXfilterDrill 12 3 4 3" xfId="15550" xr:uid="{B6BCA280-BB2B-490E-ADF9-09E5E5690B0F}"/>
    <cellStyle name="SAPBEXfilterDrill 12 3 4 4" xfId="21027" xr:uid="{3DCBA1AC-A8EE-4D41-955C-9511C13DFC63}"/>
    <cellStyle name="SAPBEXfilterDrill 12 3 5" xfId="5712" xr:uid="{DC7DC295-0970-4073-9B9F-027A613089DB}"/>
    <cellStyle name="SAPBEXfilterDrill 12 3 5 2" xfId="12195" xr:uid="{AFC9D689-29C6-41A6-ACF6-B0174AE75189}"/>
    <cellStyle name="SAPBEXfilterDrill 12 3 5 3" xfId="17761" xr:uid="{CF50B9C3-031D-4491-BC39-1905A43A714D}"/>
    <cellStyle name="SAPBEXfilterDrill 12 3 5 4" xfId="23202" xr:uid="{D3B3BFD7-0B6F-4089-BF8F-2CE80567FF1A}"/>
    <cellStyle name="SAPBEXfilterDrill 12 3 6" xfId="7967" xr:uid="{0E53A48B-B0D1-408F-8F36-297B03D5BA42}"/>
    <cellStyle name="SAPBEXfilterDrill 12 3 7" xfId="13629" xr:uid="{4AC4D374-726A-411B-BA7B-6675EA166151}"/>
    <cellStyle name="SAPBEXfilterDrill 12 3 8" xfId="19149" xr:uid="{7A29CA3F-D2FB-4EA6-BA8E-78B4E8354EF4}"/>
    <cellStyle name="SAPBEXfilterDrill 12 4" xfId="1350" xr:uid="{47AA541E-F8ED-4844-BD8D-0FB95E4A8DF4}"/>
    <cellStyle name="SAPBEXfilterDrill 12 4 2" xfId="1351" xr:uid="{D81A12AA-0213-48E0-9DB9-5BB84F8F330D}"/>
    <cellStyle name="SAPBEXfilterDrill 12 4 2 2" xfId="3384" xr:uid="{1664B2B8-0215-4C13-A099-680537E80DF1}"/>
    <cellStyle name="SAPBEXfilterDrill 12 4 2 2 2" xfId="9940" xr:uid="{E49189E6-3C48-41ED-90FE-8423BF85BBE6}"/>
    <cellStyle name="SAPBEXfilterDrill 12 4 2 2 3" xfId="15554" xr:uid="{C83B3113-B4E8-45E5-BAD5-16DDD38DB4B4}"/>
    <cellStyle name="SAPBEXfilterDrill 12 4 2 2 4" xfId="21031" xr:uid="{CAF46479-8D40-4C3F-BC07-33C627F45AE5}"/>
    <cellStyle name="SAPBEXfilterDrill 12 4 2 3" xfId="5716" xr:uid="{C65E3ED9-7D02-4D26-A185-B87024D5C728}"/>
    <cellStyle name="SAPBEXfilterDrill 12 4 2 3 2" xfId="12199" xr:uid="{1A0759F7-15A0-4DBE-B68E-20778A4F2A20}"/>
    <cellStyle name="SAPBEXfilterDrill 12 4 2 3 3" xfId="17765" xr:uid="{3B17044C-34D7-4662-A951-4B8C8A4F0617}"/>
    <cellStyle name="SAPBEXfilterDrill 12 4 2 3 4" xfId="23206" xr:uid="{CA0D36D1-F3FA-479E-8589-FB3293EA0F3A}"/>
    <cellStyle name="SAPBEXfilterDrill 12 4 2 4" xfId="7971" xr:uid="{5FE232C1-1663-45D4-A2B1-9D1B69BBAF67}"/>
    <cellStyle name="SAPBEXfilterDrill 12 4 2 5" xfId="13633" xr:uid="{7A187FC5-C08E-4A4B-86DF-7BFEA39DEDC7}"/>
    <cellStyle name="SAPBEXfilterDrill 12 4 2 6" xfId="19153" xr:uid="{F8DC5210-6AA0-4593-BC25-B9ACFDA6C547}"/>
    <cellStyle name="SAPBEXfilterDrill 12 4 3" xfId="1352" xr:uid="{9EADE0D6-DF75-4AB8-A765-CA38CB9D95B8}"/>
    <cellStyle name="SAPBEXfilterDrill 12 4 3 2" xfId="3385" xr:uid="{6DD9BB2D-11DE-42BC-9FF9-1433256CC102}"/>
    <cellStyle name="SAPBEXfilterDrill 12 4 3 2 2" xfId="9941" xr:uid="{E2B6F1A7-DF88-493F-BD9A-EE32F9D95947}"/>
    <cellStyle name="SAPBEXfilterDrill 12 4 3 2 3" xfId="15555" xr:uid="{72CE8AB0-7604-407A-AEB6-F9BD0149713F}"/>
    <cellStyle name="SAPBEXfilterDrill 12 4 3 2 4" xfId="21032" xr:uid="{956D91DF-E4F4-463E-8DB4-1CE9D1DD696B}"/>
    <cellStyle name="SAPBEXfilterDrill 12 4 3 3" xfId="5717" xr:uid="{76D4F009-DDA8-4CA7-8D26-87588D39E7FC}"/>
    <cellStyle name="SAPBEXfilterDrill 12 4 3 3 2" xfId="12200" xr:uid="{BBE9967B-467C-48C5-9BC1-7A96FC448721}"/>
    <cellStyle name="SAPBEXfilterDrill 12 4 3 3 3" xfId="17766" xr:uid="{0D9CF054-6E9C-4E59-8964-4F56074F70A7}"/>
    <cellStyle name="SAPBEXfilterDrill 12 4 3 3 4" xfId="23207" xr:uid="{01299132-0337-415B-B119-380D27717A32}"/>
    <cellStyle name="SAPBEXfilterDrill 12 4 3 4" xfId="7972" xr:uid="{73BE25ED-5C69-45AB-8452-D436CBD9CF4B}"/>
    <cellStyle name="SAPBEXfilterDrill 12 4 3 5" xfId="13634" xr:uid="{8F27FAE2-310D-49B4-BAC4-EEC27C06305D}"/>
    <cellStyle name="SAPBEXfilterDrill 12 4 3 6" xfId="19154" xr:uid="{738B980B-C728-4799-A11C-63D665E0BC28}"/>
    <cellStyle name="SAPBEXfilterDrill 12 4 4" xfId="3383" xr:uid="{95AF1C95-D169-4103-9608-019227146C50}"/>
    <cellStyle name="SAPBEXfilterDrill 12 4 4 2" xfId="9939" xr:uid="{030C8DED-AFD3-40E2-A2F5-6B530992CB84}"/>
    <cellStyle name="SAPBEXfilterDrill 12 4 4 3" xfId="15553" xr:uid="{164B5C4B-6328-4222-B09C-E59D3421B68D}"/>
    <cellStyle name="SAPBEXfilterDrill 12 4 4 4" xfId="21030" xr:uid="{D24CB812-1C41-4A77-9FD9-B4102BCE201E}"/>
    <cellStyle name="SAPBEXfilterDrill 12 4 5" xfId="5715" xr:uid="{3A09ED22-C2A8-44F1-8BA4-A4CEBE959644}"/>
    <cellStyle name="SAPBEXfilterDrill 12 4 5 2" xfId="12198" xr:uid="{781C7E2B-73C9-4DEE-A2F0-AE99BD1736F9}"/>
    <cellStyle name="SAPBEXfilterDrill 12 4 5 3" xfId="17764" xr:uid="{D02C3BA1-DAC7-4FA2-BCD6-3D4D0EF5D40B}"/>
    <cellStyle name="SAPBEXfilterDrill 12 4 5 4" xfId="23205" xr:uid="{B881361A-F2A6-438A-866E-0EE85BF9F32E}"/>
    <cellStyle name="SAPBEXfilterDrill 12 4 6" xfId="7970" xr:uid="{65CD06AC-99CC-44E8-A446-45820C1205A7}"/>
    <cellStyle name="SAPBEXfilterDrill 12 4 7" xfId="13632" xr:uid="{01A6DEE8-0574-4253-BE09-086E9349BEF0}"/>
    <cellStyle name="SAPBEXfilterDrill 12 4 8" xfId="19152" xr:uid="{7F3B624A-3EC9-4547-A443-461074F115A9}"/>
    <cellStyle name="SAPBEXfilterDrill 12 5" xfId="1353" xr:uid="{A90315CC-7090-42F4-9EFC-32B6EDBB77B9}"/>
    <cellStyle name="SAPBEXfilterDrill 12 5 2" xfId="3386" xr:uid="{99878934-3344-43FB-9263-7FAD98DABD9E}"/>
    <cellStyle name="SAPBEXfilterDrill 12 5 2 2" xfId="9942" xr:uid="{CC77BE13-EABA-445B-9190-28F62E530919}"/>
    <cellStyle name="SAPBEXfilterDrill 12 5 2 3" xfId="15556" xr:uid="{FFCEB3CB-89E5-4203-A581-F4A7FCBBFFD5}"/>
    <cellStyle name="SAPBEXfilterDrill 12 5 2 4" xfId="21033" xr:uid="{EDABB56C-673C-4CF9-B74C-033B55F2A945}"/>
    <cellStyle name="SAPBEXfilterDrill 12 5 3" xfId="5718" xr:uid="{6AEA9D41-7F26-4EDD-B02D-1359909E7FBB}"/>
    <cellStyle name="SAPBEXfilterDrill 12 5 3 2" xfId="12201" xr:uid="{6709E44E-CC77-4DE2-ABFD-E3DCA4DAE449}"/>
    <cellStyle name="SAPBEXfilterDrill 12 5 3 3" xfId="17767" xr:uid="{4439B0F6-D9F5-4661-9B5B-723CA519C541}"/>
    <cellStyle name="SAPBEXfilterDrill 12 5 3 4" xfId="23208" xr:uid="{4E248EBC-C23B-4A6B-944E-F0DBD75861C3}"/>
    <cellStyle name="SAPBEXfilterDrill 12 5 4" xfId="7973" xr:uid="{D9098F0A-59DC-4EB2-B8D2-6733C69D8D66}"/>
    <cellStyle name="SAPBEXfilterDrill 12 5 5" xfId="13635" xr:uid="{CAB03B14-F71F-467D-BB83-DEB370992538}"/>
    <cellStyle name="SAPBEXfilterDrill 12 5 6" xfId="19155" xr:uid="{B74E9C3D-47C2-4D27-84B0-155505DBE68C}"/>
    <cellStyle name="SAPBEXfilterDrill 12 6" xfId="1354" xr:uid="{0F536A98-F2AB-4F9E-A046-0E0C142796BD}"/>
    <cellStyle name="SAPBEXfilterDrill 12 6 2" xfId="3387" xr:uid="{545061AE-6F0C-445F-858C-AB530062DE51}"/>
    <cellStyle name="SAPBEXfilterDrill 12 6 2 2" xfId="9943" xr:uid="{B3DD0D6A-9D2A-4EA2-BD1E-9B56E7E8367E}"/>
    <cellStyle name="SAPBEXfilterDrill 12 6 2 3" xfId="15557" xr:uid="{F98C9674-0D05-43F8-BEE0-735FF9F41A68}"/>
    <cellStyle name="SAPBEXfilterDrill 12 6 2 4" xfId="21034" xr:uid="{38148730-1073-4E40-9283-EB69BDCF543C}"/>
    <cellStyle name="SAPBEXfilterDrill 12 6 3" xfId="5719" xr:uid="{D42C7F68-828F-4527-A21C-66DA37282474}"/>
    <cellStyle name="SAPBEXfilterDrill 12 6 3 2" xfId="12202" xr:uid="{F012E835-8DFD-42CD-95CD-D42565E86C3E}"/>
    <cellStyle name="SAPBEXfilterDrill 12 6 3 3" xfId="17768" xr:uid="{F99316D7-D93E-4AB8-AB4A-82AB544A4AA1}"/>
    <cellStyle name="SAPBEXfilterDrill 12 6 3 4" xfId="23209" xr:uid="{C8A49B17-F4A1-4371-B1B5-9677AE878C1C}"/>
    <cellStyle name="SAPBEXfilterDrill 12 6 4" xfId="7974" xr:uid="{52D5862E-020E-40B7-94AD-2383ADC4C0C7}"/>
    <cellStyle name="SAPBEXfilterDrill 12 6 5" xfId="13636" xr:uid="{A3D6334D-06B8-4B5A-BFAC-7E512B5AF788}"/>
    <cellStyle name="SAPBEXfilterDrill 12 6 6" xfId="19156" xr:uid="{B3476930-92CB-4636-85BC-CCE7BB138A25}"/>
    <cellStyle name="SAPBEXfilterDrill 12 7" xfId="3376" xr:uid="{DF7C7B1B-1EE2-4EBC-99CD-E734DF1D3345}"/>
    <cellStyle name="SAPBEXfilterDrill 12 7 2" xfId="9932" xr:uid="{38701B1A-34DA-491F-960E-FFB9FF53E00B}"/>
    <cellStyle name="SAPBEXfilterDrill 12 7 3" xfId="15546" xr:uid="{A4D71DA2-91B8-415C-B7A3-574E021684D0}"/>
    <cellStyle name="SAPBEXfilterDrill 12 7 4" xfId="21023" xr:uid="{EBB0A402-D899-4C67-A033-23DAD8C355B9}"/>
    <cellStyle name="SAPBEXfilterDrill 12 8" xfId="5708" xr:uid="{EAF01636-DDDA-4FFE-B1B4-56FD13869970}"/>
    <cellStyle name="SAPBEXfilterDrill 12 8 2" xfId="12191" xr:uid="{B8415666-6C63-448B-BF62-CE0F06F1B0E9}"/>
    <cellStyle name="SAPBEXfilterDrill 12 8 3" xfId="17757" xr:uid="{3875783D-23C0-4651-839D-EE2F82019E83}"/>
    <cellStyle name="SAPBEXfilterDrill 12 8 4" xfId="23198" xr:uid="{AAA383BD-70A2-4CA8-B1E8-0B2C866095BD}"/>
    <cellStyle name="SAPBEXfilterDrill 12 9" xfId="7963" xr:uid="{13F337CC-B66F-490E-B9DB-B1070702ABED}"/>
    <cellStyle name="SAPBEXfilterDrill 13" xfId="1355" xr:uid="{C8134513-6729-44F6-9153-95734C2885CD}"/>
    <cellStyle name="SAPBEXfilterDrill 13 10" xfId="13637" xr:uid="{DA7DD9CE-3806-424B-82F8-10E3BB8D3CC6}"/>
    <cellStyle name="SAPBEXfilterDrill 13 11" xfId="19157" xr:uid="{A219908F-8413-4DD8-9269-8EE2CC3F0D84}"/>
    <cellStyle name="SAPBEXfilterDrill 13 2" xfId="1356" xr:uid="{4EAF2BC1-9A0D-4E5C-8758-A2DEB71AC148}"/>
    <cellStyle name="SAPBEXfilterDrill 13 2 2" xfId="1357" xr:uid="{B91664C1-03B6-4C2E-91F8-068F2032C318}"/>
    <cellStyle name="SAPBEXfilterDrill 13 2 2 2" xfId="3390" xr:uid="{95DCBE1C-4C09-4A96-9C20-8B0C6389AB69}"/>
    <cellStyle name="SAPBEXfilterDrill 13 2 2 2 2" xfId="9946" xr:uid="{63B84B45-7EA5-4C8B-B516-C90A9C14F712}"/>
    <cellStyle name="SAPBEXfilterDrill 13 2 2 2 3" xfId="15560" xr:uid="{AFC7A8BF-246E-4CAB-97DB-2F02BD1C233C}"/>
    <cellStyle name="SAPBEXfilterDrill 13 2 2 2 4" xfId="21037" xr:uid="{3E114AD5-B22C-4FFD-9B5B-FC9E9E365236}"/>
    <cellStyle name="SAPBEXfilterDrill 13 2 2 3" xfId="5722" xr:uid="{1BB7615A-26DF-4628-9EFB-04262FB7272D}"/>
    <cellStyle name="SAPBEXfilterDrill 13 2 2 3 2" xfId="12205" xr:uid="{D04AD528-8014-4996-A246-889F52B81779}"/>
    <cellStyle name="SAPBEXfilterDrill 13 2 2 3 3" xfId="17771" xr:uid="{3BDE7F30-ACAB-4BD8-9B08-0A83F948DEF3}"/>
    <cellStyle name="SAPBEXfilterDrill 13 2 2 3 4" xfId="23212" xr:uid="{24FFCABA-C7D4-40B9-8D2F-6BD6C56E60FF}"/>
    <cellStyle name="SAPBEXfilterDrill 13 2 2 4" xfId="7977" xr:uid="{551B4FDA-34E3-441E-8BD7-9255EBCB71E0}"/>
    <cellStyle name="SAPBEXfilterDrill 13 2 2 5" xfId="13639" xr:uid="{D403D108-3B32-4D99-923F-1E9F12704813}"/>
    <cellStyle name="SAPBEXfilterDrill 13 2 2 6" xfId="19159" xr:uid="{202C159E-59D7-404C-9F17-D9EA4A808C98}"/>
    <cellStyle name="SAPBEXfilterDrill 13 2 3" xfId="1358" xr:uid="{21CCD777-CD2A-404F-8341-78C0F9EB7AFE}"/>
    <cellStyle name="SAPBEXfilterDrill 13 2 3 2" xfId="3391" xr:uid="{210870F2-968F-4316-858F-7C443ECAA082}"/>
    <cellStyle name="SAPBEXfilterDrill 13 2 3 2 2" xfId="9947" xr:uid="{E83DC79F-1B68-43A2-BFC0-C2CE8596FCBD}"/>
    <cellStyle name="SAPBEXfilterDrill 13 2 3 2 3" xfId="15561" xr:uid="{7DD21AE0-99FB-4966-93FA-65010213ABFF}"/>
    <cellStyle name="SAPBEXfilterDrill 13 2 3 2 4" xfId="21038" xr:uid="{92668905-1764-42BB-BB1E-A1B62099FD98}"/>
    <cellStyle name="SAPBEXfilterDrill 13 2 3 3" xfId="5723" xr:uid="{753B1310-4633-4F9F-91BC-B7ACBE00E619}"/>
    <cellStyle name="SAPBEXfilterDrill 13 2 3 3 2" xfId="12206" xr:uid="{7B123AE0-B96C-41E8-A401-485C6F800E85}"/>
    <cellStyle name="SAPBEXfilterDrill 13 2 3 3 3" xfId="17772" xr:uid="{7459A647-A6DF-4AA1-B49C-8A427B6872D2}"/>
    <cellStyle name="SAPBEXfilterDrill 13 2 3 3 4" xfId="23213" xr:uid="{2C133C73-2EDE-4D23-B94E-94CC2DB078AB}"/>
    <cellStyle name="SAPBEXfilterDrill 13 2 3 4" xfId="7978" xr:uid="{63E61FE9-9AFE-400F-818E-CEC09CFC9FF1}"/>
    <cellStyle name="SAPBEXfilterDrill 13 2 3 5" xfId="13640" xr:uid="{F5CABFC4-AE13-4835-84C1-36CA23EFF895}"/>
    <cellStyle name="SAPBEXfilterDrill 13 2 3 6" xfId="19160" xr:uid="{B3FB636B-7256-409E-BB59-7CE6F7A780D9}"/>
    <cellStyle name="SAPBEXfilterDrill 13 2 4" xfId="3389" xr:uid="{17F25EB3-63C2-4786-9750-E5DAA1FF6BB2}"/>
    <cellStyle name="SAPBEXfilterDrill 13 2 4 2" xfId="9945" xr:uid="{5ED63575-5C64-4C01-A870-B510AD2FC7D4}"/>
    <cellStyle name="SAPBEXfilterDrill 13 2 4 3" xfId="15559" xr:uid="{D7C529A1-1129-447B-BFD1-8585CAB2C1CE}"/>
    <cellStyle name="SAPBEXfilterDrill 13 2 4 4" xfId="21036" xr:uid="{197B8498-19CF-464D-952C-3A7777C68896}"/>
    <cellStyle name="SAPBEXfilterDrill 13 2 5" xfId="5721" xr:uid="{117898FA-DAFE-41EA-8968-271A3632BCD2}"/>
    <cellStyle name="SAPBEXfilterDrill 13 2 5 2" xfId="12204" xr:uid="{B8921B17-E2F8-495A-B5FE-25B1FFAA9E99}"/>
    <cellStyle name="SAPBEXfilterDrill 13 2 5 3" xfId="17770" xr:uid="{2143FA29-C2E6-4BBA-97D7-D5079AE14262}"/>
    <cellStyle name="SAPBEXfilterDrill 13 2 5 4" xfId="23211" xr:uid="{B09AA761-9B48-4EC1-8B7F-8FF7BFC15D0A}"/>
    <cellStyle name="SAPBEXfilterDrill 13 2 6" xfId="7976" xr:uid="{A99C8573-CDA5-4079-9D21-149E287DFAAB}"/>
    <cellStyle name="SAPBEXfilterDrill 13 2 7" xfId="13638" xr:uid="{093764FA-113D-4356-9524-B04ABABCAD49}"/>
    <cellStyle name="SAPBEXfilterDrill 13 2 8" xfId="19158" xr:uid="{8CB3294F-D04D-423A-B4E1-2D53DB51AE69}"/>
    <cellStyle name="SAPBEXfilterDrill 13 3" xfId="1359" xr:uid="{F27D3C96-2A63-478B-BE23-6C61F6E14E4A}"/>
    <cellStyle name="SAPBEXfilterDrill 13 3 2" xfId="1360" xr:uid="{D28310E0-18B0-4A93-A82D-5DC5118D236A}"/>
    <cellStyle name="SAPBEXfilterDrill 13 3 2 2" xfId="3393" xr:uid="{50048C24-1EE4-417C-8CFB-F044C80F8C7B}"/>
    <cellStyle name="SAPBEXfilterDrill 13 3 2 2 2" xfId="9949" xr:uid="{BBF65BFD-3EF4-4F7C-A60F-DC3575F02726}"/>
    <cellStyle name="SAPBEXfilterDrill 13 3 2 2 3" xfId="15563" xr:uid="{F134896A-A5CC-413F-9FEE-FA98AABEAF6F}"/>
    <cellStyle name="SAPBEXfilterDrill 13 3 2 2 4" xfId="21040" xr:uid="{CB7C03A9-9A5D-48B1-9C25-A8EB0CDAD5E3}"/>
    <cellStyle name="SAPBEXfilterDrill 13 3 2 3" xfId="5725" xr:uid="{ECD191DB-8471-4F00-8AD2-AFF94CD3B65F}"/>
    <cellStyle name="SAPBEXfilterDrill 13 3 2 3 2" xfId="12208" xr:uid="{8D8E32E0-3946-4B05-B681-CA7A5F6EC220}"/>
    <cellStyle name="SAPBEXfilterDrill 13 3 2 3 3" xfId="17774" xr:uid="{0781B7C7-6EA3-4B91-ABCE-18C2D3851270}"/>
    <cellStyle name="SAPBEXfilterDrill 13 3 2 3 4" xfId="23215" xr:uid="{69B4D158-ACBD-4946-A86D-4E925E04FE02}"/>
    <cellStyle name="SAPBEXfilterDrill 13 3 2 4" xfId="7980" xr:uid="{915F30C6-5D67-496A-AD29-411175F3D07B}"/>
    <cellStyle name="SAPBEXfilterDrill 13 3 2 5" xfId="13642" xr:uid="{89DB05B8-8E41-445A-B8A4-57E96964045C}"/>
    <cellStyle name="SAPBEXfilterDrill 13 3 2 6" xfId="19162" xr:uid="{DBCCD319-5B20-422A-86FA-31BB90A52812}"/>
    <cellStyle name="SAPBEXfilterDrill 13 3 3" xfId="1361" xr:uid="{7733CDF0-5D9A-4723-A01F-60E9274140DC}"/>
    <cellStyle name="SAPBEXfilterDrill 13 3 3 2" xfId="3394" xr:uid="{8EDFC58E-238C-4F98-A693-FCCBA1BEA79A}"/>
    <cellStyle name="SAPBEXfilterDrill 13 3 3 2 2" xfId="9950" xr:uid="{43E6DA9E-5AC0-417A-8751-4903FCE16670}"/>
    <cellStyle name="SAPBEXfilterDrill 13 3 3 2 3" xfId="15564" xr:uid="{5F09D0A3-092C-4519-B2EA-69B4A64356ED}"/>
    <cellStyle name="SAPBEXfilterDrill 13 3 3 2 4" xfId="21041" xr:uid="{B44BD1CF-2285-4714-B7C7-2095C17C5669}"/>
    <cellStyle name="SAPBEXfilterDrill 13 3 3 3" xfId="5726" xr:uid="{3E21A9C5-CDD5-4661-84FB-BBEEDC313673}"/>
    <cellStyle name="SAPBEXfilterDrill 13 3 3 3 2" xfId="12209" xr:uid="{4D844D37-8646-4106-A924-01EC16D243EB}"/>
    <cellStyle name="SAPBEXfilterDrill 13 3 3 3 3" xfId="17775" xr:uid="{8CAA8CF0-CDBE-491E-8CD9-0C9D4EE82DC9}"/>
    <cellStyle name="SAPBEXfilterDrill 13 3 3 3 4" xfId="23216" xr:uid="{F5389214-D920-46FB-9A65-129D7DC28D7D}"/>
    <cellStyle name="SAPBEXfilterDrill 13 3 3 4" xfId="7981" xr:uid="{9194BC7C-B764-4F61-AEE1-927CDD119F74}"/>
    <cellStyle name="SAPBEXfilterDrill 13 3 3 5" xfId="13643" xr:uid="{E88A510C-218D-456D-9A62-EB23DA15B57F}"/>
    <cellStyle name="SAPBEXfilterDrill 13 3 3 6" xfId="19163" xr:uid="{2EBBA7B9-81ED-492A-B834-20A1B33510E6}"/>
    <cellStyle name="SAPBEXfilterDrill 13 3 4" xfId="3392" xr:uid="{EB65CBF5-B4C9-4F72-AF5A-59BEC1161D40}"/>
    <cellStyle name="SAPBEXfilterDrill 13 3 4 2" xfId="9948" xr:uid="{6FC4847F-ACBC-46FE-885E-57438C452AF7}"/>
    <cellStyle name="SAPBEXfilterDrill 13 3 4 3" xfId="15562" xr:uid="{E988D382-BCB3-49E3-B976-48416E534BAF}"/>
    <cellStyle name="SAPBEXfilterDrill 13 3 4 4" xfId="21039" xr:uid="{727721A3-3754-4BDF-AA61-1BC4AF363509}"/>
    <cellStyle name="SAPBEXfilterDrill 13 3 5" xfId="5724" xr:uid="{DC3323C1-34F7-4D01-9ED6-50881D522B10}"/>
    <cellStyle name="SAPBEXfilterDrill 13 3 5 2" xfId="12207" xr:uid="{E74FA623-4809-46F6-B7D4-F571A4D81AE7}"/>
    <cellStyle name="SAPBEXfilterDrill 13 3 5 3" xfId="17773" xr:uid="{60661C84-0FA0-47D5-AF3F-9DDB9187AFA7}"/>
    <cellStyle name="SAPBEXfilterDrill 13 3 5 4" xfId="23214" xr:uid="{FAB06D73-F997-46A2-998F-5C4CFBBDF0D4}"/>
    <cellStyle name="SAPBEXfilterDrill 13 3 6" xfId="7979" xr:uid="{462A39C1-AAC5-4B84-AF22-3A26033D0C22}"/>
    <cellStyle name="SAPBEXfilterDrill 13 3 7" xfId="13641" xr:uid="{72683E1C-66E0-4C5A-B3BC-FF07C16DCF15}"/>
    <cellStyle name="SAPBEXfilterDrill 13 3 8" xfId="19161" xr:uid="{AA5015CB-8FCB-4F9A-AB4D-69051B57C0BC}"/>
    <cellStyle name="SAPBEXfilterDrill 13 4" xfId="1362" xr:uid="{3C56F078-4D15-46D0-A90A-CC9B250C13AD}"/>
    <cellStyle name="SAPBEXfilterDrill 13 4 2" xfId="1363" xr:uid="{90663553-414D-4420-A6A7-B8557DA83792}"/>
    <cellStyle name="SAPBEXfilterDrill 13 4 2 2" xfId="3396" xr:uid="{C35251D4-F34A-44DA-9066-C0A51D5EC269}"/>
    <cellStyle name="SAPBEXfilterDrill 13 4 2 2 2" xfId="9952" xr:uid="{23D98518-A805-4DED-B40D-A0A7C969C6F6}"/>
    <cellStyle name="SAPBEXfilterDrill 13 4 2 2 3" xfId="15566" xr:uid="{8B5EE479-EF86-4E32-ACF4-377D8511CF07}"/>
    <cellStyle name="SAPBEXfilterDrill 13 4 2 2 4" xfId="21043" xr:uid="{88E76C8E-C135-43DF-A601-388E1C10158F}"/>
    <cellStyle name="SAPBEXfilterDrill 13 4 2 3" xfId="5728" xr:uid="{23B41FC2-B046-4FA1-AF18-68445BC616EA}"/>
    <cellStyle name="SAPBEXfilterDrill 13 4 2 3 2" xfId="12211" xr:uid="{5771A82B-A4FD-4746-BCE1-ACBFB9EC7E21}"/>
    <cellStyle name="SAPBEXfilterDrill 13 4 2 3 3" xfId="17777" xr:uid="{7E176E45-390E-4258-9689-C5B6D5078BD7}"/>
    <cellStyle name="SAPBEXfilterDrill 13 4 2 3 4" xfId="23218" xr:uid="{0943302C-61A9-44E6-B825-4A76C9A073E2}"/>
    <cellStyle name="SAPBEXfilterDrill 13 4 2 4" xfId="7983" xr:uid="{64001330-6487-43A0-B926-7EBAF7EA7C9F}"/>
    <cellStyle name="SAPBEXfilterDrill 13 4 2 5" xfId="13645" xr:uid="{71A33C2E-A30B-418B-AE12-1136350544EF}"/>
    <cellStyle name="SAPBEXfilterDrill 13 4 2 6" xfId="19165" xr:uid="{A4434221-4300-401E-A0B2-ADB663905B07}"/>
    <cellStyle name="SAPBEXfilterDrill 13 4 3" xfId="1364" xr:uid="{6708C62D-9C44-4A84-8B68-C37F9A2CD5A2}"/>
    <cellStyle name="SAPBEXfilterDrill 13 4 3 2" xfId="3397" xr:uid="{F92CFA18-48C8-480F-87B4-B28053DA764C}"/>
    <cellStyle name="SAPBEXfilterDrill 13 4 3 2 2" xfId="9953" xr:uid="{3EE7C691-E26C-4839-BC92-431A0DF46FF5}"/>
    <cellStyle name="SAPBEXfilterDrill 13 4 3 2 3" xfId="15567" xr:uid="{EF78B4AD-37D0-468A-9258-14754A71ED07}"/>
    <cellStyle name="SAPBEXfilterDrill 13 4 3 2 4" xfId="21044" xr:uid="{43E92020-38B3-4050-9970-98C9425BB772}"/>
    <cellStyle name="SAPBEXfilterDrill 13 4 3 3" xfId="5729" xr:uid="{9F1E26DA-B7C7-4FE5-A1AF-099197B92BBC}"/>
    <cellStyle name="SAPBEXfilterDrill 13 4 3 3 2" xfId="12212" xr:uid="{06ACEA83-FC11-436E-A8B3-A88FA893CCB6}"/>
    <cellStyle name="SAPBEXfilterDrill 13 4 3 3 3" xfId="17778" xr:uid="{CCF44E5C-9943-4336-B820-3CD654E7C552}"/>
    <cellStyle name="SAPBEXfilterDrill 13 4 3 3 4" xfId="23219" xr:uid="{CBE1AA5E-8684-4D68-BCE8-69DA5FA4A80B}"/>
    <cellStyle name="SAPBEXfilterDrill 13 4 3 4" xfId="7984" xr:uid="{AA41B160-4844-4BEB-B46E-140E1DBB70F2}"/>
    <cellStyle name="SAPBEXfilterDrill 13 4 3 5" xfId="13646" xr:uid="{D3ACD741-63E6-499C-B487-AE6E1D6BA848}"/>
    <cellStyle name="SAPBEXfilterDrill 13 4 3 6" xfId="19166" xr:uid="{92EB5605-6C75-4B4B-A233-B6D1C43EF813}"/>
    <cellStyle name="SAPBEXfilterDrill 13 4 4" xfId="3395" xr:uid="{95FBFF96-93FC-4E81-883F-5E8342B3E660}"/>
    <cellStyle name="SAPBEXfilterDrill 13 4 4 2" xfId="9951" xr:uid="{BD307529-5E76-4487-A676-4778153CB901}"/>
    <cellStyle name="SAPBEXfilterDrill 13 4 4 3" xfId="15565" xr:uid="{B4A9F839-C8EB-45FA-BECD-BBFA1D948E56}"/>
    <cellStyle name="SAPBEXfilterDrill 13 4 4 4" xfId="21042" xr:uid="{1909FACE-8011-4419-8C3E-72D572CC641F}"/>
    <cellStyle name="SAPBEXfilterDrill 13 4 5" xfId="5727" xr:uid="{93A4DEFE-02F3-40F5-B9E5-D0FA6830313D}"/>
    <cellStyle name="SAPBEXfilterDrill 13 4 5 2" xfId="12210" xr:uid="{BD96D37B-EB18-4575-AA08-505F7234C3E3}"/>
    <cellStyle name="SAPBEXfilterDrill 13 4 5 3" xfId="17776" xr:uid="{ACE356AE-A37C-4346-AEF5-897D2892339F}"/>
    <cellStyle name="SAPBEXfilterDrill 13 4 5 4" xfId="23217" xr:uid="{62049C61-51D9-4A91-97EB-F617D21105D1}"/>
    <cellStyle name="SAPBEXfilterDrill 13 4 6" xfId="7982" xr:uid="{2DA782DE-C241-41B8-99C3-353A1F460AE7}"/>
    <cellStyle name="SAPBEXfilterDrill 13 4 7" xfId="13644" xr:uid="{5F32EB9D-A7E3-4345-BE7D-0C5EA7462A2B}"/>
    <cellStyle name="SAPBEXfilterDrill 13 4 8" xfId="19164" xr:uid="{06ECE88F-0124-4A65-8167-1777B0C6D891}"/>
    <cellStyle name="SAPBEXfilterDrill 13 5" xfId="1365" xr:uid="{B0567EC7-F4D1-4471-BFA9-CDE72FC53EAD}"/>
    <cellStyle name="SAPBEXfilterDrill 13 5 2" xfId="3398" xr:uid="{5F8017BF-2DC9-43AD-AB6B-A77EC005F3F9}"/>
    <cellStyle name="SAPBEXfilterDrill 13 5 2 2" xfId="9954" xr:uid="{031ABCAF-2999-4A62-8D32-985AA15EDDE9}"/>
    <cellStyle name="SAPBEXfilterDrill 13 5 2 3" xfId="15568" xr:uid="{66809266-3BE5-4C2A-86FF-683C3D62D18D}"/>
    <cellStyle name="SAPBEXfilterDrill 13 5 2 4" xfId="21045" xr:uid="{6671ED6D-FE36-4BDC-A067-DE29F49536A0}"/>
    <cellStyle name="SAPBEXfilterDrill 13 5 3" xfId="5730" xr:uid="{62813066-1B32-42AD-8F8C-4EB67DBD4E77}"/>
    <cellStyle name="SAPBEXfilterDrill 13 5 3 2" xfId="12213" xr:uid="{32D521DA-0158-44E2-9DA4-D1FE81E7FF82}"/>
    <cellStyle name="SAPBEXfilterDrill 13 5 3 3" xfId="17779" xr:uid="{9C2AEAFC-1A01-48A7-967D-0E3DF1D353C4}"/>
    <cellStyle name="SAPBEXfilterDrill 13 5 3 4" xfId="23220" xr:uid="{2EFA3B8A-28D4-45BA-A910-2CD9874E06B5}"/>
    <cellStyle name="SAPBEXfilterDrill 13 5 4" xfId="7985" xr:uid="{DC8BB830-DD47-44BB-A1D0-62A43DCA9BBF}"/>
    <cellStyle name="SAPBEXfilterDrill 13 5 5" xfId="13647" xr:uid="{71B0A2C4-5163-4BB3-90D4-41AA80EFC1F1}"/>
    <cellStyle name="SAPBEXfilterDrill 13 5 6" xfId="19167" xr:uid="{666D7FD9-96D4-4830-A4E2-418E9CB17BD9}"/>
    <cellStyle name="SAPBEXfilterDrill 13 6" xfId="1366" xr:uid="{AD40CA1D-091A-433D-ACDE-1153EE1187A9}"/>
    <cellStyle name="SAPBEXfilterDrill 13 6 2" xfId="3399" xr:uid="{BC4CBD4B-C7B2-478E-9D14-80284C7D3A13}"/>
    <cellStyle name="SAPBEXfilterDrill 13 6 2 2" xfId="9955" xr:uid="{68601D91-780F-4392-95E6-C171936E972B}"/>
    <cellStyle name="SAPBEXfilterDrill 13 6 2 3" xfId="15569" xr:uid="{1114E1B9-48AE-4D5A-A4D3-D20B1E1BE63F}"/>
    <cellStyle name="SAPBEXfilterDrill 13 6 2 4" xfId="21046" xr:uid="{D2937A94-0DFA-4B9F-B2A8-96F088DB0B0E}"/>
    <cellStyle name="SAPBEXfilterDrill 13 6 3" xfId="5731" xr:uid="{F2337A36-F857-406D-B767-BF0BE55C1BFB}"/>
    <cellStyle name="SAPBEXfilterDrill 13 6 3 2" xfId="12214" xr:uid="{1F910968-ACB7-4948-A3DC-6F146D340A2B}"/>
    <cellStyle name="SAPBEXfilterDrill 13 6 3 3" xfId="17780" xr:uid="{F07910FB-E949-4B8F-A36E-A97E60DD0B9A}"/>
    <cellStyle name="SAPBEXfilterDrill 13 6 3 4" xfId="23221" xr:uid="{1100C663-165A-45B8-A811-3DF59019D451}"/>
    <cellStyle name="SAPBEXfilterDrill 13 6 4" xfId="7986" xr:uid="{CB8CF841-675F-48A2-8299-F678091DF103}"/>
    <cellStyle name="SAPBEXfilterDrill 13 6 5" xfId="13648" xr:uid="{23463E39-0649-4474-969B-777A3CDF13AA}"/>
    <cellStyle name="SAPBEXfilterDrill 13 6 6" xfId="19168" xr:uid="{26FB1C90-B7D5-4254-B990-DAF198606282}"/>
    <cellStyle name="SAPBEXfilterDrill 13 7" xfId="3388" xr:uid="{2AA83645-D3F8-41C4-A05D-078E0449EFB5}"/>
    <cellStyle name="SAPBEXfilterDrill 13 7 2" xfId="9944" xr:uid="{4215BD33-F8B4-4BCE-813B-C924B9DDAA5B}"/>
    <cellStyle name="SAPBEXfilterDrill 13 7 3" xfId="15558" xr:uid="{00DCF2DA-BABA-4BF6-BDFE-C74EDF5D6DCB}"/>
    <cellStyle name="SAPBEXfilterDrill 13 7 4" xfId="21035" xr:uid="{4BAC0834-122F-4BB9-88C1-94F973CA63BA}"/>
    <cellStyle name="SAPBEXfilterDrill 13 8" xfId="5720" xr:uid="{A9108E1F-DAD2-4D06-A8DF-4EA426EF4E4A}"/>
    <cellStyle name="SAPBEXfilterDrill 13 8 2" xfId="12203" xr:uid="{7FD3BA06-31EC-475D-B078-9894DDAC5A0D}"/>
    <cellStyle name="SAPBEXfilterDrill 13 8 3" xfId="17769" xr:uid="{B14BAEAB-516C-4CEE-9F6F-51BEB1AA591F}"/>
    <cellStyle name="SAPBEXfilterDrill 13 8 4" xfId="23210" xr:uid="{684816EC-A5DA-4853-8025-3AE46DB2EB2C}"/>
    <cellStyle name="SAPBEXfilterDrill 13 9" xfId="7975" xr:uid="{DB68A205-D44E-44FE-930B-48BEE014CCF3}"/>
    <cellStyle name="SAPBEXfilterDrill 14" xfId="1367" xr:uid="{2F8C70C7-08A5-437E-832E-BBBF5103ED1A}"/>
    <cellStyle name="SAPBEXfilterDrill 14 10" xfId="13649" xr:uid="{2C2AEEAC-97DD-445B-BD29-C949A51C287A}"/>
    <cellStyle name="SAPBEXfilterDrill 14 11" xfId="19169" xr:uid="{24E088B4-75DF-4DF5-9663-6ACDD090186B}"/>
    <cellStyle name="SAPBEXfilterDrill 14 2" xfId="1368" xr:uid="{8D7B8071-1FCE-4324-9409-80792234A3A8}"/>
    <cellStyle name="SAPBEXfilterDrill 14 2 2" xfId="1369" xr:uid="{45811956-4AAD-405D-93C4-9E7BE16B8818}"/>
    <cellStyle name="SAPBEXfilterDrill 14 2 2 2" xfId="3402" xr:uid="{F4344FF8-8EC4-4734-8A3F-3DDA777C4248}"/>
    <cellStyle name="SAPBEXfilterDrill 14 2 2 2 2" xfId="9958" xr:uid="{34C4CBC6-B42A-4939-A3DB-3EFA6F7E93D7}"/>
    <cellStyle name="SAPBEXfilterDrill 14 2 2 2 3" xfId="15572" xr:uid="{DD833D15-5FF1-4E58-9D1D-5F13E8ECAAA3}"/>
    <cellStyle name="SAPBEXfilterDrill 14 2 2 2 4" xfId="21049" xr:uid="{322B7AF8-C21E-42F2-87B2-E81DFC6737D3}"/>
    <cellStyle name="SAPBEXfilterDrill 14 2 2 3" xfId="5734" xr:uid="{DF581B57-A1CF-4F0C-B9BB-2DB263BC9F52}"/>
    <cellStyle name="SAPBEXfilterDrill 14 2 2 3 2" xfId="12217" xr:uid="{2B56390F-1BFF-467C-A994-F2EA12558EBE}"/>
    <cellStyle name="SAPBEXfilterDrill 14 2 2 3 3" xfId="17783" xr:uid="{829541DA-A685-4482-8DB3-D0FAAB85594F}"/>
    <cellStyle name="SAPBEXfilterDrill 14 2 2 3 4" xfId="23224" xr:uid="{0CC8F34F-4B6A-43C1-8BEE-828E4A0C0DC2}"/>
    <cellStyle name="SAPBEXfilterDrill 14 2 2 4" xfId="7989" xr:uid="{FC428796-E7AA-4002-9028-91F8BD7B2C4B}"/>
    <cellStyle name="SAPBEXfilterDrill 14 2 2 5" xfId="13651" xr:uid="{FE33CD93-389D-438D-8138-22C457AF8BBF}"/>
    <cellStyle name="SAPBEXfilterDrill 14 2 2 6" xfId="19171" xr:uid="{C5F91C34-17B4-477A-B586-37D8C856B3C4}"/>
    <cellStyle name="SAPBEXfilterDrill 14 2 3" xfId="1370" xr:uid="{1FB50B37-573C-4241-8F4A-3129618BD0BC}"/>
    <cellStyle name="SAPBEXfilterDrill 14 2 3 2" xfId="3403" xr:uid="{C3B37907-D010-4482-9D17-049683709F18}"/>
    <cellStyle name="SAPBEXfilterDrill 14 2 3 2 2" xfId="9959" xr:uid="{ACD461C0-729C-456C-84F9-A53767B3B618}"/>
    <cellStyle name="SAPBEXfilterDrill 14 2 3 2 3" xfId="15573" xr:uid="{2B3B0461-6B9D-425D-A404-1942FD6F9DC4}"/>
    <cellStyle name="SAPBEXfilterDrill 14 2 3 2 4" xfId="21050" xr:uid="{428A79EB-9253-4CCF-983F-0F331B67CF77}"/>
    <cellStyle name="SAPBEXfilterDrill 14 2 3 3" xfId="5735" xr:uid="{167C4038-CD52-49B8-9447-73227F46F8F9}"/>
    <cellStyle name="SAPBEXfilterDrill 14 2 3 3 2" xfId="12218" xr:uid="{2429671C-1415-42BC-BAE7-4CA6D61E5454}"/>
    <cellStyle name="SAPBEXfilterDrill 14 2 3 3 3" xfId="17784" xr:uid="{E6FE0E30-8265-4F4F-9B74-EDC13DC78BEC}"/>
    <cellStyle name="SAPBEXfilterDrill 14 2 3 3 4" xfId="23225" xr:uid="{BAE7C95E-7B32-4DB0-8EED-2ECCDEC7C5EB}"/>
    <cellStyle name="SAPBEXfilterDrill 14 2 3 4" xfId="7990" xr:uid="{F19CD2A8-00A7-4C91-A119-2509F7234AD2}"/>
    <cellStyle name="SAPBEXfilterDrill 14 2 3 5" xfId="13652" xr:uid="{9315235B-4CA1-4F7D-97FE-E50ECF13C1BD}"/>
    <cellStyle name="SAPBEXfilterDrill 14 2 3 6" xfId="19172" xr:uid="{A50B8C5B-593A-4389-9AA4-0FA6B74A582B}"/>
    <cellStyle name="SAPBEXfilterDrill 14 2 4" xfId="3401" xr:uid="{F5504DAD-5027-4758-AEF4-FDF827423E03}"/>
    <cellStyle name="SAPBEXfilterDrill 14 2 4 2" xfId="9957" xr:uid="{F5391F22-6F57-4FAE-83E1-47541958E8E2}"/>
    <cellStyle name="SAPBEXfilterDrill 14 2 4 3" xfId="15571" xr:uid="{60B720E6-1FD9-4E99-8C87-B8669AF164BD}"/>
    <cellStyle name="SAPBEXfilterDrill 14 2 4 4" xfId="21048" xr:uid="{A0266712-6FFF-44BA-ADC3-C7D7284F031E}"/>
    <cellStyle name="SAPBEXfilterDrill 14 2 5" xfId="5733" xr:uid="{9786DC9D-DA73-48ED-AEA8-B75E751877F5}"/>
    <cellStyle name="SAPBEXfilterDrill 14 2 5 2" xfId="12216" xr:uid="{47429C1C-2164-4943-A803-8A63BE89DCBE}"/>
    <cellStyle name="SAPBEXfilterDrill 14 2 5 3" xfId="17782" xr:uid="{12399417-18CB-42A8-8849-0F1CDB91E680}"/>
    <cellStyle name="SAPBEXfilterDrill 14 2 5 4" xfId="23223" xr:uid="{D2975C65-75D9-484D-B324-074C0E3BE48B}"/>
    <cellStyle name="SAPBEXfilterDrill 14 2 6" xfId="7988" xr:uid="{8386DB3B-2885-46E6-84AA-4EB526B6EE98}"/>
    <cellStyle name="SAPBEXfilterDrill 14 2 7" xfId="13650" xr:uid="{B20F0B78-8944-4B8D-A9F8-C45FF217C5EF}"/>
    <cellStyle name="SAPBEXfilterDrill 14 2 8" xfId="19170" xr:uid="{C9FD73C2-A99F-4CFD-B86E-69D12052E79A}"/>
    <cellStyle name="SAPBEXfilterDrill 14 3" xfId="1371" xr:uid="{76551F1C-6DDA-4572-B58D-06C2D9198EA8}"/>
    <cellStyle name="SAPBEXfilterDrill 14 3 2" xfId="1372" xr:uid="{6DF32CF3-C4D6-45E4-BB05-F52D52C17131}"/>
    <cellStyle name="SAPBEXfilterDrill 14 3 2 2" xfId="3405" xr:uid="{3FC7FDC1-2C25-44A1-B430-54222E2FAD1F}"/>
    <cellStyle name="SAPBEXfilterDrill 14 3 2 2 2" xfId="9961" xr:uid="{DD6263D4-DF98-4A65-A165-4B6704286900}"/>
    <cellStyle name="SAPBEXfilterDrill 14 3 2 2 3" xfId="15575" xr:uid="{1B6BE7AD-606B-408B-807D-DF19AC13B15D}"/>
    <cellStyle name="SAPBEXfilterDrill 14 3 2 2 4" xfId="21052" xr:uid="{FE86D4BE-7BDF-4242-A3B8-F01B443ECDEA}"/>
    <cellStyle name="SAPBEXfilterDrill 14 3 2 3" xfId="5737" xr:uid="{2DE70603-9EBA-4EA0-B188-BEA0F92ED492}"/>
    <cellStyle name="SAPBEXfilterDrill 14 3 2 3 2" xfId="12220" xr:uid="{FC3ABD70-DF68-475F-A026-703273CB8B63}"/>
    <cellStyle name="SAPBEXfilterDrill 14 3 2 3 3" xfId="17786" xr:uid="{4969C3B1-59B2-4352-8EA1-2B0F19C7E393}"/>
    <cellStyle name="SAPBEXfilterDrill 14 3 2 3 4" xfId="23227" xr:uid="{D01D6256-DC1F-492F-BC43-A40726BB8159}"/>
    <cellStyle name="SAPBEXfilterDrill 14 3 2 4" xfId="7992" xr:uid="{A5CA665E-877D-49EE-BCD3-CFAC05C69A20}"/>
    <cellStyle name="SAPBEXfilterDrill 14 3 2 5" xfId="13654" xr:uid="{A4697CE0-DC6D-40FD-B7E9-6E8AD112337E}"/>
    <cellStyle name="SAPBEXfilterDrill 14 3 2 6" xfId="19174" xr:uid="{29102ECE-31D3-43D1-B306-6ACCD4B4C763}"/>
    <cellStyle name="SAPBEXfilterDrill 14 3 3" xfId="1373" xr:uid="{5ED82E17-1F0E-4842-AF6D-EAFE27D8BAEB}"/>
    <cellStyle name="SAPBEXfilterDrill 14 3 3 2" xfId="3406" xr:uid="{88840C85-AA17-4CA0-9C64-CEC26B047A9F}"/>
    <cellStyle name="SAPBEXfilterDrill 14 3 3 2 2" xfId="9962" xr:uid="{BF0747EF-82B8-4AE3-953F-DF42DB336F9C}"/>
    <cellStyle name="SAPBEXfilterDrill 14 3 3 2 3" xfId="15576" xr:uid="{057476AC-362E-4960-BA74-ADCF7562EBB0}"/>
    <cellStyle name="SAPBEXfilterDrill 14 3 3 2 4" xfId="21053" xr:uid="{98879985-C8B7-4118-90EC-713B5D7A512D}"/>
    <cellStyle name="SAPBEXfilterDrill 14 3 3 3" xfId="5738" xr:uid="{0E0CB3E0-4AD0-4159-A16E-C09711620159}"/>
    <cellStyle name="SAPBEXfilterDrill 14 3 3 3 2" xfId="12221" xr:uid="{02F2E5F1-C670-4E20-AD16-B152341C6E51}"/>
    <cellStyle name="SAPBEXfilterDrill 14 3 3 3 3" xfId="17787" xr:uid="{7EFC13A6-B8C9-4294-BC05-01F62F5FF29E}"/>
    <cellStyle name="SAPBEXfilterDrill 14 3 3 3 4" xfId="23228" xr:uid="{E4847283-3764-4DC7-A770-E793C20B9581}"/>
    <cellStyle name="SAPBEXfilterDrill 14 3 3 4" xfId="7993" xr:uid="{514D041B-7E75-408D-9AA1-D716288AAA55}"/>
    <cellStyle name="SAPBEXfilterDrill 14 3 3 5" xfId="13655" xr:uid="{F5D4B178-38E0-4F2C-9216-C2FF815288E8}"/>
    <cellStyle name="SAPBEXfilterDrill 14 3 3 6" xfId="19175" xr:uid="{C5927CC8-E09D-4F7F-8A24-84AF72A76D5F}"/>
    <cellStyle name="SAPBEXfilterDrill 14 3 4" xfId="3404" xr:uid="{FB912734-71F4-4659-A301-822C231219C8}"/>
    <cellStyle name="SAPBEXfilterDrill 14 3 4 2" xfId="9960" xr:uid="{042EA9BC-F61B-4203-A123-D85F0DC0F57C}"/>
    <cellStyle name="SAPBEXfilterDrill 14 3 4 3" xfId="15574" xr:uid="{8E86338A-6612-4606-BD88-C3FDF36A0215}"/>
    <cellStyle name="SAPBEXfilterDrill 14 3 4 4" xfId="21051" xr:uid="{62A25AD4-1519-45A5-87C0-81F34D316CCA}"/>
    <cellStyle name="SAPBEXfilterDrill 14 3 5" xfId="5736" xr:uid="{5CF3238B-7B28-4FF4-BDB8-44FA9CF2CDFE}"/>
    <cellStyle name="SAPBEXfilterDrill 14 3 5 2" xfId="12219" xr:uid="{0424C7CE-0330-4DBC-AA0E-73C79565F4B4}"/>
    <cellStyle name="SAPBEXfilterDrill 14 3 5 3" xfId="17785" xr:uid="{5F9F0DCE-2816-4C54-98C0-13E419836D3E}"/>
    <cellStyle name="SAPBEXfilterDrill 14 3 5 4" xfId="23226" xr:uid="{EE981378-7828-411E-ADB4-8F978FFE44C6}"/>
    <cellStyle name="SAPBEXfilterDrill 14 3 6" xfId="7991" xr:uid="{8BC22D86-87CF-47DB-821B-5C0F01D9A9AD}"/>
    <cellStyle name="SAPBEXfilterDrill 14 3 7" xfId="13653" xr:uid="{9F2BBDB8-1E40-4871-B95B-17E46E046158}"/>
    <cellStyle name="SAPBEXfilterDrill 14 3 8" xfId="19173" xr:uid="{A0CD7723-10F6-46D9-8418-11668ECB6F0C}"/>
    <cellStyle name="SAPBEXfilterDrill 14 4" xfId="1374" xr:uid="{240B6B93-A77A-4371-B114-4602445533F1}"/>
    <cellStyle name="SAPBEXfilterDrill 14 4 2" xfId="1375" xr:uid="{68837E3D-8DA2-4B0A-A17E-55D45E243496}"/>
    <cellStyle name="SAPBEXfilterDrill 14 4 2 2" xfId="3408" xr:uid="{F487BF6C-D188-4A82-822F-3A1E264AB18C}"/>
    <cellStyle name="SAPBEXfilterDrill 14 4 2 2 2" xfId="9964" xr:uid="{3B01C236-38CD-4154-A338-C96029EB8260}"/>
    <cellStyle name="SAPBEXfilterDrill 14 4 2 2 3" xfId="15578" xr:uid="{3C2AC0B3-7F3D-4979-80D0-1C4B8B9FAB1D}"/>
    <cellStyle name="SAPBEXfilterDrill 14 4 2 2 4" xfId="21055" xr:uid="{35428A18-C47C-455B-B93D-F1DBF4ED1980}"/>
    <cellStyle name="SAPBEXfilterDrill 14 4 2 3" xfId="5740" xr:uid="{252DA7A1-329B-4218-80B0-C91D1FD92208}"/>
    <cellStyle name="SAPBEXfilterDrill 14 4 2 3 2" xfId="12223" xr:uid="{DAB9ACCA-F076-42EC-B39C-3CB4A9119B90}"/>
    <cellStyle name="SAPBEXfilterDrill 14 4 2 3 3" xfId="17789" xr:uid="{9A14F8F5-FB66-453A-8BDD-72520F0D9FB3}"/>
    <cellStyle name="SAPBEXfilterDrill 14 4 2 3 4" xfId="23230" xr:uid="{EE733BF5-7405-4A8F-BF69-AC32BB8D063E}"/>
    <cellStyle name="SAPBEXfilterDrill 14 4 2 4" xfId="7995" xr:uid="{63EB290E-710D-4CB1-905D-FE956A9AF22E}"/>
    <cellStyle name="SAPBEXfilterDrill 14 4 2 5" xfId="13657" xr:uid="{4982DAA6-0485-4B7F-88EE-2F0C47F81AC6}"/>
    <cellStyle name="SAPBEXfilterDrill 14 4 2 6" xfId="19177" xr:uid="{311CF203-6EDC-4FE4-BCE2-E7E5CD8DC6E8}"/>
    <cellStyle name="SAPBEXfilterDrill 14 4 3" xfId="1376" xr:uid="{EA76B8D3-9561-428A-A11B-3F535A75C68C}"/>
    <cellStyle name="SAPBEXfilterDrill 14 4 3 2" xfId="3409" xr:uid="{25873620-4659-49DE-959E-8C8C0DD48A86}"/>
    <cellStyle name="SAPBEXfilterDrill 14 4 3 2 2" xfId="9965" xr:uid="{DC850E17-C291-4AFA-89F8-55C78B17E29E}"/>
    <cellStyle name="SAPBEXfilterDrill 14 4 3 2 3" xfId="15579" xr:uid="{44943B34-D529-4894-B4D0-7E2F27DA6A20}"/>
    <cellStyle name="SAPBEXfilterDrill 14 4 3 2 4" xfId="21056" xr:uid="{12B5977B-54BA-4060-A5F8-4497FD7899BC}"/>
    <cellStyle name="SAPBEXfilterDrill 14 4 3 3" xfId="5741" xr:uid="{D785EC79-4036-4D6E-9241-DDA33C29D380}"/>
    <cellStyle name="SAPBEXfilterDrill 14 4 3 3 2" xfId="12224" xr:uid="{82D4E8B3-9FEA-4C6C-99B2-64F3816F68BA}"/>
    <cellStyle name="SAPBEXfilterDrill 14 4 3 3 3" xfId="17790" xr:uid="{424A8F81-8263-4BD5-A819-BA8EFA9D3F82}"/>
    <cellStyle name="SAPBEXfilterDrill 14 4 3 3 4" xfId="23231" xr:uid="{F335CE37-02C6-4137-AEC3-6DCAB90B6608}"/>
    <cellStyle name="SAPBEXfilterDrill 14 4 3 4" xfId="7996" xr:uid="{AC994773-6B64-431D-929E-5C89E0975403}"/>
    <cellStyle name="SAPBEXfilterDrill 14 4 3 5" xfId="13658" xr:uid="{E64B362A-28C4-4239-B64A-DE2F5D405E24}"/>
    <cellStyle name="SAPBEXfilterDrill 14 4 3 6" xfId="19178" xr:uid="{BADEB44A-A9DE-4208-8A62-F8F39884A7DD}"/>
    <cellStyle name="SAPBEXfilterDrill 14 4 4" xfId="3407" xr:uid="{319170E0-4A10-4438-A4C6-69662D217E8B}"/>
    <cellStyle name="SAPBEXfilterDrill 14 4 4 2" xfId="9963" xr:uid="{40050E5F-DAB2-4989-80A8-38D07D98EB98}"/>
    <cellStyle name="SAPBEXfilterDrill 14 4 4 3" xfId="15577" xr:uid="{64FF95D3-A9CE-4793-A9D5-857DCDAC87DB}"/>
    <cellStyle name="SAPBEXfilterDrill 14 4 4 4" xfId="21054" xr:uid="{3213368C-E642-4542-BDA1-09530B9E50B6}"/>
    <cellStyle name="SAPBEXfilterDrill 14 4 5" xfId="5739" xr:uid="{7CA2ED53-2C0B-41FE-B471-F3F16C99DEEA}"/>
    <cellStyle name="SAPBEXfilterDrill 14 4 5 2" xfId="12222" xr:uid="{29228DBD-FBDE-4D3D-A1CF-F7B3F67574A8}"/>
    <cellStyle name="SAPBEXfilterDrill 14 4 5 3" xfId="17788" xr:uid="{BC2E8715-B2C8-4164-B6D0-1EAB41F91DD5}"/>
    <cellStyle name="SAPBEXfilterDrill 14 4 5 4" xfId="23229" xr:uid="{E6670B3B-23F8-4CA0-AFEC-956C486CF651}"/>
    <cellStyle name="SAPBEXfilterDrill 14 4 6" xfId="7994" xr:uid="{D6AD24DE-4C47-4B20-8972-EA14DE99DE01}"/>
    <cellStyle name="SAPBEXfilterDrill 14 4 7" xfId="13656" xr:uid="{71F6098D-8208-42D6-818C-56B8FCAF9BD2}"/>
    <cellStyle name="SAPBEXfilterDrill 14 4 8" xfId="19176" xr:uid="{E40DA2CE-BBBB-4927-BA91-E43F8B2928F1}"/>
    <cellStyle name="SAPBEXfilterDrill 14 5" xfId="1377" xr:uid="{65AD147D-6F09-4F15-A74D-7CABC1038DDC}"/>
    <cellStyle name="SAPBEXfilterDrill 14 5 2" xfId="3410" xr:uid="{9F3DF33F-B0B7-482A-AB0B-EE7F123E225E}"/>
    <cellStyle name="SAPBEXfilterDrill 14 5 2 2" xfId="9966" xr:uid="{FC851D34-526E-4A8E-B4D0-65053FF47851}"/>
    <cellStyle name="SAPBEXfilterDrill 14 5 2 3" xfId="15580" xr:uid="{2BCAF77D-3462-4C6F-BF45-1DF819DF1486}"/>
    <cellStyle name="SAPBEXfilterDrill 14 5 2 4" xfId="21057" xr:uid="{7D2051E5-4EF5-450A-B859-1686D3EB6A5A}"/>
    <cellStyle name="SAPBEXfilterDrill 14 5 3" xfId="5742" xr:uid="{95FDC0CD-F966-4D77-8FEA-7C2D54877C56}"/>
    <cellStyle name="SAPBEXfilterDrill 14 5 3 2" xfId="12225" xr:uid="{EEB8A726-D003-4E88-8AAD-5E7FFF608053}"/>
    <cellStyle name="SAPBEXfilterDrill 14 5 3 3" xfId="17791" xr:uid="{B6620E34-E937-4488-A4E3-E36474D4654B}"/>
    <cellStyle name="SAPBEXfilterDrill 14 5 3 4" xfId="23232" xr:uid="{70200E2C-6F08-4776-87B2-00B96722215E}"/>
    <cellStyle name="SAPBEXfilterDrill 14 5 4" xfId="7997" xr:uid="{3A8A8532-A9EA-4F0A-99FE-E7A0E7FBB49C}"/>
    <cellStyle name="SAPBEXfilterDrill 14 5 5" xfId="13659" xr:uid="{ED955FE4-849E-4D14-960E-A52F7729AB4B}"/>
    <cellStyle name="SAPBEXfilterDrill 14 5 6" xfId="19179" xr:uid="{481A9D45-8F87-4067-89A6-E8F0387F3F79}"/>
    <cellStyle name="SAPBEXfilterDrill 14 6" xfId="1378" xr:uid="{E302C926-6260-418A-B626-492F33FAE212}"/>
    <cellStyle name="SAPBEXfilterDrill 14 6 2" xfId="3411" xr:uid="{D2CBC91E-6C3D-4F0B-AEA8-F2B7AB3CF41A}"/>
    <cellStyle name="SAPBEXfilterDrill 14 6 2 2" xfId="9967" xr:uid="{314930AF-21B5-40C0-A54E-056471421AC6}"/>
    <cellStyle name="SAPBEXfilterDrill 14 6 2 3" xfId="15581" xr:uid="{2DD5C386-E1F1-4061-882F-F7829F50EC59}"/>
    <cellStyle name="SAPBEXfilterDrill 14 6 2 4" xfId="21058" xr:uid="{B90C4734-AB0F-4301-A3BC-A08BC81A52C2}"/>
    <cellStyle name="SAPBEXfilterDrill 14 6 3" xfId="5743" xr:uid="{B3D21800-3491-42B5-B56C-AB8082DE5598}"/>
    <cellStyle name="SAPBEXfilterDrill 14 6 3 2" xfId="12226" xr:uid="{090C0F17-A293-4EA0-8318-54CEB1F4410E}"/>
    <cellStyle name="SAPBEXfilterDrill 14 6 3 3" xfId="17792" xr:uid="{6ABD7A2F-0841-45D7-9625-88245221D74D}"/>
    <cellStyle name="SAPBEXfilterDrill 14 6 3 4" xfId="23233" xr:uid="{63984711-70B3-4146-9337-836C026C81B5}"/>
    <cellStyle name="SAPBEXfilterDrill 14 6 4" xfId="7998" xr:uid="{A87594D9-F26F-40D1-AEF9-85A5FF5BA1FA}"/>
    <cellStyle name="SAPBEXfilterDrill 14 6 5" xfId="13660" xr:uid="{400EA434-160F-4215-8DC4-68F68B59FC8D}"/>
    <cellStyle name="SAPBEXfilterDrill 14 6 6" xfId="19180" xr:uid="{5B16777E-4AF5-4B76-992C-779A6C888290}"/>
    <cellStyle name="SAPBEXfilterDrill 14 7" xfId="3400" xr:uid="{2E060DE0-2CC3-45E1-BED2-AD62538992D8}"/>
    <cellStyle name="SAPBEXfilterDrill 14 7 2" xfId="9956" xr:uid="{FA4F9039-C0E6-4E9A-85B1-09316A3F121B}"/>
    <cellStyle name="SAPBEXfilterDrill 14 7 3" xfId="15570" xr:uid="{FE6F1140-FD0C-41C4-B253-D844F958B230}"/>
    <cellStyle name="SAPBEXfilterDrill 14 7 4" xfId="21047" xr:uid="{314F2AAD-4691-4236-A3CD-065CB78919FF}"/>
    <cellStyle name="SAPBEXfilterDrill 14 8" xfId="5732" xr:uid="{80C3126A-BAC7-4C33-AB02-041F12C801F6}"/>
    <cellStyle name="SAPBEXfilterDrill 14 8 2" xfId="12215" xr:uid="{23D3B8BA-8B2D-4950-8763-13C953EA7AA3}"/>
    <cellStyle name="SAPBEXfilterDrill 14 8 3" xfId="17781" xr:uid="{BB49C354-168B-4896-AD92-862FAF19EE57}"/>
    <cellStyle name="SAPBEXfilterDrill 14 8 4" xfId="23222" xr:uid="{9A83B8BE-97C2-4558-B2D2-7A1FA69813B3}"/>
    <cellStyle name="SAPBEXfilterDrill 14 9" xfId="7987" xr:uid="{5A6A7600-568D-4153-97E1-764BB210A253}"/>
    <cellStyle name="SAPBEXfilterDrill 15" xfId="1379" xr:uid="{683F5F55-D824-4250-9ABF-707D960FD63E}"/>
    <cellStyle name="SAPBEXfilterDrill 15 2" xfId="1380" xr:uid="{C8E44FBF-C867-4BC5-8021-E9B55AB13B50}"/>
    <cellStyle name="SAPBEXfilterDrill 15 2 2" xfId="3413" xr:uid="{114831C2-FF90-4024-BDC2-70554F7AFFE5}"/>
    <cellStyle name="SAPBEXfilterDrill 15 2 2 2" xfId="9969" xr:uid="{9FF093A7-39F7-4354-97FC-BAF0112CFB98}"/>
    <cellStyle name="SAPBEXfilterDrill 15 2 2 3" xfId="15583" xr:uid="{3410BA1D-6896-4E08-A876-E6ACA6BB5D55}"/>
    <cellStyle name="SAPBEXfilterDrill 15 2 2 4" xfId="21060" xr:uid="{72D2594F-B053-4D1B-BE77-CD2F2CC52DDB}"/>
    <cellStyle name="SAPBEXfilterDrill 15 2 3" xfId="5745" xr:uid="{906BCF6B-F870-4966-961C-E708205B743B}"/>
    <cellStyle name="SAPBEXfilterDrill 15 2 3 2" xfId="12228" xr:uid="{6D3FC763-081A-4ADD-907B-BFAA3DEC81FA}"/>
    <cellStyle name="SAPBEXfilterDrill 15 2 3 3" xfId="17794" xr:uid="{4B4E3081-7A28-4649-ADB2-FF692222FD8F}"/>
    <cellStyle name="SAPBEXfilterDrill 15 2 3 4" xfId="23235" xr:uid="{247CBB6D-1BF0-4D95-B816-C5395A3AC7E7}"/>
    <cellStyle name="SAPBEXfilterDrill 15 2 4" xfId="8000" xr:uid="{DCFC4446-83A2-48D5-9F60-AECA94E1F427}"/>
    <cellStyle name="SAPBEXfilterDrill 15 2 5" xfId="13662" xr:uid="{B43449B2-F7F7-40EF-AE32-F390FAF232A9}"/>
    <cellStyle name="SAPBEXfilterDrill 15 2 6" xfId="19182" xr:uid="{372CF321-02EA-4F14-8B0B-74CC26D99C41}"/>
    <cellStyle name="SAPBEXfilterDrill 15 3" xfId="1381" xr:uid="{40F8390F-7F1B-4E49-B273-B3C433282548}"/>
    <cellStyle name="SAPBEXfilterDrill 15 3 2" xfId="3414" xr:uid="{74BAE9B6-ADFC-44AC-AFA5-3030FCB9BA75}"/>
    <cellStyle name="SAPBEXfilterDrill 15 3 2 2" xfId="9970" xr:uid="{5FAC8BC3-8DDC-4774-BD9A-E28EDDFFFAE7}"/>
    <cellStyle name="SAPBEXfilterDrill 15 3 2 3" xfId="15584" xr:uid="{69F55E98-682F-479C-89BD-899E7BDC8AF8}"/>
    <cellStyle name="SAPBEXfilterDrill 15 3 2 4" xfId="21061" xr:uid="{1548417C-BD1E-4083-8C4D-D3330FE87BD0}"/>
    <cellStyle name="SAPBEXfilterDrill 15 3 3" xfId="5746" xr:uid="{E9F165D4-AB38-4EC8-8924-9FCA670687DA}"/>
    <cellStyle name="SAPBEXfilterDrill 15 3 3 2" xfId="12229" xr:uid="{10CFB8E2-B26D-4101-AAD7-E8BFB0816676}"/>
    <cellStyle name="SAPBEXfilterDrill 15 3 3 3" xfId="17795" xr:uid="{96C94F06-4CAD-4A6D-909B-E1C763815339}"/>
    <cellStyle name="SAPBEXfilterDrill 15 3 3 4" xfId="23236" xr:uid="{53531539-5C47-4669-B410-FF1C6229DDA6}"/>
    <cellStyle name="SAPBEXfilterDrill 15 3 4" xfId="8001" xr:uid="{4D21C1C4-14E7-437E-9B08-9E256485242D}"/>
    <cellStyle name="SAPBEXfilterDrill 15 3 5" xfId="13663" xr:uid="{5F3F9AA3-2F9F-4D58-B2D2-6EDA3DF9BC82}"/>
    <cellStyle name="SAPBEXfilterDrill 15 3 6" xfId="19183" xr:uid="{87E6559D-A4A5-4CFF-841D-5C650ECA3DBB}"/>
    <cellStyle name="SAPBEXfilterDrill 15 4" xfId="3412" xr:uid="{F0E9C500-D956-4578-B82A-F9653A0D9244}"/>
    <cellStyle name="SAPBEXfilterDrill 15 4 2" xfId="9968" xr:uid="{BF1998D6-ADA8-49C2-9152-44E846B0E16D}"/>
    <cellStyle name="SAPBEXfilterDrill 15 4 3" xfId="15582" xr:uid="{27015D25-3F6A-4D74-A4EC-FB5CDCA5434A}"/>
    <cellStyle name="SAPBEXfilterDrill 15 4 4" xfId="21059" xr:uid="{3EFEC0B4-DE71-42EA-8D26-3649DBA450D1}"/>
    <cellStyle name="SAPBEXfilterDrill 15 5" xfId="5744" xr:uid="{4622F51B-DBDE-49DA-AE59-9135A5E0271E}"/>
    <cellStyle name="SAPBEXfilterDrill 15 5 2" xfId="12227" xr:uid="{A03DF4EE-54D9-4507-82BC-27314E36B59E}"/>
    <cellStyle name="SAPBEXfilterDrill 15 5 3" xfId="17793" xr:uid="{71B41DED-EB9B-4A21-B5BA-4943C35DB9FB}"/>
    <cellStyle name="SAPBEXfilterDrill 15 5 4" xfId="23234" xr:uid="{D5C00441-D67A-4A5C-BF8D-CA5074DE3D29}"/>
    <cellStyle name="SAPBEXfilterDrill 15 6" xfId="7999" xr:uid="{2D049657-BECE-44F4-BDB4-01E3B6936B14}"/>
    <cellStyle name="SAPBEXfilterDrill 15 7" xfId="13661" xr:uid="{0D8D417A-6B51-4B74-9AC3-CB4005A995FE}"/>
    <cellStyle name="SAPBEXfilterDrill 15 8" xfId="19181" xr:uid="{E2B5B8DF-93ED-4814-9E97-57ACD5F6269F}"/>
    <cellStyle name="SAPBEXfilterDrill 16" xfId="1382" xr:uid="{F79F8905-5E9C-4B78-BF7A-C79C1DAC4BB3}"/>
    <cellStyle name="SAPBEXfilterDrill 16 2" xfId="1383" xr:uid="{CB58250D-8722-4A42-9BA9-1743B0B7B5C7}"/>
    <cellStyle name="SAPBEXfilterDrill 16 2 2" xfId="3416" xr:uid="{6BCF0D48-61B5-4CC5-A3E1-BE9546629B34}"/>
    <cellStyle name="SAPBEXfilterDrill 16 2 2 2" xfId="9972" xr:uid="{0D186D51-5ABA-4F55-9F91-A6E270420A48}"/>
    <cellStyle name="SAPBEXfilterDrill 16 2 2 3" xfId="15586" xr:uid="{84AD45A8-006C-49AD-A997-B9336E21C3F6}"/>
    <cellStyle name="SAPBEXfilterDrill 16 2 2 4" xfId="21063" xr:uid="{DFF7DC6D-86A9-40AB-A960-C9597EA6EE1C}"/>
    <cellStyle name="SAPBEXfilterDrill 16 2 3" xfId="5748" xr:uid="{8BB7FD73-2C03-492F-A2BE-2C6480871155}"/>
    <cellStyle name="SAPBEXfilterDrill 16 2 3 2" xfId="12231" xr:uid="{B909FF0D-B160-411B-93C0-B3E93696FE7D}"/>
    <cellStyle name="SAPBEXfilterDrill 16 2 3 3" xfId="17797" xr:uid="{63E316E5-FD6F-4E10-A5FC-63A93F077EE5}"/>
    <cellStyle name="SAPBEXfilterDrill 16 2 3 4" xfId="23238" xr:uid="{A2A235E0-07BE-4442-80C6-D8C8B1F38D16}"/>
    <cellStyle name="SAPBEXfilterDrill 16 2 4" xfId="8003" xr:uid="{3022E5A9-2ABF-424D-8661-D568E1E9E672}"/>
    <cellStyle name="SAPBEXfilterDrill 16 2 5" xfId="13665" xr:uid="{4B1B4B36-8ABF-41DB-A322-5AAB9E40E49A}"/>
    <cellStyle name="SAPBEXfilterDrill 16 2 6" xfId="19185" xr:uid="{0938F320-E574-4B15-85ED-4D7C587A2209}"/>
    <cellStyle name="SAPBEXfilterDrill 16 3" xfId="1384" xr:uid="{909E447E-6AF5-41B2-8570-0567DE37714A}"/>
    <cellStyle name="SAPBEXfilterDrill 16 3 2" xfId="3417" xr:uid="{2EBB29A0-530A-4DBB-88ED-D7560A92D234}"/>
    <cellStyle name="SAPBEXfilterDrill 16 3 2 2" xfId="9973" xr:uid="{88B817AC-48CA-426D-BACE-BACCCFFE9E6B}"/>
    <cellStyle name="SAPBEXfilterDrill 16 3 2 3" xfId="15587" xr:uid="{AE571AE4-2DF4-4408-B904-82A902BE3DAF}"/>
    <cellStyle name="SAPBEXfilterDrill 16 3 2 4" xfId="21064" xr:uid="{22589B07-46C4-4CAD-92B1-47B26DF6F594}"/>
    <cellStyle name="SAPBEXfilterDrill 16 3 3" xfId="5749" xr:uid="{A63B865A-616E-4337-8C14-4AE7182D24F8}"/>
    <cellStyle name="SAPBEXfilterDrill 16 3 3 2" xfId="12232" xr:uid="{F57CAC69-254E-42B3-975E-4564D427E01E}"/>
    <cellStyle name="SAPBEXfilterDrill 16 3 3 3" xfId="17798" xr:uid="{C8FE59CC-64AB-4DA6-92CF-3E5BB284C175}"/>
    <cellStyle name="SAPBEXfilterDrill 16 3 3 4" xfId="23239" xr:uid="{E6DE391F-F03D-4915-B976-1E4DC80DD0B9}"/>
    <cellStyle name="SAPBEXfilterDrill 16 3 4" xfId="8004" xr:uid="{64D45B7E-C35A-4C58-A3D2-0F5C5A3FC1F8}"/>
    <cellStyle name="SAPBEXfilterDrill 16 3 5" xfId="13666" xr:uid="{43A6074A-2447-443F-A70B-4458534529DA}"/>
    <cellStyle name="SAPBEXfilterDrill 16 3 6" xfId="19186" xr:uid="{AC94A970-AF8F-449C-BE80-C145370BC3A5}"/>
    <cellStyle name="SAPBEXfilterDrill 16 4" xfId="3415" xr:uid="{90E0FCA5-F372-4650-9F4D-DCA0E7894784}"/>
    <cellStyle name="SAPBEXfilterDrill 16 4 2" xfId="9971" xr:uid="{2AF9752C-46B6-45C7-9EE3-3F4AE6CB456F}"/>
    <cellStyle name="SAPBEXfilterDrill 16 4 3" xfId="15585" xr:uid="{657F8720-EA7F-4E7E-8C67-6D7FFD983D9A}"/>
    <cellStyle name="SAPBEXfilterDrill 16 4 4" xfId="21062" xr:uid="{12F4896E-94CA-4884-8DD0-1917389262BA}"/>
    <cellStyle name="SAPBEXfilterDrill 16 5" xfId="5747" xr:uid="{6C6D9CCB-B3E1-4C9E-9675-0CC52DEB40EC}"/>
    <cellStyle name="SAPBEXfilterDrill 16 5 2" xfId="12230" xr:uid="{E5BD3765-EA77-483E-8371-047C7EE0CAF9}"/>
    <cellStyle name="SAPBEXfilterDrill 16 5 3" xfId="17796" xr:uid="{4D01C637-F416-4825-B9DD-C19A35B856B0}"/>
    <cellStyle name="SAPBEXfilterDrill 16 5 4" xfId="23237" xr:uid="{9E448281-D1D9-48DE-8397-6EA56D61B731}"/>
    <cellStyle name="SAPBEXfilterDrill 16 6" xfId="8002" xr:uid="{CD688CF2-95AE-4E56-912F-43C7DCAD4667}"/>
    <cellStyle name="SAPBEXfilterDrill 16 7" xfId="13664" xr:uid="{FFD3A9B4-A079-4EA5-B511-91F963C9BCDE}"/>
    <cellStyle name="SAPBEXfilterDrill 16 8" xfId="19184" xr:uid="{EC5893BD-FB3B-489F-9BAE-24FEDD3B22B0}"/>
    <cellStyle name="SAPBEXfilterDrill 17" xfId="1385" xr:uid="{760496EA-B6AB-4E20-9593-FAE1A31B78F0}"/>
    <cellStyle name="SAPBEXfilterDrill 17 2" xfId="3418" xr:uid="{D83225EC-27DC-4840-9825-807F1567B4AE}"/>
    <cellStyle name="SAPBEXfilterDrill 17 2 2" xfId="9974" xr:uid="{6BA42900-D504-47E6-BCB2-C2BE1E2D6734}"/>
    <cellStyle name="SAPBEXfilterDrill 17 2 3" xfId="15588" xr:uid="{66D7A305-FEED-4AA9-B2BC-F53E9B9392AF}"/>
    <cellStyle name="SAPBEXfilterDrill 17 2 4" xfId="21065" xr:uid="{DBCF9FB2-6DC0-4541-811F-A275A84F53CA}"/>
    <cellStyle name="SAPBEXfilterDrill 17 3" xfId="5750" xr:uid="{388CF3F1-BFA4-44F9-9FE4-CE5B444CDA41}"/>
    <cellStyle name="SAPBEXfilterDrill 17 3 2" xfId="12233" xr:uid="{341F5336-E400-4B57-951A-4157FACF260C}"/>
    <cellStyle name="SAPBEXfilterDrill 17 3 3" xfId="17799" xr:uid="{60594492-84D6-4A13-A5CD-348959D609D2}"/>
    <cellStyle name="SAPBEXfilterDrill 17 3 4" xfId="23240" xr:uid="{41F2AEA6-F17D-4998-A68B-F763B4CA6712}"/>
    <cellStyle name="SAPBEXfilterDrill 17 4" xfId="8005" xr:uid="{6104CCDB-E42A-43B9-BD00-B5CDFFA18690}"/>
    <cellStyle name="SAPBEXfilterDrill 17 5" xfId="13667" xr:uid="{9492EA2E-3344-427F-AE41-1D1FA296A008}"/>
    <cellStyle name="SAPBEXfilterDrill 17 6" xfId="19187" xr:uid="{48226FFD-563F-4D29-954F-3C011E32EC12}"/>
    <cellStyle name="SAPBEXfilterDrill 18" xfId="1386" xr:uid="{16DDF167-2B52-4EA9-877D-D0BEAE8C794E}"/>
    <cellStyle name="SAPBEXfilterDrill 18 2" xfId="3419" xr:uid="{3B147103-22F9-43C7-9CF0-25471447D969}"/>
    <cellStyle name="SAPBEXfilterDrill 18 2 2" xfId="9975" xr:uid="{85E941DF-A7CD-4CE4-9C53-1E527BD60431}"/>
    <cellStyle name="SAPBEXfilterDrill 18 2 3" xfId="15589" xr:uid="{55E5CB0B-2B1D-42FC-8751-EAA8F18F121C}"/>
    <cellStyle name="SAPBEXfilterDrill 18 2 4" xfId="21066" xr:uid="{B48F0B76-B692-4ABA-A277-FFAB3BA9BC62}"/>
    <cellStyle name="SAPBEXfilterDrill 18 3" xfId="5751" xr:uid="{3FB61D55-B02B-466D-9BAE-31098CC58ED5}"/>
    <cellStyle name="SAPBEXfilterDrill 18 3 2" xfId="12234" xr:uid="{86608A7E-0313-4810-8E9D-5B2E346539E0}"/>
    <cellStyle name="SAPBEXfilterDrill 18 3 3" xfId="17800" xr:uid="{0E6F580C-5890-4409-A55B-73934CF1DE64}"/>
    <cellStyle name="SAPBEXfilterDrill 18 3 4" xfId="23241" xr:uid="{8D68B8A9-F001-402B-9CB5-10D1AA85F8DE}"/>
    <cellStyle name="SAPBEXfilterDrill 18 4" xfId="8006" xr:uid="{15A2BC88-DB01-4ECF-8306-CBC2202834B4}"/>
    <cellStyle name="SAPBEXfilterDrill 18 5" xfId="13668" xr:uid="{E1315098-8AED-4EE6-9232-A1C21D254D07}"/>
    <cellStyle name="SAPBEXfilterDrill 18 6" xfId="19188" xr:uid="{A49847B9-8289-4668-A70A-CD4C73930587}"/>
    <cellStyle name="SAPBEXfilterDrill 19" xfId="779" xr:uid="{E79774A9-CC13-41C5-A427-A649AB1F2533}"/>
    <cellStyle name="SAPBEXfilterDrill 19 2" xfId="7477" xr:uid="{35D61D32-DF25-4828-884F-E6B332948752}"/>
    <cellStyle name="SAPBEXfilterDrill 19 3" xfId="9708" xr:uid="{4E795330-B337-42C9-ACD7-5E01C05AF052}"/>
    <cellStyle name="SAPBEXfilterDrill 19 4" xfId="7351" xr:uid="{88F8DBAA-7F16-47F6-B263-A365C1F578F0}"/>
    <cellStyle name="SAPBEXfilterDrill 2" xfId="574" xr:uid="{8341F3CE-D01A-4424-AC77-AE1D359AF862}"/>
    <cellStyle name="SAPBEXfilterDrill 2 2" xfId="1388" xr:uid="{867F59DF-46BF-460B-A901-6114DB842B81}"/>
    <cellStyle name="SAPBEXfilterDrill 2 2 10" xfId="19190" xr:uid="{945CEBFC-1A59-46DB-9705-F42749D59D20}"/>
    <cellStyle name="SAPBEXfilterDrill 2 2 2" xfId="1389" xr:uid="{747638D7-AD8B-4AB1-B463-74B99204F4E5}"/>
    <cellStyle name="SAPBEXfilterDrill 2 2 2 2" xfId="1390" xr:uid="{1376694C-1044-4E9C-8E7E-AFDD1F2AFA46}"/>
    <cellStyle name="SAPBEXfilterDrill 2 2 2 2 2" xfId="3423" xr:uid="{BF76B74D-BF91-497F-91BE-1DF27FF15654}"/>
    <cellStyle name="SAPBEXfilterDrill 2 2 2 2 2 2" xfId="9979" xr:uid="{8C33D657-7D3F-43ED-8701-7C208717CFDA}"/>
    <cellStyle name="SAPBEXfilterDrill 2 2 2 2 2 3" xfId="15593" xr:uid="{83471EDD-7F16-45D9-9430-FD292456B521}"/>
    <cellStyle name="SAPBEXfilterDrill 2 2 2 2 2 4" xfId="21070" xr:uid="{5740E5C8-CDF0-4D01-B22C-B38194B842ED}"/>
    <cellStyle name="SAPBEXfilterDrill 2 2 2 2 3" xfId="5755" xr:uid="{9B376661-91DC-46C3-9696-E91782B964B5}"/>
    <cellStyle name="SAPBEXfilterDrill 2 2 2 2 3 2" xfId="12238" xr:uid="{420F780A-46D6-4F88-9CD7-541A728C67C0}"/>
    <cellStyle name="SAPBEXfilterDrill 2 2 2 2 3 3" xfId="17804" xr:uid="{6C60B882-F9C2-420F-8E24-79028AF99989}"/>
    <cellStyle name="SAPBEXfilterDrill 2 2 2 2 3 4" xfId="23245" xr:uid="{DD368ACE-3ED0-49B2-8F68-DE6401526487}"/>
    <cellStyle name="SAPBEXfilterDrill 2 2 2 2 4" xfId="8010" xr:uid="{03530AA6-6956-431C-A741-9FA5781BBBC9}"/>
    <cellStyle name="SAPBEXfilterDrill 2 2 2 2 5" xfId="13672" xr:uid="{FE748296-BB18-4641-997B-2B49ED1742F3}"/>
    <cellStyle name="SAPBEXfilterDrill 2 2 2 2 6" xfId="19192" xr:uid="{C953462C-BB7B-40CD-8574-1125DDE8A62C}"/>
    <cellStyle name="SAPBEXfilterDrill 2 2 2 3" xfId="1391" xr:uid="{47BD0B87-1C7A-475E-9882-3C63354BA363}"/>
    <cellStyle name="SAPBEXfilterDrill 2 2 2 3 2" xfId="3424" xr:uid="{C0A9F81D-2F17-4557-97F5-2A84DBA2AB89}"/>
    <cellStyle name="SAPBEXfilterDrill 2 2 2 3 2 2" xfId="9980" xr:uid="{23AB3BC6-CFF1-4222-B234-EBDDDE5DBCF0}"/>
    <cellStyle name="SAPBEXfilterDrill 2 2 2 3 2 3" xfId="15594" xr:uid="{F90E3E24-2223-4E2E-8F6D-BF73EC1684F5}"/>
    <cellStyle name="SAPBEXfilterDrill 2 2 2 3 2 4" xfId="21071" xr:uid="{544B5033-D1A2-4791-B4F5-3DE71E91B71F}"/>
    <cellStyle name="SAPBEXfilterDrill 2 2 2 3 3" xfId="5756" xr:uid="{EF7DE8B2-F4EE-4694-A3B9-8A18085BDD50}"/>
    <cellStyle name="SAPBEXfilterDrill 2 2 2 3 3 2" xfId="12239" xr:uid="{F2DDEB06-6BA8-436F-A030-81ED0282B89B}"/>
    <cellStyle name="SAPBEXfilterDrill 2 2 2 3 3 3" xfId="17805" xr:uid="{F0A52BEF-385A-4182-8230-12CB7360D2F0}"/>
    <cellStyle name="SAPBEXfilterDrill 2 2 2 3 3 4" xfId="23246" xr:uid="{EA343D48-AC5E-4B62-992A-66D97E8FB7C5}"/>
    <cellStyle name="SAPBEXfilterDrill 2 2 2 3 4" xfId="8011" xr:uid="{169CA272-606A-4B1C-A74D-454A3AA0E112}"/>
    <cellStyle name="SAPBEXfilterDrill 2 2 2 3 5" xfId="13673" xr:uid="{D6A9E25F-FEF5-4B36-A5E1-C71FFF9210E5}"/>
    <cellStyle name="SAPBEXfilterDrill 2 2 2 3 6" xfId="19193" xr:uid="{EFB2DAE3-532D-4684-A220-F1458F28E978}"/>
    <cellStyle name="SAPBEXfilterDrill 2 2 2 4" xfId="3422" xr:uid="{10432E72-B526-452A-9E5D-A6DF0108FC59}"/>
    <cellStyle name="SAPBEXfilterDrill 2 2 2 4 2" xfId="9978" xr:uid="{A002EC44-BDD3-4F0A-A40A-2B10A23BCBBF}"/>
    <cellStyle name="SAPBEXfilterDrill 2 2 2 4 3" xfId="15592" xr:uid="{23796668-23F9-47AD-A9A1-400334A71EF3}"/>
    <cellStyle name="SAPBEXfilterDrill 2 2 2 4 4" xfId="21069" xr:uid="{B9322384-8C99-43C7-A5B7-B1915C3D3136}"/>
    <cellStyle name="SAPBEXfilterDrill 2 2 2 5" xfId="5754" xr:uid="{081BCB52-7826-4FF5-B953-E0AF6621A1AD}"/>
    <cellStyle name="SAPBEXfilterDrill 2 2 2 5 2" xfId="12237" xr:uid="{E0A6F23D-1D54-4B09-8A2F-C328443A84E0}"/>
    <cellStyle name="SAPBEXfilterDrill 2 2 2 5 3" xfId="17803" xr:uid="{E8C32C14-E3A6-44AB-98C9-919EADE89C22}"/>
    <cellStyle name="SAPBEXfilterDrill 2 2 2 5 4" xfId="23244" xr:uid="{7C7CAF13-01B2-45E5-A277-586A311D7659}"/>
    <cellStyle name="SAPBEXfilterDrill 2 2 2 6" xfId="8009" xr:uid="{27E157B5-A2E9-4332-8DF6-4B111AEB4BA9}"/>
    <cellStyle name="SAPBEXfilterDrill 2 2 2 7" xfId="13671" xr:uid="{5CCB9BB3-26CD-4882-A604-55795BCA0C7A}"/>
    <cellStyle name="SAPBEXfilterDrill 2 2 2 8" xfId="19191" xr:uid="{0EC3BEAA-A67A-4049-9A88-E370C0212662}"/>
    <cellStyle name="SAPBEXfilterDrill 2 2 3" xfId="1392" xr:uid="{D6FDA79C-F4FB-46F9-8EE6-4BE94E82FC2D}"/>
    <cellStyle name="SAPBEXfilterDrill 2 2 3 2" xfId="1393" xr:uid="{81EED5E3-85C1-498B-85B3-F7D7CA9431AF}"/>
    <cellStyle name="SAPBEXfilterDrill 2 2 3 2 2" xfId="3426" xr:uid="{74B8CBC5-E299-409F-BC22-289005BB3D0C}"/>
    <cellStyle name="SAPBEXfilterDrill 2 2 3 2 2 2" xfId="9982" xr:uid="{CA984834-DDBC-40DC-8354-583C94F0E7B5}"/>
    <cellStyle name="SAPBEXfilterDrill 2 2 3 2 2 3" xfId="15596" xr:uid="{FE6E8944-9A8A-4F63-8AE9-03FDC9CD8DAF}"/>
    <cellStyle name="SAPBEXfilterDrill 2 2 3 2 2 4" xfId="21073" xr:uid="{177BCF7E-9B16-447F-9FC3-B34321ED3869}"/>
    <cellStyle name="SAPBEXfilterDrill 2 2 3 2 3" xfId="5758" xr:uid="{8493B384-307D-4238-B7A1-4F7F1DEB20D5}"/>
    <cellStyle name="SAPBEXfilterDrill 2 2 3 2 3 2" xfId="12241" xr:uid="{8C587356-5FE8-4D21-B938-765AA7F1729F}"/>
    <cellStyle name="SAPBEXfilterDrill 2 2 3 2 3 3" xfId="17807" xr:uid="{AEBBF699-19A3-4C88-8CC9-AD5F65CFE84E}"/>
    <cellStyle name="SAPBEXfilterDrill 2 2 3 2 3 4" xfId="23248" xr:uid="{5F47A259-2EA4-4860-8D0D-2D4FB68B2E88}"/>
    <cellStyle name="SAPBEXfilterDrill 2 2 3 2 4" xfId="8013" xr:uid="{8BF84CED-273F-440A-B78E-4AAF5BE194FF}"/>
    <cellStyle name="SAPBEXfilterDrill 2 2 3 2 5" xfId="13675" xr:uid="{16584138-28DC-483F-AF53-454F38703DA4}"/>
    <cellStyle name="SAPBEXfilterDrill 2 2 3 2 6" xfId="19195" xr:uid="{344995FA-1A81-419D-8A6C-204071F72A7B}"/>
    <cellStyle name="SAPBEXfilterDrill 2 2 3 3" xfId="1394" xr:uid="{505B5EDB-5D74-45C6-95AE-183F98BC8C0A}"/>
    <cellStyle name="SAPBEXfilterDrill 2 2 3 3 2" xfId="3427" xr:uid="{F7E66D9E-AA64-4124-B04A-1AE8F948B590}"/>
    <cellStyle name="SAPBEXfilterDrill 2 2 3 3 2 2" xfId="9983" xr:uid="{8683F6AD-766F-49C7-A04A-567477E0EB22}"/>
    <cellStyle name="SAPBEXfilterDrill 2 2 3 3 2 3" xfId="15597" xr:uid="{EE5D8262-1F6F-41BC-8951-32A0589FE425}"/>
    <cellStyle name="SAPBEXfilterDrill 2 2 3 3 2 4" xfId="21074" xr:uid="{E81FCFE0-8EA7-4871-B2BE-34EA27F2943B}"/>
    <cellStyle name="SAPBEXfilterDrill 2 2 3 3 3" xfId="5759" xr:uid="{9C8C2946-220C-44D0-94F7-5EEC1018204B}"/>
    <cellStyle name="SAPBEXfilterDrill 2 2 3 3 3 2" xfId="12242" xr:uid="{C452505B-98E2-40B0-954D-FF9C33856D81}"/>
    <cellStyle name="SAPBEXfilterDrill 2 2 3 3 3 3" xfId="17808" xr:uid="{50E74156-ECEB-4B93-82E4-56F5FC495B40}"/>
    <cellStyle name="SAPBEXfilterDrill 2 2 3 3 3 4" xfId="23249" xr:uid="{CDCFBB25-8AE4-4CCC-BA41-F3028A7E41DC}"/>
    <cellStyle name="SAPBEXfilterDrill 2 2 3 3 4" xfId="8014" xr:uid="{688F6D80-C613-4E03-88EB-EC6AD9F61754}"/>
    <cellStyle name="SAPBEXfilterDrill 2 2 3 3 5" xfId="13676" xr:uid="{4CD87138-80F4-48B6-9760-C19106DE1328}"/>
    <cellStyle name="SAPBEXfilterDrill 2 2 3 3 6" xfId="19196" xr:uid="{C5AE9882-59DC-45A1-96F0-1BC34A07AF3B}"/>
    <cellStyle name="SAPBEXfilterDrill 2 2 3 4" xfId="3425" xr:uid="{A8A8C2EB-CC63-4ED4-9375-0BA65D005FAE}"/>
    <cellStyle name="SAPBEXfilterDrill 2 2 3 4 2" xfId="9981" xr:uid="{01BA23D7-9FEE-40BB-A97C-FFBFEF82DC8C}"/>
    <cellStyle name="SAPBEXfilterDrill 2 2 3 4 3" xfId="15595" xr:uid="{439A9926-D7E5-4A50-AB1B-142358C6D01E}"/>
    <cellStyle name="SAPBEXfilterDrill 2 2 3 4 4" xfId="21072" xr:uid="{2448084B-C8E9-45A0-8EAD-3A6A9B8D4D8F}"/>
    <cellStyle name="SAPBEXfilterDrill 2 2 3 5" xfId="5757" xr:uid="{77508AA5-BBBF-445C-A8EB-9ADF7952872E}"/>
    <cellStyle name="SAPBEXfilterDrill 2 2 3 5 2" xfId="12240" xr:uid="{810BE46F-20DC-4710-A9F0-2C059693937C}"/>
    <cellStyle name="SAPBEXfilterDrill 2 2 3 5 3" xfId="17806" xr:uid="{2665C45A-3C85-4696-B5D2-E275CDF5C201}"/>
    <cellStyle name="SAPBEXfilterDrill 2 2 3 5 4" xfId="23247" xr:uid="{283B6AA6-956A-4357-A12F-97109B054C42}"/>
    <cellStyle name="SAPBEXfilterDrill 2 2 3 6" xfId="8012" xr:uid="{7C9720A7-0D86-4C41-9905-B1810C57140B}"/>
    <cellStyle name="SAPBEXfilterDrill 2 2 3 7" xfId="13674" xr:uid="{7EE8F0DC-5460-479C-A85E-5D5A7466A1B7}"/>
    <cellStyle name="SAPBEXfilterDrill 2 2 3 8" xfId="19194" xr:uid="{8002D9BD-CD67-460A-8FFF-0D3A3202482B}"/>
    <cellStyle name="SAPBEXfilterDrill 2 2 4" xfId="1395" xr:uid="{459CD988-28AC-4593-95BD-68A743CF9207}"/>
    <cellStyle name="SAPBEXfilterDrill 2 2 4 2" xfId="3428" xr:uid="{82312FD7-FBA2-4581-BB79-76635580B20D}"/>
    <cellStyle name="SAPBEXfilterDrill 2 2 4 2 2" xfId="9984" xr:uid="{3D3EC721-5345-4FB8-9C21-2BFA68EBDA1A}"/>
    <cellStyle name="SAPBEXfilterDrill 2 2 4 2 3" xfId="15598" xr:uid="{CEC92ABA-F2C7-40D1-AD3D-0741144B73C9}"/>
    <cellStyle name="SAPBEXfilterDrill 2 2 4 2 4" xfId="21075" xr:uid="{7D6FF3EA-68A7-4B42-B06B-363079726671}"/>
    <cellStyle name="SAPBEXfilterDrill 2 2 4 3" xfId="5760" xr:uid="{6CDBE6C2-05B7-48FF-B43E-13000EED98C1}"/>
    <cellStyle name="SAPBEXfilterDrill 2 2 4 3 2" xfId="12243" xr:uid="{2C9DCFB0-3B68-49DC-9BC2-142E9926683F}"/>
    <cellStyle name="SAPBEXfilterDrill 2 2 4 3 3" xfId="17809" xr:uid="{9AF665FA-1230-4C9A-AD8F-2B94D603A927}"/>
    <cellStyle name="SAPBEXfilterDrill 2 2 4 3 4" xfId="23250" xr:uid="{50F8E03F-174D-4A8D-B0C8-6BE2324EE619}"/>
    <cellStyle name="SAPBEXfilterDrill 2 2 4 4" xfId="8015" xr:uid="{0F00581B-BFAE-4D1C-AF56-9C5E64BFAD04}"/>
    <cellStyle name="SAPBEXfilterDrill 2 2 4 5" xfId="13677" xr:uid="{F3C53E7C-67E8-4A4F-B0FD-042C09FDA243}"/>
    <cellStyle name="SAPBEXfilterDrill 2 2 4 6" xfId="19197" xr:uid="{4AF34E8F-AF5B-4894-915A-B72A2AF5818D}"/>
    <cellStyle name="SAPBEXfilterDrill 2 2 5" xfId="1396" xr:uid="{1F4FBBEA-6AA5-49A8-AA5A-ADA29E11577D}"/>
    <cellStyle name="SAPBEXfilterDrill 2 2 5 2" xfId="3429" xr:uid="{6A0A9399-B834-4A6A-AE8F-1927591A6FEE}"/>
    <cellStyle name="SAPBEXfilterDrill 2 2 5 2 2" xfId="9985" xr:uid="{BB94B958-168A-4215-B390-643AD3F8F526}"/>
    <cellStyle name="SAPBEXfilterDrill 2 2 5 2 3" xfId="15599" xr:uid="{59867081-9A74-4483-BBFC-3C359C614B90}"/>
    <cellStyle name="SAPBEXfilterDrill 2 2 5 2 4" xfId="21076" xr:uid="{87DBA327-E23E-4D8E-B4DE-695E88CDA4E6}"/>
    <cellStyle name="SAPBEXfilterDrill 2 2 5 3" xfId="5761" xr:uid="{11AAED10-B12B-4D0F-B204-D37881DEA638}"/>
    <cellStyle name="SAPBEXfilterDrill 2 2 5 3 2" xfId="12244" xr:uid="{0440D671-8B3B-4830-9C43-4070DC9EF108}"/>
    <cellStyle name="SAPBEXfilterDrill 2 2 5 3 3" xfId="17810" xr:uid="{E33740B2-9E0A-409E-B1DE-7D05FE287604}"/>
    <cellStyle name="SAPBEXfilterDrill 2 2 5 3 4" xfId="23251" xr:uid="{97AC6558-9027-436F-9839-05ED124AF4A1}"/>
    <cellStyle name="SAPBEXfilterDrill 2 2 5 4" xfId="8016" xr:uid="{59630F71-9AF0-4F3C-981E-E7A5998C32CF}"/>
    <cellStyle name="SAPBEXfilterDrill 2 2 5 5" xfId="13678" xr:uid="{4571AC87-DA70-4E24-ADE3-4D3A3772FC28}"/>
    <cellStyle name="SAPBEXfilterDrill 2 2 5 6" xfId="19198" xr:uid="{E2D7E4F1-F11A-4A6C-95EE-036B49AFF967}"/>
    <cellStyle name="SAPBEXfilterDrill 2 2 6" xfId="3421" xr:uid="{4F5ADD49-45BE-4E06-A5F3-02A40F273097}"/>
    <cellStyle name="SAPBEXfilterDrill 2 2 6 2" xfId="9977" xr:uid="{6433841F-B77B-4F0E-81C4-9376F467B352}"/>
    <cellStyle name="SAPBEXfilterDrill 2 2 6 3" xfId="15591" xr:uid="{BCFE713F-6644-469E-A116-153EFD51158D}"/>
    <cellStyle name="SAPBEXfilterDrill 2 2 6 4" xfId="21068" xr:uid="{E010E440-BA66-4512-ADDC-017CDF8EF4EF}"/>
    <cellStyle name="SAPBEXfilterDrill 2 2 7" xfId="5753" xr:uid="{2F2E0076-0E39-4431-A2D0-FC55F3E9D870}"/>
    <cellStyle name="SAPBEXfilterDrill 2 2 7 2" xfId="12236" xr:uid="{DDDA0658-61D8-4C52-A655-8478D2BAE4C6}"/>
    <cellStyle name="SAPBEXfilterDrill 2 2 7 3" xfId="17802" xr:uid="{3BFE88DC-7671-449B-89CC-4489C976AC72}"/>
    <cellStyle name="SAPBEXfilterDrill 2 2 7 4" xfId="23243" xr:uid="{E2E9C573-27ED-4E9B-8DF9-91420C1E6581}"/>
    <cellStyle name="SAPBEXfilterDrill 2 2 8" xfId="8008" xr:uid="{7DB7FB63-8EC5-4050-9612-5FC5D226A7BA}"/>
    <cellStyle name="SAPBEXfilterDrill 2 2 9" xfId="13670" xr:uid="{4FFECE76-B2C0-4CEC-AC2B-E024325D04F1}"/>
    <cellStyle name="SAPBEXfilterDrill 2 3" xfId="1397" xr:uid="{515A2E9F-DABF-45C6-B6C7-3A540A789904}"/>
    <cellStyle name="SAPBEXfilterDrill 2 3 2" xfId="1398" xr:uid="{F42CBB2F-0544-4377-8D7E-4AB768E15501}"/>
    <cellStyle name="SAPBEXfilterDrill 2 3 2 2" xfId="3431" xr:uid="{F183AE37-215D-409E-A6AB-012F7127B554}"/>
    <cellStyle name="SAPBEXfilterDrill 2 3 2 2 2" xfId="9987" xr:uid="{3D0C5F25-EB05-4F40-8C8C-C2D5F33F1DB3}"/>
    <cellStyle name="SAPBEXfilterDrill 2 3 2 2 3" xfId="15601" xr:uid="{8C657C88-8753-4B2F-9465-5CFC6C97F464}"/>
    <cellStyle name="SAPBEXfilterDrill 2 3 2 2 4" xfId="21078" xr:uid="{38A052B6-7F32-43C7-BBEA-8BB00A99CF71}"/>
    <cellStyle name="SAPBEXfilterDrill 2 3 2 3" xfId="5763" xr:uid="{5BD181BE-5E74-48B9-9D59-9CE937BAC4CB}"/>
    <cellStyle name="SAPBEXfilterDrill 2 3 2 3 2" xfId="12246" xr:uid="{7DD607D0-1067-492A-AC08-4CCEEEE85E9E}"/>
    <cellStyle name="SAPBEXfilterDrill 2 3 2 3 3" xfId="17812" xr:uid="{B14C509B-1AD7-42D2-8CB6-C528CC0E751C}"/>
    <cellStyle name="SAPBEXfilterDrill 2 3 2 3 4" xfId="23253" xr:uid="{CDB0C76C-8D92-4FEC-A696-51958E826397}"/>
    <cellStyle name="SAPBEXfilterDrill 2 3 2 4" xfId="8018" xr:uid="{9B8E3CBF-8480-4621-9915-4C2A65E5E7C4}"/>
    <cellStyle name="SAPBEXfilterDrill 2 3 2 5" xfId="13680" xr:uid="{BB7424B7-08AB-4751-9344-679F66B8A697}"/>
    <cellStyle name="SAPBEXfilterDrill 2 3 2 6" xfId="19200" xr:uid="{54927908-72F1-4E51-9F2A-EB01458EFB44}"/>
    <cellStyle name="SAPBEXfilterDrill 2 3 3" xfId="1399" xr:uid="{BCDB50EB-B163-4C46-BBCD-77476DF07B83}"/>
    <cellStyle name="SAPBEXfilterDrill 2 3 3 2" xfId="3432" xr:uid="{52FE577F-9DB1-400B-8A95-4750FE40A342}"/>
    <cellStyle name="SAPBEXfilterDrill 2 3 3 2 2" xfId="9988" xr:uid="{B7E9B1B2-8A33-4762-B710-8B15CA352222}"/>
    <cellStyle name="SAPBEXfilterDrill 2 3 3 2 3" xfId="15602" xr:uid="{8D658B93-57A6-4C24-8E14-1DFFF1BBF4FD}"/>
    <cellStyle name="SAPBEXfilterDrill 2 3 3 2 4" xfId="21079" xr:uid="{98912872-0140-49EF-B1F7-5EB771B4966C}"/>
    <cellStyle name="SAPBEXfilterDrill 2 3 3 3" xfId="5764" xr:uid="{9B322CAF-A955-46EE-9E14-6A86FD531ADA}"/>
    <cellStyle name="SAPBEXfilterDrill 2 3 3 3 2" xfId="12247" xr:uid="{6A10B4E9-5BF7-47B9-AD44-0FD857738835}"/>
    <cellStyle name="SAPBEXfilterDrill 2 3 3 3 3" xfId="17813" xr:uid="{E6CAEB30-0F88-44D3-AF19-B7614D64C6EF}"/>
    <cellStyle name="SAPBEXfilterDrill 2 3 3 3 4" xfId="23254" xr:uid="{6A210133-39B6-4B7D-A049-598BF3BF0752}"/>
    <cellStyle name="SAPBEXfilterDrill 2 3 3 4" xfId="8019" xr:uid="{2C0A5B38-E2AB-4999-8CAC-A2E2E4F0AD9E}"/>
    <cellStyle name="SAPBEXfilterDrill 2 3 3 5" xfId="13681" xr:uid="{0B65A447-90AA-4F38-9C2E-C81B43F1E7CF}"/>
    <cellStyle name="SAPBEXfilterDrill 2 3 3 6" xfId="19201" xr:uid="{515AEAF6-3FE8-42CA-B77E-0C3F9193C3DE}"/>
    <cellStyle name="SAPBEXfilterDrill 2 3 4" xfId="3430" xr:uid="{86C0CF01-CBB7-4FBC-A080-5AA594E01485}"/>
    <cellStyle name="SAPBEXfilterDrill 2 3 4 2" xfId="9986" xr:uid="{FC54191B-149F-463F-8839-FE5604D43C32}"/>
    <cellStyle name="SAPBEXfilterDrill 2 3 4 3" xfId="15600" xr:uid="{C6FE1338-A1AD-4DB2-98D7-7188A9DCC9C4}"/>
    <cellStyle name="SAPBEXfilterDrill 2 3 4 4" xfId="21077" xr:uid="{A0235C5A-DF47-436B-A7C3-8C24DC4F719C}"/>
    <cellStyle name="SAPBEXfilterDrill 2 3 5" xfId="5762" xr:uid="{25F46D21-96E6-4CF4-B5F8-5344C651BA08}"/>
    <cellStyle name="SAPBEXfilterDrill 2 3 5 2" xfId="12245" xr:uid="{AF327F28-8354-4ED0-A722-715D6EC5F73B}"/>
    <cellStyle name="SAPBEXfilterDrill 2 3 5 3" xfId="17811" xr:uid="{51DD3F3E-C22B-4A85-9FC2-9B13E4273917}"/>
    <cellStyle name="SAPBEXfilterDrill 2 3 5 4" xfId="23252" xr:uid="{4EB5F846-CC51-4CFD-B708-09B8BB746872}"/>
    <cellStyle name="SAPBEXfilterDrill 2 3 6" xfId="8017" xr:uid="{ED3E51EC-22E8-4BF7-868E-C4119828768B}"/>
    <cellStyle name="SAPBEXfilterDrill 2 3 7" xfId="13679" xr:uid="{C147D62C-A80F-4E53-86F0-33F24499B536}"/>
    <cellStyle name="SAPBEXfilterDrill 2 3 8" xfId="19199" xr:uid="{2E4842B0-A4F7-41EE-A36C-A237F2DB1B42}"/>
    <cellStyle name="SAPBEXfilterDrill 2 4" xfId="1400" xr:uid="{2ABC4F6D-7E30-4B5A-92AF-F1F4F3B601DD}"/>
    <cellStyle name="SAPBEXfilterDrill 2 4 2" xfId="1401" xr:uid="{113CCEF9-D427-4BBB-A6FA-D535EC18CA33}"/>
    <cellStyle name="SAPBEXfilterDrill 2 4 2 2" xfId="3434" xr:uid="{3DE4629A-C483-4488-9A17-84B79FBEB9BF}"/>
    <cellStyle name="SAPBEXfilterDrill 2 4 2 2 2" xfId="9990" xr:uid="{A26FE3DA-96FC-4DA0-B4F4-0BAA17623B34}"/>
    <cellStyle name="SAPBEXfilterDrill 2 4 2 2 3" xfId="15604" xr:uid="{9BB5B375-215A-4D00-8FC3-9B541436E527}"/>
    <cellStyle name="SAPBEXfilterDrill 2 4 2 2 4" xfId="21081" xr:uid="{F4EA22E3-F77D-4228-A2DC-D4291EB5F756}"/>
    <cellStyle name="SAPBEXfilterDrill 2 4 2 3" xfId="5766" xr:uid="{FAE3B063-9398-4718-8D1A-787B3278E51E}"/>
    <cellStyle name="SAPBEXfilterDrill 2 4 2 3 2" xfId="12249" xr:uid="{7B9838A4-B422-4434-B5AE-30BF21EE934D}"/>
    <cellStyle name="SAPBEXfilterDrill 2 4 2 3 3" xfId="17815" xr:uid="{E22E744F-5E26-4040-9938-D44F88B39A26}"/>
    <cellStyle name="SAPBEXfilterDrill 2 4 2 3 4" xfId="23256" xr:uid="{C088CB56-8B48-412C-AB46-76482DB13C62}"/>
    <cellStyle name="SAPBEXfilterDrill 2 4 2 4" xfId="8021" xr:uid="{1E4E2D32-DF33-4427-A083-793AC5A081F9}"/>
    <cellStyle name="SAPBEXfilterDrill 2 4 2 5" xfId="13683" xr:uid="{3F63A531-33CE-4C54-BB02-D30FCDC02E7F}"/>
    <cellStyle name="SAPBEXfilterDrill 2 4 2 6" xfId="19203" xr:uid="{A2C6C80E-72BE-4CBE-96C7-DDDD2E2F7C39}"/>
    <cellStyle name="SAPBEXfilterDrill 2 4 3" xfId="1402" xr:uid="{A76128E4-7094-4B9D-B2AF-7B595282264B}"/>
    <cellStyle name="SAPBEXfilterDrill 2 4 3 2" xfId="3435" xr:uid="{29723A55-7868-4845-B413-09CA02B87D8D}"/>
    <cellStyle name="SAPBEXfilterDrill 2 4 3 2 2" xfId="9991" xr:uid="{02EAF2D7-CBE2-42B4-A702-78CF88766C3E}"/>
    <cellStyle name="SAPBEXfilterDrill 2 4 3 2 3" xfId="15605" xr:uid="{B7045853-5379-4AAB-A1E0-C4D8A38BF8E1}"/>
    <cellStyle name="SAPBEXfilterDrill 2 4 3 2 4" xfId="21082" xr:uid="{1016A1FB-C2CF-4B37-A805-FEFE5FC71FE3}"/>
    <cellStyle name="SAPBEXfilterDrill 2 4 3 3" xfId="5767" xr:uid="{3A09A0CF-4D74-4561-A7C1-C73B2B4E4398}"/>
    <cellStyle name="SAPBEXfilterDrill 2 4 3 3 2" xfId="12250" xr:uid="{49AADCDF-06D1-4D2D-BAD0-4AC83CC7C604}"/>
    <cellStyle name="SAPBEXfilterDrill 2 4 3 3 3" xfId="17816" xr:uid="{FAD8A6DD-B846-4B0E-9790-5522F2A83573}"/>
    <cellStyle name="SAPBEXfilterDrill 2 4 3 3 4" xfId="23257" xr:uid="{0D78212A-D00D-4889-B06D-043AA48246C1}"/>
    <cellStyle name="SAPBEXfilterDrill 2 4 3 4" xfId="8022" xr:uid="{4ECE6D11-DB9E-4311-A572-400A068CE301}"/>
    <cellStyle name="SAPBEXfilterDrill 2 4 3 5" xfId="13684" xr:uid="{C4A7A6E8-91BF-4BEA-8C8F-CE915046479B}"/>
    <cellStyle name="SAPBEXfilterDrill 2 4 3 6" xfId="19204" xr:uid="{D67C0B97-1DAC-4427-9E36-8D7A1DB3254D}"/>
    <cellStyle name="SAPBEXfilterDrill 2 4 4" xfId="3433" xr:uid="{633220EF-2045-4DB9-AE21-CD63C4586257}"/>
    <cellStyle name="SAPBEXfilterDrill 2 4 4 2" xfId="9989" xr:uid="{CC37A46B-DD4D-4CD9-9DA7-41FA8F9CDD6F}"/>
    <cellStyle name="SAPBEXfilterDrill 2 4 4 3" xfId="15603" xr:uid="{2E36504F-6455-4771-8F12-69FF19D197D0}"/>
    <cellStyle name="SAPBEXfilterDrill 2 4 4 4" xfId="21080" xr:uid="{154D26E6-7911-4344-B00E-DA3E4C6CD44B}"/>
    <cellStyle name="SAPBEXfilterDrill 2 4 5" xfId="5765" xr:uid="{6C512534-F03D-45F0-954E-8AA4387E04D6}"/>
    <cellStyle name="SAPBEXfilterDrill 2 4 5 2" xfId="12248" xr:uid="{5AE63EE5-DB10-427F-A145-4948C62E6983}"/>
    <cellStyle name="SAPBEXfilterDrill 2 4 5 3" xfId="17814" xr:uid="{2FB68418-1BA5-41F3-B1E6-FC4D1A0AFD57}"/>
    <cellStyle name="SAPBEXfilterDrill 2 4 5 4" xfId="23255" xr:uid="{E15275B8-5FFA-4CB1-8145-B40DADC81970}"/>
    <cellStyle name="SAPBEXfilterDrill 2 4 6" xfId="8020" xr:uid="{C0D3F2D2-AD78-4028-AB56-CDD64A01012A}"/>
    <cellStyle name="SAPBEXfilterDrill 2 4 7" xfId="13682" xr:uid="{C2C4C937-3649-4DD0-8770-832EC850A97D}"/>
    <cellStyle name="SAPBEXfilterDrill 2 4 8" xfId="19202" xr:uid="{49163F08-DCF8-4D0D-8116-C407E7D32FDD}"/>
    <cellStyle name="SAPBEXfilterDrill 2 5" xfId="1403" xr:uid="{5B79E05D-4CE2-47C8-882D-05A84A8E616D}"/>
    <cellStyle name="SAPBEXfilterDrill 2 5 2" xfId="3436" xr:uid="{48FECB63-5398-48B6-A751-3A02903437A2}"/>
    <cellStyle name="SAPBEXfilterDrill 2 5 2 2" xfId="9992" xr:uid="{1DA2EBAE-2286-4E4C-B0EB-7B6FB0A6D94E}"/>
    <cellStyle name="SAPBEXfilterDrill 2 5 2 3" xfId="15606" xr:uid="{D85691D4-5C4C-4C33-A0AD-12127EC10EDC}"/>
    <cellStyle name="SAPBEXfilterDrill 2 5 2 4" xfId="21083" xr:uid="{031954C6-BF67-4462-8B12-4862E8D64B26}"/>
    <cellStyle name="SAPBEXfilterDrill 2 5 3" xfId="5768" xr:uid="{9627B84A-5D9A-4672-B0BA-4F5BE9BE7D90}"/>
    <cellStyle name="SAPBEXfilterDrill 2 5 3 2" xfId="12251" xr:uid="{4C3E728F-AB5A-4C8C-9E53-0B177249F586}"/>
    <cellStyle name="SAPBEXfilterDrill 2 5 3 3" xfId="17817" xr:uid="{808FDCBB-7B70-49C7-98F0-AA1561DCD956}"/>
    <cellStyle name="SAPBEXfilterDrill 2 5 3 4" xfId="23258" xr:uid="{8EA3C492-B376-4AFA-B235-61651A2BC18A}"/>
    <cellStyle name="SAPBEXfilterDrill 2 5 4" xfId="8023" xr:uid="{7265E657-32FB-47D3-BC86-0DA02D2924C0}"/>
    <cellStyle name="SAPBEXfilterDrill 2 5 5" xfId="13685" xr:uid="{2714DB13-CAB0-490D-88AB-DA6017464FDF}"/>
    <cellStyle name="SAPBEXfilterDrill 2 5 6" xfId="19205" xr:uid="{7A6D8AFC-A047-4700-84BB-253656078894}"/>
    <cellStyle name="SAPBEXfilterDrill 2 6" xfId="1404" xr:uid="{45137B87-FDC5-4AEB-8550-62EF078E24BB}"/>
    <cellStyle name="SAPBEXfilterDrill 2 6 2" xfId="3437" xr:uid="{ADA1C8A0-9DA6-4FD3-B9F5-BDDFDC0C5F3F}"/>
    <cellStyle name="SAPBEXfilterDrill 2 6 2 2" xfId="9993" xr:uid="{6BFD0DD3-6327-455D-9C75-535359351EC1}"/>
    <cellStyle name="SAPBEXfilterDrill 2 6 2 3" xfId="15607" xr:uid="{B680062C-21C4-4A0B-B1EA-E3FD4BBE4F9D}"/>
    <cellStyle name="SAPBEXfilterDrill 2 6 2 4" xfId="21084" xr:uid="{3F84C6D2-76FC-4E56-8DA4-34EF667505E9}"/>
    <cellStyle name="SAPBEXfilterDrill 2 6 3" xfId="5769" xr:uid="{7A31C15A-A110-42F9-85C7-FE78C787F8EA}"/>
    <cellStyle name="SAPBEXfilterDrill 2 6 3 2" xfId="12252" xr:uid="{7334DB39-65C2-4F72-AABB-3D47336C0AA5}"/>
    <cellStyle name="SAPBEXfilterDrill 2 6 3 3" xfId="17818" xr:uid="{6F0308F5-607E-49A0-856A-16B2AC0E01C1}"/>
    <cellStyle name="SAPBEXfilterDrill 2 6 3 4" xfId="23259" xr:uid="{8E548768-3A5F-4037-AEDB-FF66142BA1FF}"/>
    <cellStyle name="SAPBEXfilterDrill 2 6 4" xfId="8024" xr:uid="{FADA2CEF-9998-4C19-837B-87C456747838}"/>
    <cellStyle name="SAPBEXfilterDrill 2 6 5" xfId="13686" xr:uid="{FE3C2307-7909-4689-9737-5F92A293BBF1}"/>
    <cellStyle name="SAPBEXfilterDrill 2 6 6" xfId="19206" xr:uid="{98702069-8C18-41E9-810F-95FD65D34C0D}"/>
    <cellStyle name="SAPBEXfilterDrill 2 7" xfId="1387" xr:uid="{F0CBA34A-15DE-46E8-BD0F-6785AA18A9FC}"/>
    <cellStyle name="SAPBEXfilterDrill 2 7 2" xfId="8007" xr:uid="{4A8F4E9A-EB2C-467F-AB1B-25649250B22C}"/>
    <cellStyle name="SAPBEXfilterDrill 2 7 3" xfId="13669" xr:uid="{98BB4C2D-354A-42F5-A1EE-E80D766AE3AA}"/>
    <cellStyle name="SAPBEXfilterDrill 2 7 4" xfId="19189" xr:uid="{867C42C3-E987-4DAC-AFE4-84DB86818BAD}"/>
    <cellStyle name="SAPBEXfilterDrill 2 8" xfId="3420" xr:uid="{73D11018-5FBF-43E1-8BD1-80627C320CF6}"/>
    <cellStyle name="SAPBEXfilterDrill 2 8 2" xfId="9976" xr:uid="{584EB11F-55E3-46A2-B002-FD343352AA3C}"/>
    <cellStyle name="SAPBEXfilterDrill 2 8 3" xfId="15590" xr:uid="{48786297-97E8-421C-AAFD-3B9A32616802}"/>
    <cellStyle name="SAPBEXfilterDrill 2 8 4" xfId="21067" xr:uid="{505BBFA4-15BD-48C8-8E99-0EFAA1007F5C}"/>
    <cellStyle name="SAPBEXfilterDrill 2 9" xfId="5752" xr:uid="{6B5FD43F-92CD-4F63-A265-77F41C223DE3}"/>
    <cellStyle name="SAPBEXfilterDrill 2 9 2" xfId="12235" xr:uid="{0AC1ED56-7936-487F-B578-B1A20ADE77BC}"/>
    <cellStyle name="SAPBEXfilterDrill 2 9 3" xfId="17801" xr:uid="{17E7829B-E348-4CDB-A31C-BB4256780FD2}"/>
    <cellStyle name="SAPBEXfilterDrill 2 9 4" xfId="23242" xr:uid="{98F537B1-6E8B-4205-8CD6-1235F93DB5E2}"/>
    <cellStyle name="SAPBEXfilterDrill 20" xfId="1098" xr:uid="{8D121214-CB00-4ECD-A666-4BF9284B8B5D}"/>
    <cellStyle name="SAPBEXfilterDrill 20 2" xfId="7745" xr:uid="{42FC8386-40EF-4133-BE96-77BF94684273}"/>
    <cellStyle name="SAPBEXfilterDrill 20 3" xfId="9673" xr:uid="{0BB8B13E-1703-4875-8416-D15124E77CF9}"/>
    <cellStyle name="SAPBEXfilterDrill 20 4" xfId="7401" xr:uid="{18E92F34-C4AA-46ED-94BE-0C270C095C5C}"/>
    <cellStyle name="SAPBEXfilterDrill 21" xfId="5472" xr:uid="{94F95BB6-EB5D-4382-92DF-E56AE39AB401}"/>
    <cellStyle name="SAPBEXfilterDrill 21 2" xfId="11955" xr:uid="{56B0DBD6-5362-45CF-B2D4-61420655B69B}"/>
    <cellStyle name="SAPBEXfilterDrill 21 3" xfId="17521" xr:uid="{46916066-E237-4F79-B49A-746604038754}"/>
    <cellStyle name="SAPBEXfilterDrill 21 4" xfId="22962" xr:uid="{C7CEA53A-57C2-48B8-8E72-F7005C86B818}"/>
    <cellStyle name="SAPBEXfilterDrill 3" xfId="575" xr:uid="{4D409455-7ACC-448B-850B-3167D1A1C8E0}"/>
    <cellStyle name="SAPBEXfilterDrill 3 2" xfId="1406" xr:uid="{DAAB9B47-45FE-433A-BA2D-AFCD19D50289}"/>
    <cellStyle name="SAPBEXfilterDrill 3 2 2" xfId="1407" xr:uid="{5A87C029-7058-4B98-AF78-AB457C8C9918}"/>
    <cellStyle name="SAPBEXfilterDrill 3 2 2 2" xfId="3440" xr:uid="{A501CAE1-E6AD-4E36-BCFE-B9C1D97E7168}"/>
    <cellStyle name="SAPBEXfilterDrill 3 2 2 2 2" xfId="9996" xr:uid="{BEBF7629-1C4C-485F-83F2-6BD4C57DFD7E}"/>
    <cellStyle name="SAPBEXfilterDrill 3 2 2 2 3" xfId="15610" xr:uid="{0F2259E6-3E2B-4704-9E4F-4B785BB5D95F}"/>
    <cellStyle name="SAPBEXfilterDrill 3 2 2 2 4" xfId="21087" xr:uid="{FE095716-0BE5-47DD-92E8-858745CBC5E7}"/>
    <cellStyle name="SAPBEXfilterDrill 3 2 2 3" xfId="5772" xr:uid="{5BDD0CFC-618B-423D-A463-152CE640834A}"/>
    <cellStyle name="SAPBEXfilterDrill 3 2 2 3 2" xfId="12255" xr:uid="{2CCE1E68-3DF5-4AFD-AC8B-D8F8D2B3F376}"/>
    <cellStyle name="SAPBEXfilterDrill 3 2 2 3 3" xfId="17821" xr:uid="{BD170B06-09DD-4073-9891-CE1555C91334}"/>
    <cellStyle name="SAPBEXfilterDrill 3 2 2 3 4" xfId="23262" xr:uid="{913C4DEC-35B3-422C-B4B3-B33950CFD9F1}"/>
    <cellStyle name="SAPBEXfilterDrill 3 2 2 4" xfId="8027" xr:uid="{C230A3AD-E1FD-4997-B899-3A1F34DD16C4}"/>
    <cellStyle name="SAPBEXfilterDrill 3 2 2 5" xfId="13689" xr:uid="{07F203F7-71CD-41ED-BCE0-13575F206D26}"/>
    <cellStyle name="SAPBEXfilterDrill 3 2 2 6" xfId="19209" xr:uid="{F14F61CC-3451-48AF-B120-7E2FE73ECEA3}"/>
    <cellStyle name="SAPBEXfilterDrill 3 2 3" xfId="1408" xr:uid="{1E7641A8-3B55-4B18-8674-F66BA4E9B806}"/>
    <cellStyle name="SAPBEXfilterDrill 3 2 3 2" xfId="3441" xr:uid="{88B1DF97-2F9E-469F-A5BF-2136A3E52AD6}"/>
    <cellStyle name="SAPBEXfilterDrill 3 2 3 2 2" xfId="9997" xr:uid="{757259D7-F767-4FD8-B461-C0225E61D1E5}"/>
    <cellStyle name="SAPBEXfilterDrill 3 2 3 2 3" xfId="15611" xr:uid="{08CC1631-4D00-4BC2-99C3-DB6D53E1C785}"/>
    <cellStyle name="SAPBEXfilterDrill 3 2 3 2 4" xfId="21088" xr:uid="{86ED796E-B289-4D0B-8CD4-5C224E05D0F6}"/>
    <cellStyle name="SAPBEXfilterDrill 3 2 3 3" xfId="5773" xr:uid="{58FD5CFF-6258-4AF2-8EB0-54C4FBE13C1D}"/>
    <cellStyle name="SAPBEXfilterDrill 3 2 3 3 2" xfId="12256" xr:uid="{D13C87E4-B809-4578-B830-59DA2396E814}"/>
    <cellStyle name="SAPBEXfilterDrill 3 2 3 3 3" xfId="17822" xr:uid="{65F4B499-D036-4526-9372-D4FC95E1D374}"/>
    <cellStyle name="SAPBEXfilterDrill 3 2 3 3 4" xfId="23263" xr:uid="{F9C4512C-F99D-4663-9977-D0B3D0B4D809}"/>
    <cellStyle name="SAPBEXfilterDrill 3 2 3 4" xfId="8028" xr:uid="{D15E9FAB-3C1A-4AD9-8DB7-2AAD0FBAB891}"/>
    <cellStyle name="SAPBEXfilterDrill 3 2 3 5" xfId="13690" xr:uid="{3785E996-257D-4629-90BE-77C240DC7471}"/>
    <cellStyle name="SAPBEXfilterDrill 3 2 3 6" xfId="19210" xr:uid="{FF802F06-5D66-455E-AC61-89C34873BBC7}"/>
    <cellStyle name="SAPBEXfilterDrill 3 2 4" xfId="3439" xr:uid="{7E04E1A5-BC6A-4B45-995E-06A6A5C9D09B}"/>
    <cellStyle name="SAPBEXfilterDrill 3 2 4 2" xfId="9995" xr:uid="{DC03A775-3C78-46CE-BEAD-4114538714ED}"/>
    <cellStyle name="SAPBEXfilterDrill 3 2 4 3" xfId="15609" xr:uid="{C34DF89C-A0A5-4833-9BD1-3EEFE827A7F7}"/>
    <cellStyle name="SAPBEXfilterDrill 3 2 4 4" xfId="21086" xr:uid="{C1EC1353-4BF4-4E68-B5C8-C09A04F19A0D}"/>
    <cellStyle name="SAPBEXfilterDrill 3 2 5" xfId="5771" xr:uid="{86DD511D-A98B-420A-B233-D53F337356C9}"/>
    <cellStyle name="SAPBEXfilterDrill 3 2 5 2" xfId="12254" xr:uid="{BC30003B-AB90-4ACA-9F45-D68F4305119D}"/>
    <cellStyle name="SAPBEXfilterDrill 3 2 5 3" xfId="17820" xr:uid="{69F6B1B1-FD1E-4A73-BCE0-263FBA2905F4}"/>
    <cellStyle name="SAPBEXfilterDrill 3 2 5 4" xfId="23261" xr:uid="{8C322A0C-1C1B-4E20-BDBF-644D8873F8E8}"/>
    <cellStyle name="SAPBEXfilterDrill 3 2 6" xfId="8026" xr:uid="{990ED507-A5EA-4D33-A7EA-4477DCA514FA}"/>
    <cellStyle name="SAPBEXfilterDrill 3 2 7" xfId="13688" xr:uid="{3797A6C7-7CED-40C5-81FC-E8312A226244}"/>
    <cellStyle name="SAPBEXfilterDrill 3 2 8" xfId="19208" xr:uid="{430D4202-AD6C-4236-A05B-24A05401D0B1}"/>
    <cellStyle name="SAPBEXfilterDrill 3 3" xfId="1409" xr:uid="{55A5E574-AABE-4586-A156-3ADF0F60DB0D}"/>
    <cellStyle name="SAPBEXfilterDrill 3 3 2" xfId="1410" xr:uid="{AF9E3BB0-A4A1-40BF-92F3-E50E91108DF9}"/>
    <cellStyle name="SAPBEXfilterDrill 3 3 2 2" xfId="3443" xr:uid="{72310D2D-AA1F-4216-8D49-8997C4B3D8B8}"/>
    <cellStyle name="SAPBEXfilterDrill 3 3 2 2 2" xfId="9999" xr:uid="{2A32408C-96DE-4330-A1DC-61F86410D32F}"/>
    <cellStyle name="SAPBEXfilterDrill 3 3 2 2 3" xfId="15613" xr:uid="{E5D2CF64-D93E-40A9-94F4-1DE940DB0F8A}"/>
    <cellStyle name="SAPBEXfilterDrill 3 3 2 2 4" xfId="21090" xr:uid="{F9C54DF6-79EB-4B34-A108-11C3CA714CA9}"/>
    <cellStyle name="SAPBEXfilterDrill 3 3 2 3" xfId="5775" xr:uid="{38117A32-8892-42A9-B34B-D2208EE0D2B5}"/>
    <cellStyle name="SAPBEXfilterDrill 3 3 2 3 2" xfId="12258" xr:uid="{3C306899-BDA7-4C63-8594-64D50287D72D}"/>
    <cellStyle name="SAPBEXfilterDrill 3 3 2 3 3" xfId="17824" xr:uid="{4EDFDE3B-BE2C-44ED-B1EC-B22334328469}"/>
    <cellStyle name="SAPBEXfilterDrill 3 3 2 3 4" xfId="23265" xr:uid="{1CE1F5C3-BF77-45D3-8169-AAB5786BD4FE}"/>
    <cellStyle name="SAPBEXfilterDrill 3 3 2 4" xfId="8030" xr:uid="{2D0A5C64-7126-4E4C-982C-5B507EC9DE10}"/>
    <cellStyle name="SAPBEXfilterDrill 3 3 2 5" xfId="13692" xr:uid="{ECDF2D50-CBF3-44E4-B230-70987F7AB842}"/>
    <cellStyle name="SAPBEXfilterDrill 3 3 2 6" xfId="19212" xr:uid="{4F78E45E-E67B-49BC-B6FF-D8A70CD39A58}"/>
    <cellStyle name="SAPBEXfilterDrill 3 3 3" xfId="1411" xr:uid="{3E78CF60-2BE1-492B-98D5-C74F5449ACD3}"/>
    <cellStyle name="SAPBEXfilterDrill 3 3 3 2" xfId="3444" xr:uid="{E3FF89B7-C5D6-457B-AE94-AD273B6DF65C}"/>
    <cellStyle name="SAPBEXfilterDrill 3 3 3 2 2" xfId="10000" xr:uid="{D984F604-FF51-4B67-8790-4BDC24D61481}"/>
    <cellStyle name="SAPBEXfilterDrill 3 3 3 2 3" xfId="15614" xr:uid="{1ECD1EC8-10D4-4498-9BF3-08EC2815B96B}"/>
    <cellStyle name="SAPBEXfilterDrill 3 3 3 2 4" xfId="21091" xr:uid="{A6517A74-C2DC-40BA-8268-3F2E5D7A6613}"/>
    <cellStyle name="SAPBEXfilterDrill 3 3 3 3" xfId="5776" xr:uid="{2C023687-19B5-4D73-ABED-33931DA76CAA}"/>
    <cellStyle name="SAPBEXfilterDrill 3 3 3 3 2" xfId="12259" xr:uid="{2BFC7E03-E9D4-4122-B515-92D0A8E64539}"/>
    <cellStyle name="SAPBEXfilterDrill 3 3 3 3 3" xfId="17825" xr:uid="{41B86A36-9E40-45FC-98DD-7AE9E841FFA9}"/>
    <cellStyle name="SAPBEXfilterDrill 3 3 3 3 4" xfId="23266" xr:uid="{20679AAB-21BC-4C5E-B544-B3E5941AF7A5}"/>
    <cellStyle name="SAPBEXfilterDrill 3 3 3 4" xfId="8031" xr:uid="{B5F8C097-D8BF-4CFE-9A77-E0220176E957}"/>
    <cellStyle name="SAPBEXfilterDrill 3 3 3 5" xfId="13693" xr:uid="{8A6ED2F2-BAED-46F6-A0D0-A2D71F4F19DC}"/>
    <cellStyle name="SAPBEXfilterDrill 3 3 3 6" xfId="19213" xr:uid="{D10E7247-29CB-4495-BB98-68ED538A93BE}"/>
    <cellStyle name="SAPBEXfilterDrill 3 3 4" xfId="3442" xr:uid="{874B9F24-3427-4533-89BB-2751E638FBB3}"/>
    <cellStyle name="SAPBEXfilterDrill 3 3 4 2" xfId="9998" xr:uid="{5049A6F5-39B7-4B18-BF88-E8AA380BDD03}"/>
    <cellStyle name="SAPBEXfilterDrill 3 3 4 3" xfId="15612" xr:uid="{63C345A1-AE29-40E3-9D99-1473B25BFD60}"/>
    <cellStyle name="SAPBEXfilterDrill 3 3 4 4" xfId="21089" xr:uid="{F29AC402-3941-4355-89C0-5C2095629C88}"/>
    <cellStyle name="SAPBEXfilterDrill 3 3 5" xfId="5774" xr:uid="{2E736671-BB7F-45E8-9499-9FBF8176409A}"/>
    <cellStyle name="SAPBEXfilterDrill 3 3 5 2" xfId="12257" xr:uid="{047D63C9-E570-4C0B-82F8-BF22E6DC3A61}"/>
    <cellStyle name="SAPBEXfilterDrill 3 3 5 3" xfId="17823" xr:uid="{6973C05A-4963-446E-A42F-29484B74D94B}"/>
    <cellStyle name="SAPBEXfilterDrill 3 3 5 4" xfId="23264" xr:uid="{915B0C15-C2F3-4D0D-AC19-6540CA0BBB62}"/>
    <cellStyle name="SAPBEXfilterDrill 3 3 6" xfId="8029" xr:uid="{23EA8124-24A6-401E-B726-8F9151391706}"/>
    <cellStyle name="SAPBEXfilterDrill 3 3 7" xfId="13691" xr:uid="{58041EAF-514F-465B-AA1C-CEC7CAD54C9A}"/>
    <cellStyle name="SAPBEXfilterDrill 3 3 8" xfId="19211" xr:uid="{E68E79E1-21CA-4130-BA94-84D66A1A9327}"/>
    <cellStyle name="SAPBEXfilterDrill 3 4" xfId="1412" xr:uid="{29CBD234-3AC2-487E-B1B4-B105FAFE0586}"/>
    <cellStyle name="SAPBEXfilterDrill 3 4 2" xfId="3445" xr:uid="{616EBCF6-EFBE-4320-886F-CBF7C0F8072F}"/>
    <cellStyle name="SAPBEXfilterDrill 3 4 2 2" xfId="10001" xr:uid="{1E7DEA92-57CB-4834-9799-FCC32B010C48}"/>
    <cellStyle name="SAPBEXfilterDrill 3 4 2 3" xfId="15615" xr:uid="{FFC321C0-D181-4EEB-8FE5-E0474E1A8B19}"/>
    <cellStyle name="SAPBEXfilterDrill 3 4 2 4" xfId="21092" xr:uid="{24D1418E-624D-407C-8668-1949000B6091}"/>
    <cellStyle name="SAPBEXfilterDrill 3 4 3" xfId="5777" xr:uid="{EEE7A2C1-BACB-417A-BDD4-FCCC356AFCF0}"/>
    <cellStyle name="SAPBEXfilterDrill 3 4 3 2" xfId="12260" xr:uid="{47FA07FA-8EA8-4B41-8662-C3B7696453A1}"/>
    <cellStyle name="SAPBEXfilterDrill 3 4 3 3" xfId="17826" xr:uid="{7355D095-D909-4E2E-9CD2-F34659F31896}"/>
    <cellStyle name="SAPBEXfilterDrill 3 4 3 4" xfId="23267" xr:uid="{5E49F495-8E0A-4E95-864E-C730174391B3}"/>
    <cellStyle name="SAPBEXfilterDrill 3 4 4" xfId="8032" xr:uid="{EB44AA00-44F2-49C3-AE8C-509250CF87A5}"/>
    <cellStyle name="SAPBEXfilterDrill 3 4 5" xfId="13694" xr:uid="{AD6F4C61-C096-4C4E-80C9-F1FFD4C6AEF1}"/>
    <cellStyle name="SAPBEXfilterDrill 3 4 6" xfId="19214" xr:uid="{A78D3E8B-6EA4-40C8-A10A-ED8FA3858504}"/>
    <cellStyle name="SAPBEXfilterDrill 3 5" xfId="1413" xr:uid="{A3A2654D-20F5-4090-933D-BD4076C84D84}"/>
    <cellStyle name="SAPBEXfilterDrill 3 5 2" xfId="3446" xr:uid="{62E8558C-AAB6-4C29-80DF-258A4A43EFFF}"/>
    <cellStyle name="SAPBEXfilterDrill 3 5 2 2" xfId="10002" xr:uid="{56BD4290-8E59-451F-BA0C-F0055F3E86BD}"/>
    <cellStyle name="SAPBEXfilterDrill 3 5 2 3" xfId="15616" xr:uid="{086D06AA-08F7-4FA1-A542-E8AC3FA5BABC}"/>
    <cellStyle name="SAPBEXfilterDrill 3 5 2 4" xfId="21093" xr:uid="{B1DBC0DD-595E-4F68-BEE9-A0977CC071DB}"/>
    <cellStyle name="SAPBEXfilterDrill 3 5 3" xfId="5778" xr:uid="{DBCF439F-5285-488C-8197-7F02CF775CE6}"/>
    <cellStyle name="SAPBEXfilterDrill 3 5 3 2" xfId="12261" xr:uid="{F7D99AB0-B11C-4BF5-97F7-79960C721F67}"/>
    <cellStyle name="SAPBEXfilterDrill 3 5 3 3" xfId="17827" xr:uid="{AC40046E-467C-43B8-A5FE-D999312076DA}"/>
    <cellStyle name="SAPBEXfilterDrill 3 5 3 4" xfId="23268" xr:uid="{DAEDFEBA-36D0-4B28-9364-52476BC7B718}"/>
    <cellStyle name="SAPBEXfilterDrill 3 5 4" xfId="8033" xr:uid="{F31C600B-39AD-4214-89D5-09CD3CC20059}"/>
    <cellStyle name="SAPBEXfilterDrill 3 5 5" xfId="13695" xr:uid="{371B2E17-EF1E-41B4-86F9-CA74BA1AA64D}"/>
    <cellStyle name="SAPBEXfilterDrill 3 5 6" xfId="19215" xr:uid="{C6D29611-D251-46D2-81BA-0C32E88ED5A3}"/>
    <cellStyle name="SAPBEXfilterDrill 3 6" xfId="1405" xr:uid="{0F7469D1-680E-4EF7-B456-E762815A2BB2}"/>
    <cellStyle name="SAPBEXfilterDrill 3 6 2" xfId="8025" xr:uid="{B943785D-8E3F-4975-BC9E-EA42CDBFF185}"/>
    <cellStyle name="SAPBEXfilterDrill 3 6 3" xfId="13687" xr:uid="{190BEAFF-9D23-41EC-B6FD-B9047A459816}"/>
    <cellStyle name="SAPBEXfilterDrill 3 6 4" xfId="19207" xr:uid="{13870C37-06EF-4F78-8CF1-EBEDB578B4E7}"/>
    <cellStyle name="SAPBEXfilterDrill 3 7" xfId="3438" xr:uid="{7892558A-9114-4E43-AD2B-1A6E4FD8ADFE}"/>
    <cellStyle name="SAPBEXfilterDrill 3 7 2" xfId="9994" xr:uid="{C82B6225-C12A-42AD-B3DA-EB973EC1C8C4}"/>
    <cellStyle name="SAPBEXfilterDrill 3 7 3" xfId="15608" xr:uid="{DF908510-8484-45ED-B459-FBD77D3BBB2D}"/>
    <cellStyle name="SAPBEXfilterDrill 3 7 4" xfId="21085" xr:uid="{04DE516D-EDE4-4968-AEB6-448E204C99E7}"/>
    <cellStyle name="SAPBEXfilterDrill 3 8" xfId="5770" xr:uid="{6F5B4DC0-924D-48DE-BCB1-13412CFA7754}"/>
    <cellStyle name="SAPBEXfilterDrill 3 8 2" xfId="12253" xr:uid="{9A46F82A-6B09-4C0E-86CF-D8CE60808B80}"/>
    <cellStyle name="SAPBEXfilterDrill 3 8 3" xfId="17819" xr:uid="{B961BC29-9747-45CB-87BD-AFA6EE15CD17}"/>
    <cellStyle name="SAPBEXfilterDrill 3 8 4" xfId="23260" xr:uid="{6B3C3AFF-7712-4212-ADEB-49CBFAC63F3F}"/>
    <cellStyle name="SAPBEXfilterDrill 4" xfId="576" xr:uid="{E5582F6B-1B87-47AC-BA4D-64E6204335F5}"/>
    <cellStyle name="SAPBEXfilterDrill 4 2" xfId="1415" xr:uid="{73FD6D1E-E84F-4E05-80FA-30D72494854D}"/>
    <cellStyle name="SAPBEXfilterDrill 4 2 2" xfId="1416" xr:uid="{99EB5E1D-C338-4E6B-A20E-B5362C421E53}"/>
    <cellStyle name="SAPBEXfilterDrill 4 2 2 2" xfId="3449" xr:uid="{99E6A33A-5F46-4BD4-8F1A-665376D925D8}"/>
    <cellStyle name="SAPBEXfilterDrill 4 2 2 2 2" xfId="10005" xr:uid="{75099B81-3904-4C0D-91A2-DCFBE9F11A11}"/>
    <cellStyle name="SAPBEXfilterDrill 4 2 2 2 3" xfId="15619" xr:uid="{DE6F5BA3-E5FE-4FA8-B5F6-A3B00D3EB9E9}"/>
    <cellStyle name="SAPBEXfilterDrill 4 2 2 2 4" xfId="21096" xr:uid="{A5B5F426-D5F1-4AB3-BB53-86C4DE669186}"/>
    <cellStyle name="SAPBEXfilterDrill 4 2 2 3" xfId="5781" xr:uid="{5FF9A56A-4AD9-43B4-916D-2DFF7A8135C3}"/>
    <cellStyle name="SAPBEXfilterDrill 4 2 2 3 2" xfId="12264" xr:uid="{E94958BA-7CE7-41BF-B948-2BBCAA5EFA24}"/>
    <cellStyle name="SAPBEXfilterDrill 4 2 2 3 3" xfId="17830" xr:uid="{018E43E8-C212-41DD-BEDE-EAD1E80BF46A}"/>
    <cellStyle name="SAPBEXfilterDrill 4 2 2 3 4" xfId="23271" xr:uid="{22CAF8CA-288E-4D6C-901F-C27E65F4D29E}"/>
    <cellStyle name="SAPBEXfilterDrill 4 2 2 4" xfId="8036" xr:uid="{738E19A1-D116-440F-9535-BA6BD9BB060B}"/>
    <cellStyle name="SAPBEXfilterDrill 4 2 2 5" xfId="13698" xr:uid="{7E78995B-101D-406A-A24F-DCB2E2CFCC8B}"/>
    <cellStyle name="SAPBEXfilterDrill 4 2 2 6" xfId="19218" xr:uid="{D0B708AD-C836-430C-B45B-BBC5E61103D3}"/>
    <cellStyle name="SAPBEXfilterDrill 4 2 3" xfId="1417" xr:uid="{C3777583-2578-4973-BE99-E203934E6596}"/>
    <cellStyle name="SAPBEXfilterDrill 4 2 3 2" xfId="3450" xr:uid="{88FACABA-6E81-4ADF-A6EE-29EA75F2627B}"/>
    <cellStyle name="SAPBEXfilterDrill 4 2 3 2 2" xfId="10006" xr:uid="{7D210562-11E7-45F8-8629-9AED234C8BD1}"/>
    <cellStyle name="SAPBEXfilterDrill 4 2 3 2 3" xfId="15620" xr:uid="{AF196A57-22ED-4DD0-BDA6-4D197176DB25}"/>
    <cellStyle name="SAPBEXfilterDrill 4 2 3 2 4" xfId="21097" xr:uid="{D06D781E-6DE5-49D8-9628-76C08F907F95}"/>
    <cellStyle name="SAPBEXfilterDrill 4 2 3 3" xfId="5782" xr:uid="{44889526-9333-42ED-BE0C-7D82B5433E91}"/>
    <cellStyle name="SAPBEXfilterDrill 4 2 3 3 2" xfId="12265" xr:uid="{9E9F513C-8D6E-4900-91DF-49D5DF5A1BD6}"/>
    <cellStyle name="SAPBEXfilterDrill 4 2 3 3 3" xfId="17831" xr:uid="{ADC09FB6-4DED-439F-AD92-87481B3312CD}"/>
    <cellStyle name="SAPBEXfilterDrill 4 2 3 3 4" xfId="23272" xr:uid="{A078E883-1E04-4DC9-B79E-B3C31577EDB0}"/>
    <cellStyle name="SAPBEXfilterDrill 4 2 3 4" xfId="8037" xr:uid="{7DDB30EC-7D20-4574-8BCB-DA8FED237C25}"/>
    <cellStyle name="SAPBEXfilterDrill 4 2 3 5" xfId="13699" xr:uid="{EC7E19D1-590F-4C21-922D-A0ED47E8F4A5}"/>
    <cellStyle name="SAPBEXfilterDrill 4 2 3 6" xfId="19219" xr:uid="{C1E6BAB2-E10D-470E-87AF-64564C2F79CF}"/>
    <cellStyle name="SAPBEXfilterDrill 4 2 4" xfId="3448" xr:uid="{0918298A-ECA3-46AB-B733-EB95A145CFCD}"/>
    <cellStyle name="SAPBEXfilterDrill 4 2 4 2" xfId="10004" xr:uid="{D3468988-F5A1-41A5-97F2-A06AE8E025E3}"/>
    <cellStyle name="SAPBEXfilterDrill 4 2 4 3" xfId="15618" xr:uid="{3C865C59-6733-413D-8BBD-8688C8064A5A}"/>
    <cellStyle name="SAPBEXfilterDrill 4 2 4 4" xfId="21095" xr:uid="{33FE94BE-6E1F-4854-A91F-1F0421EA129A}"/>
    <cellStyle name="SAPBEXfilterDrill 4 2 5" xfId="5780" xr:uid="{76A8509B-8E2D-406B-9E25-6D3A904C8581}"/>
    <cellStyle name="SAPBEXfilterDrill 4 2 5 2" xfId="12263" xr:uid="{E41732D7-7BC1-4369-8DFD-A2D242ED97B0}"/>
    <cellStyle name="SAPBEXfilterDrill 4 2 5 3" xfId="17829" xr:uid="{389C9101-C3C4-479A-AB1D-8D037F8EC527}"/>
    <cellStyle name="SAPBEXfilterDrill 4 2 5 4" xfId="23270" xr:uid="{CD009477-9EA7-4C05-9AB8-F6F203D5591F}"/>
    <cellStyle name="SAPBEXfilterDrill 4 2 6" xfId="8035" xr:uid="{826FBA4F-33B8-4C36-8B49-A51F0584339A}"/>
    <cellStyle name="SAPBEXfilterDrill 4 2 7" xfId="13697" xr:uid="{074A2874-4682-4CD2-913F-29C61555633E}"/>
    <cellStyle name="SAPBEXfilterDrill 4 2 8" xfId="19217" xr:uid="{17FD1E73-9435-48CC-BD96-B52949A3EAA1}"/>
    <cellStyle name="SAPBEXfilterDrill 4 3" xfId="1418" xr:uid="{4C7AF250-5CCC-4E61-B4C8-30A186AFD642}"/>
    <cellStyle name="SAPBEXfilterDrill 4 3 2" xfId="1419" xr:uid="{6C78FE7D-DF59-4C37-BBD0-8683A9B2D492}"/>
    <cellStyle name="SAPBEXfilterDrill 4 3 2 2" xfId="3452" xr:uid="{987AFD92-A716-4FAF-BFC1-FE07E7318C60}"/>
    <cellStyle name="SAPBEXfilterDrill 4 3 2 2 2" xfId="10008" xr:uid="{736F4FE1-0E93-428B-A374-8DABDC795968}"/>
    <cellStyle name="SAPBEXfilterDrill 4 3 2 2 3" xfId="15622" xr:uid="{5E7C25A9-1817-438B-8DA2-D20775591BCE}"/>
    <cellStyle name="SAPBEXfilterDrill 4 3 2 2 4" xfId="21099" xr:uid="{4103870D-C10C-4C8A-947C-13437996101F}"/>
    <cellStyle name="SAPBEXfilterDrill 4 3 2 3" xfId="5784" xr:uid="{500CD276-DD95-4082-A00E-4A281D8C5BD1}"/>
    <cellStyle name="SAPBEXfilterDrill 4 3 2 3 2" xfId="12267" xr:uid="{2E2C93FB-1DF9-4274-8482-F4BF174A0869}"/>
    <cellStyle name="SAPBEXfilterDrill 4 3 2 3 3" xfId="17833" xr:uid="{8B879B7C-BD07-43F5-94CA-58E3EBA32D3A}"/>
    <cellStyle name="SAPBEXfilterDrill 4 3 2 3 4" xfId="23274" xr:uid="{D20E96F5-4F1C-4D46-BA86-AE089EC685E6}"/>
    <cellStyle name="SAPBEXfilterDrill 4 3 2 4" xfId="8039" xr:uid="{A05F04C8-3DE6-4EDD-8929-87B2584F4CA9}"/>
    <cellStyle name="SAPBEXfilterDrill 4 3 2 5" xfId="13701" xr:uid="{6D071A42-68F3-44FE-80E8-86EF1C5B3E66}"/>
    <cellStyle name="SAPBEXfilterDrill 4 3 2 6" xfId="19221" xr:uid="{3A86BB75-DBD2-4207-801A-94E61B5C6DA7}"/>
    <cellStyle name="SAPBEXfilterDrill 4 3 3" xfId="1420" xr:uid="{9ECCC5BE-2544-4D55-A1AC-6ECB4C644E06}"/>
    <cellStyle name="SAPBEXfilterDrill 4 3 3 2" xfId="3453" xr:uid="{0F8FD59D-DCAA-44DA-8445-565A5FBDE3B5}"/>
    <cellStyle name="SAPBEXfilterDrill 4 3 3 2 2" xfId="10009" xr:uid="{9548FF68-341D-415E-95EF-A747B8B1EFCE}"/>
    <cellStyle name="SAPBEXfilterDrill 4 3 3 2 3" xfId="15623" xr:uid="{27C188FC-48A7-4356-AC9C-9F28A304E3D1}"/>
    <cellStyle name="SAPBEXfilterDrill 4 3 3 2 4" xfId="21100" xr:uid="{45561596-D435-4E32-AE10-822B98B1D046}"/>
    <cellStyle name="SAPBEXfilterDrill 4 3 3 3" xfId="5785" xr:uid="{BF96E8A6-41D3-4F4C-81FA-387145673804}"/>
    <cellStyle name="SAPBEXfilterDrill 4 3 3 3 2" xfId="12268" xr:uid="{153E3D6C-D416-4BBA-A5B6-F0A10D328DD0}"/>
    <cellStyle name="SAPBEXfilterDrill 4 3 3 3 3" xfId="17834" xr:uid="{E47F3154-A63F-44A4-AB1C-4ABA09EDC06B}"/>
    <cellStyle name="SAPBEXfilterDrill 4 3 3 3 4" xfId="23275" xr:uid="{C030167E-A50D-4742-844C-1E05D7207E99}"/>
    <cellStyle name="SAPBEXfilterDrill 4 3 3 4" xfId="8040" xr:uid="{1526AEFB-4923-4DE5-AEBE-A59D45BF8FB2}"/>
    <cellStyle name="SAPBEXfilterDrill 4 3 3 5" xfId="13702" xr:uid="{2923B1E6-E785-4CD0-BD54-407781D1214F}"/>
    <cellStyle name="SAPBEXfilterDrill 4 3 3 6" xfId="19222" xr:uid="{198A9BB4-7DB4-40A3-AA92-3756F89C8424}"/>
    <cellStyle name="SAPBEXfilterDrill 4 3 4" xfId="3451" xr:uid="{A1F90812-9009-42EB-A403-A9431142316C}"/>
    <cellStyle name="SAPBEXfilterDrill 4 3 4 2" xfId="10007" xr:uid="{6A3E7B4F-69F6-4E24-97A7-64729CD2165D}"/>
    <cellStyle name="SAPBEXfilterDrill 4 3 4 3" xfId="15621" xr:uid="{CCFD9F25-17FA-4188-828A-78B36399D487}"/>
    <cellStyle name="SAPBEXfilterDrill 4 3 4 4" xfId="21098" xr:uid="{99B970F1-3DBA-4074-8640-6D30F123A201}"/>
    <cellStyle name="SAPBEXfilterDrill 4 3 5" xfId="5783" xr:uid="{F934EED1-0080-45DA-BF68-8204CAF972D0}"/>
    <cellStyle name="SAPBEXfilterDrill 4 3 5 2" xfId="12266" xr:uid="{05F8BCDA-3998-468B-A3DD-E4CB77E4245B}"/>
    <cellStyle name="SAPBEXfilterDrill 4 3 5 3" xfId="17832" xr:uid="{E4635B97-71AF-4B05-A18F-747F362D7E85}"/>
    <cellStyle name="SAPBEXfilterDrill 4 3 5 4" xfId="23273" xr:uid="{33391978-366A-4BFC-AF85-F636B07C5987}"/>
    <cellStyle name="SAPBEXfilterDrill 4 3 6" xfId="8038" xr:uid="{A2D9C36E-80FC-4A97-9926-BFCECFBEF98C}"/>
    <cellStyle name="SAPBEXfilterDrill 4 3 7" xfId="13700" xr:uid="{42311131-C134-412F-8748-772AAC35E79A}"/>
    <cellStyle name="SAPBEXfilterDrill 4 3 8" xfId="19220" xr:uid="{95B30999-A877-4443-9B08-BF8C7ED45065}"/>
    <cellStyle name="SAPBEXfilterDrill 4 4" xfId="1421" xr:uid="{558A32D9-DD01-45BA-98A5-729281BB2CAC}"/>
    <cellStyle name="SAPBEXfilterDrill 4 4 2" xfId="1422" xr:uid="{6C2A8428-272F-4BB0-86B7-1B5725C07F44}"/>
    <cellStyle name="SAPBEXfilterDrill 4 4 2 2" xfId="3455" xr:uid="{9E883A25-C4BB-4203-94C8-8B4DC2F41C95}"/>
    <cellStyle name="SAPBEXfilterDrill 4 4 2 2 2" xfId="10011" xr:uid="{02E8F187-699D-4BD9-96DF-1093CF1544C6}"/>
    <cellStyle name="SAPBEXfilterDrill 4 4 2 2 3" xfId="15625" xr:uid="{EDD8AF4A-DADA-46F8-A2A4-C7C17A4825B3}"/>
    <cellStyle name="SAPBEXfilterDrill 4 4 2 2 4" xfId="21102" xr:uid="{4FF5439A-E515-41EE-A7BE-849B4B942D52}"/>
    <cellStyle name="SAPBEXfilterDrill 4 4 2 3" xfId="5787" xr:uid="{5C651B8C-AA7C-4CBC-BF94-5D7698C98FED}"/>
    <cellStyle name="SAPBEXfilterDrill 4 4 2 3 2" xfId="12270" xr:uid="{E18C6953-5E79-4132-ABAE-000FB70CABCD}"/>
    <cellStyle name="SAPBEXfilterDrill 4 4 2 3 3" xfId="17836" xr:uid="{15851B55-5F84-4712-A770-AFC3356DFD1E}"/>
    <cellStyle name="SAPBEXfilterDrill 4 4 2 3 4" xfId="23277" xr:uid="{A4B04BA0-EBBA-4103-8B75-8778D9556391}"/>
    <cellStyle name="SAPBEXfilterDrill 4 4 2 4" xfId="8042" xr:uid="{3C3D23B3-8451-400F-9410-812CA0DC2950}"/>
    <cellStyle name="SAPBEXfilterDrill 4 4 2 5" xfId="13704" xr:uid="{334284FB-3D69-49FB-A97C-0414DC7D5DD1}"/>
    <cellStyle name="SAPBEXfilterDrill 4 4 2 6" xfId="19224" xr:uid="{0AE1D63D-332E-4D14-B7E6-12678A1A6B69}"/>
    <cellStyle name="SAPBEXfilterDrill 4 4 3" xfId="1423" xr:uid="{21CD2299-F7C9-48FC-A90D-8723E03529C8}"/>
    <cellStyle name="SAPBEXfilterDrill 4 4 3 2" xfId="3456" xr:uid="{D76568B5-6A1A-4B79-958D-17672E6C3E38}"/>
    <cellStyle name="SAPBEXfilterDrill 4 4 3 2 2" xfId="10012" xr:uid="{EA892FD8-1D9D-4E7A-B383-465EB55DEB2D}"/>
    <cellStyle name="SAPBEXfilterDrill 4 4 3 2 3" xfId="15626" xr:uid="{91432D00-7BF6-4BF8-98A5-AEDE1E5EDC95}"/>
    <cellStyle name="SAPBEXfilterDrill 4 4 3 2 4" xfId="21103" xr:uid="{DD1778E9-5906-4D1D-94EF-70A0CBC02F96}"/>
    <cellStyle name="SAPBEXfilterDrill 4 4 3 3" xfId="5788" xr:uid="{88CDA880-51CE-4622-A485-51553261358F}"/>
    <cellStyle name="SAPBEXfilterDrill 4 4 3 3 2" xfId="12271" xr:uid="{7609A50B-2CF7-40BD-88EB-860BFEB88D64}"/>
    <cellStyle name="SAPBEXfilterDrill 4 4 3 3 3" xfId="17837" xr:uid="{BFC7D197-759E-4963-AE08-4422E8C04799}"/>
    <cellStyle name="SAPBEXfilterDrill 4 4 3 3 4" xfId="23278" xr:uid="{775FD5BA-488F-4C21-B896-964975DF02A1}"/>
    <cellStyle name="SAPBEXfilterDrill 4 4 3 4" xfId="8043" xr:uid="{DC2F3CC8-3BB8-4FD2-8C77-6D2E733FFB90}"/>
    <cellStyle name="SAPBEXfilterDrill 4 4 3 5" xfId="13705" xr:uid="{EE2D42B4-22CF-4F16-84B6-1BEBF23384DE}"/>
    <cellStyle name="SAPBEXfilterDrill 4 4 3 6" xfId="19225" xr:uid="{C8BE7C18-5820-44ED-9B32-9847E44163FA}"/>
    <cellStyle name="SAPBEXfilterDrill 4 4 4" xfId="3454" xr:uid="{318D1D94-57E3-47A3-BEAB-CDDC4C22639A}"/>
    <cellStyle name="SAPBEXfilterDrill 4 4 4 2" xfId="10010" xr:uid="{FF2C26B7-0E83-4FC4-80AB-E7444DEE6F17}"/>
    <cellStyle name="SAPBEXfilterDrill 4 4 4 3" xfId="15624" xr:uid="{40C745B6-C52A-4523-979C-60285AADC505}"/>
    <cellStyle name="SAPBEXfilterDrill 4 4 4 4" xfId="21101" xr:uid="{D98AAF05-B802-4CE4-BA11-E2D064D5E057}"/>
    <cellStyle name="SAPBEXfilterDrill 4 4 5" xfId="5786" xr:uid="{270046F8-2874-4F83-A388-7A26A676C5F7}"/>
    <cellStyle name="SAPBEXfilterDrill 4 4 5 2" xfId="12269" xr:uid="{67C1F825-7274-4400-B4DE-BC5E1981DB0E}"/>
    <cellStyle name="SAPBEXfilterDrill 4 4 5 3" xfId="17835" xr:uid="{1BAE329F-EB8D-4823-AFAF-5FFDF1B91395}"/>
    <cellStyle name="SAPBEXfilterDrill 4 4 5 4" xfId="23276" xr:uid="{7657CEA3-64C7-4716-B26C-3F26CC8A16F8}"/>
    <cellStyle name="SAPBEXfilterDrill 4 4 6" xfId="8041" xr:uid="{509A2B40-C444-42F2-8049-A8D636663584}"/>
    <cellStyle name="SAPBEXfilterDrill 4 4 7" xfId="13703" xr:uid="{F9F19978-3B7C-4148-8A51-90FA5813B7AC}"/>
    <cellStyle name="SAPBEXfilterDrill 4 4 8" xfId="19223" xr:uid="{F813ABEF-46FD-428D-BF9F-4F0D31AE06EB}"/>
    <cellStyle name="SAPBEXfilterDrill 4 5" xfId="1424" xr:uid="{15583AB6-9712-4850-B42A-2FA215A9FA09}"/>
    <cellStyle name="SAPBEXfilterDrill 4 5 2" xfId="3457" xr:uid="{89A45CA6-4EF6-430E-BEE2-1C5BA65FDC80}"/>
    <cellStyle name="SAPBEXfilterDrill 4 5 2 2" xfId="10013" xr:uid="{C56208CF-2F13-4150-88D4-3E455180B5B0}"/>
    <cellStyle name="SAPBEXfilterDrill 4 5 2 3" xfId="15627" xr:uid="{416F1000-A60A-4CF8-8770-29E815752B0F}"/>
    <cellStyle name="SAPBEXfilterDrill 4 5 2 4" xfId="21104" xr:uid="{DEAF64FA-76D8-4189-B807-030204A7E047}"/>
    <cellStyle name="SAPBEXfilterDrill 4 5 3" xfId="5789" xr:uid="{065CDA4A-7F66-406A-B741-D6660A9FB200}"/>
    <cellStyle name="SAPBEXfilterDrill 4 5 3 2" xfId="12272" xr:uid="{32F7450E-5834-4DE2-AAAF-B04018A3B712}"/>
    <cellStyle name="SAPBEXfilterDrill 4 5 3 3" xfId="17838" xr:uid="{C07D4C7A-ABDF-4544-B936-B10ECD162894}"/>
    <cellStyle name="SAPBEXfilterDrill 4 5 3 4" xfId="23279" xr:uid="{AC1DC4CD-FB1A-43B2-88DF-EA9D65D1882E}"/>
    <cellStyle name="SAPBEXfilterDrill 4 5 4" xfId="8044" xr:uid="{21D0D7ED-88D6-4206-B321-F4F9EFDEDEB8}"/>
    <cellStyle name="SAPBEXfilterDrill 4 5 5" xfId="13706" xr:uid="{4BE81278-EA5C-43CF-BCF0-E5DB73EDCD58}"/>
    <cellStyle name="SAPBEXfilterDrill 4 5 6" xfId="19226" xr:uid="{FD22D1E2-60ED-4B9A-B231-FB7CE2468503}"/>
    <cellStyle name="SAPBEXfilterDrill 4 6" xfId="1425" xr:uid="{22275C4D-7BE6-4845-8791-E1B5004DEDB2}"/>
    <cellStyle name="SAPBEXfilterDrill 4 6 2" xfId="3458" xr:uid="{BC84D8AB-6820-47B1-A5B2-889C7B1466F6}"/>
    <cellStyle name="SAPBEXfilterDrill 4 6 2 2" xfId="10014" xr:uid="{3AE789B3-C961-4239-8568-09E18085A99A}"/>
    <cellStyle name="SAPBEXfilterDrill 4 6 2 3" xfId="15628" xr:uid="{67C446CD-B9EE-4B06-8218-50C01D210149}"/>
    <cellStyle name="SAPBEXfilterDrill 4 6 2 4" xfId="21105" xr:uid="{A1B5FC19-526C-4E86-8168-CB516940E37D}"/>
    <cellStyle name="SAPBEXfilterDrill 4 6 3" xfId="5790" xr:uid="{04BD992F-7686-4A22-ACD4-263E515DEABA}"/>
    <cellStyle name="SAPBEXfilterDrill 4 6 3 2" xfId="12273" xr:uid="{2E7E25BE-BB28-4241-8C43-B5C38AED3ADB}"/>
    <cellStyle name="SAPBEXfilterDrill 4 6 3 3" xfId="17839" xr:uid="{4843A7F9-56C0-458A-999E-B916A216DF0F}"/>
    <cellStyle name="SAPBEXfilterDrill 4 6 3 4" xfId="23280" xr:uid="{CCD0D197-3488-465D-BF58-5C77AA7A7816}"/>
    <cellStyle name="SAPBEXfilterDrill 4 6 4" xfId="8045" xr:uid="{24112E7D-B22E-4214-9BE1-B14471D0F4EA}"/>
    <cellStyle name="SAPBEXfilterDrill 4 6 5" xfId="13707" xr:uid="{8F2E9809-F592-4EC8-B5A4-FAF778EB1566}"/>
    <cellStyle name="SAPBEXfilterDrill 4 6 6" xfId="19227" xr:uid="{69A92447-E08D-4987-BAEA-2D86C0A14AC5}"/>
    <cellStyle name="SAPBEXfilterDrill 4 7" xfId="1414" xr:uid="{3C83E02C-8B46-4F19-A41D-C7179ED24076}"/>
    <cellStyle name="SAPBEXfilterDrill 4 7 2" xfId="8034" xr:uid="{981FF774-5153-4C68-A5BA-D16609B4572A}"/>
    <cellStyle name="SAPBEXfilterDrill 4 7 3" xfId="13696" xr:uid="{7C2F48AB-2E09-4EE2-A75B-C5090986E5E6}"/>
    <cellStyle name="SAPBEXfilterDrill 4 7 4" xfId="19216" xr:uid="{89E1DB8E-640D-4E64-BC00-0412EE264126}"/>
    <cellStyle name="SAPBEXfilterDrill 4 8" xfId="3447" xr:uid="{0CFC8975-3399-4DA2-8C05-BB45AE4D5448}"/>
    <cellStyle name="SAPBEXfilterDrill 4 8 2" xfId="10003" xr:uid="{A081B319-4D1F-4CFF-B87A-0FBE1B36CA19}"/>
    <cellStyle name="SAPBEXfilterDrill 4 8 3" xfId="15617" xr:uid="{9318AC29-31B4-4E54-9DD2-9908A6055B45}"/>
    <cellStyle name="SAPBEXfilterDrill 4 8 4" xfId="21094" xr:uid="{072A2908-320F-4612-A913-FEDBD9C6DC01}"/>
    <cellStyle name="SAPBEXfilterDrill 4 9" xfId="5779" xr:uid="{AC2FF249-A5EE-4D3F-9A60-3CF588CAF603}"/>
    <cellStyle name="SAPBEXfilterDrill 4 9 2" xfId="12262" xr:uid="{95698525-EA13-408E-A793-7C0D1CC8AED6}"/>
    <cellStyle name="SAPBEXfilterDrill 4 9 3" xfId="17828" xr:uid="{3853174F-3FF1-4A89-BBF7-1E94CCC41D86}"/>
    <cellStyle name="SAPBEXfilterDrill 4 9 4" xfId="23269" xr:uid="{9CA1257E-275E-4BFC-AB94-3CA7A6057AC6}"/>
    <cellStyle name="SAPBEXfilterDrill 5" xfId="1426" xr:uid="{04E15372-104A-46E4-8D8B-7C10C47D18D0}"/>
    <cellStyle name="SAPBEXfilterDrill 5 10" xfId="13708" xr:uid="{11536CE8-0DB3-42AC-8266-8EC7072C7500}"/>
    <cellStyle name="SAPBEXfilterDrill 5 11" xfId="19228" xr:uid="{A81058F1-705C-444F-BC5C-8C90776A42E8}"/>
    <cellStyle name="SAPBEXfilterDrill 5 2" xfId="1427" xr:uid="{CC5FF368-436F-4D97-82E4-4E2A646F3451}"/>
    <cellStyle name="SAPBEXfilterDrill 5 2 2" xfId="1428" xr:uid="{B724FEE1-F8F7-4988-B89D-2D4BC3B81355}"/>
    <cellStyle name="SAPBEXfilterDrill 5 2 2 2" xfId="3461" xr:uid="{142F0449-AFA6-4301-98D7-CAA85DDFF140}"/>
    <cellStyle name="SAPBEXfilterDrill 5 2 2 2 2" xfId="10017" xr:uid="{F937DBAF-2145-46BD-96B5-A6CBBF9B6C3C}"/>
    <cellStyle name="SAPBEXfilterDrill 5 2 2 2 3" xfId="15631" xr:uid="{D6B217FB-D909-4093-B5A6-4E51FE6E8016}"/>
    <cellStyle name="SAPBEXfilterDrill 5 2 2 2 4" xfId="21108" xr:uid="{1845B2DB-F73D-46E8-A475-1C33C6D7E9CA}"/>
    <cellStyle name="SAPBEXfilterDrill 5 2 2 3" xfId="5793" xr:uid="{5E7AFB8D-E12C-4359-810D-45777C87E4F3}"/>
    <cellStyle name="SAPBEXfilterDrill 5 2 2 3 2" xfId="12276" xr:uid="{2DE61D29-F973-4247-A5EB-9CE5162DF411}"/>
    <cellStyle name="SAPBEXfilterDrill 5 2 2 3 3" xfId="17842" xr:uid="{6FC8824D-B02B-498C-9D17-1B79DF592926}"/>
    <cellStyle name="SAPBEXfilterDrill 5 2 2 3 4" xfId="23283" xr:uid="{C6AFC0DD-82F0-4DBE-9CBD-B3079166F88F}"/>
    <cellStyle name="SAPBEXfilterDrill 5 2 2 4" xfId="8048" xr:uid="{32BF43E2-5D3E-469C-98F2-5BF7D39B3D48}"/>
    <cellStyle name="SAPBEXfilterDrill 5 2 2 5" xfId="13710" xr:uid="{D1DF265D-DD2A-4BA0-A7FC-CBC1427A4200}"/>
    <cellStyle name="SAPBEXfilterDrill 5 2 2 6" xfId="19230" xr:uid="{8E416142-941C-4B60-95C8-89F59740137B}"/>
    <cellStyle name="SAPBEXfilterDrill 5 2 3" xfId="1429" xr:uid="{9BCFCC68-048A-41E9-AEEC-D584F37D6FD1}"/>
    <cellStyle name="SAPBEXfilterDrill 5 2 3 2" xfId="3462" xr:uid="{672904D4-0E78-4BE4-A812-87439B524518}"/>
    <cellStyle name="SAPBEXfilterDrill 5 2 3 2 2" xfId="10018" xr:uid="{AF5D0EAA-DBBE-4948-91A4-21E0B33FAF8B}"/>
    <cellStyle name="SAPBEXfilterDrill 5 2 3 2 3" xfId="15632" xr:uid="{18D3CE0D-BF11-443A-8289-8815D90DC4CD}"/>
    <cellStyle name="SAPBEXfilterDrill 5 2 3 2 4" xfId="21109" xr:uid="{0B3BB387-B50F-4CF8-BF37-873E56086B34}"/>
    <cellStyle name="SAPBEXfilterDrill 5 2 3 3" xfId="5794" xr:uid="{125741A6-8833-45A7-B09C-7A5FFCA8E294}"/>
    <cellStyle name="SAPBEXfilterDrill 5 2 3 3 2" xfId="12277" xr:uid="{7E3538F3-3F1B-435B-BB19-2F4D0DF3CAEC}"/>
    <cellStyle name="SAPBEXfilterDrill 5 2 3 3 3" xfId="17843" xr:uid="{F7DD910B-2AC7-4414-A5A4-B87AC7453A9D}"/>
    <cellStyle name="SAPBEXfilterDrill 5 2 3 3 4" xfId="23284" xr:uid="{94220E29-0CC3-49BF-B835-DC5FDD9C3AC4}"/>
    <cellStyle name="SAPBEXfilterDrill 5 2 3 4" xfId="8049" xr:uid="{119CCE74-BFBA-4DD3-A95C-397F7259714B}"/>
    <cellStyle name="SAPBEXfilterDrill 5 2 3 5" xfId="13711" xr:uid="{74A5177C-3941-48B3-8999-9C9B8DCDC4B1}"/>
    <cellStyle name="SAPBEXfilterDrill 5 2 3 6" xfId="19231" xr:uid="{649D141A-3242-4C66-A482-79EC7C158ECD}"/>
    <cellStyle name="SAPBEXfilterDrill 5 2 4" xfId="3460" xr:uid="{5715752E-6F17-4FE2-ADB0-D01DD38DC6A6}"/>
    <cellStyle name="SAPBEXfilterDrill 5 2 4 2" xfId="10016" xr:uid="{010AEF57-3B27-4688-BBF9-DE4569875386}"/>
    <cellStyle name="SAPBEXfilterDrill 5 2 4 3" xfId="15630" xr:uid="{294A7229-6C49-48A3-BC1E-55E6F7DC0461}"/>
    <cellStyle name="SAPBEXfilterDrill 5 2 4 4" xfId="21107" xr:uid="{B2B3DF9D-5043-4F51-AF64-B693D0D7EF3F}"/>
    <cellStyle name="SAPBEXfilterDrill 5 2 5" xfId="5792" xr:uid="{75948F79-9101-4FEB-B64F-DB3C286A8700}"/>
    <cellStyle name="SAPBEXfilterDrill 5 2 5 2" xfId="12275" xr:uid="{358C681E-2A97-4306-B96C-1AE1F528F96B}"/>
    <cellStyle name="SAPBEXfilterDrill 5 2 5 3" xfId="17841" xr:uid="{565A8D46-1F05-4C96-9E35-9969375A5F46}"/>
    <cellStyle name="SAPBEXfilterDrill 5 2 5 4" xfId="23282" xr:uid="{C4AFE685-F825-4591-A454-E713465A449A}"/>
    <cellStyle name="SAPBEXfilterDrill 5 2 6" xfId="8047" xr:uid="{8F57FD12-6CFC-4993-9B98-06E26BFDAB9C}"/>
    <cellStyle name="SAPBEXfilterDrill 5 2 7" xfId="13709" xr:uid="{0925A2CC-47DB-4F11-9077-62FD95434D4F}"/>
    <cellStyle name="SAPBEXfilterDrill 5 2 8" xfId="19229" xr:uid="{937A91BB-45A2-467F-BBC3-839F4BF677AF}"/>
    <cellStyle name="SAPBEXfilterDrill 5 3" xfId="1430" xr:uid="{C03FA911-A2F7-4E28-916B-938A6E71B0A8}"/>
    <cellStyle name="SAPBEXfilterDrill 5 3 2" xfId="1431" xr:uid="{9DA37EC3-BB97-4011-B5D2-E2BF4D121023}"/>
    <cellStyle name="SAPBEXfilterDrill 5 3 2 2" xfId="3464" xr:uid="{B42BF329-D13C-4D50-A193-426C15B51049}"/>
    <cellStyle name="SAPBEXfilterDrill 5 3 2 2 2" xfId="10020" xr:uid="{3E83694A-045E-49E5-A4BD-9884FA1F0346}"/>
    <cellStyle name="SAPBEXfilterDrill 5 3 2 2 3" xfId="15634" xr:uid="{CA1C04E3-EC59-468A-8D64-664C12F26D87}"/>
    <cellStyle name="SAPBEXfilterDrill 5 3 2 2 4" xfId="21111" xr:uid="{32E1C798-D8F9-4A15-93D5-1C632170924F}"/>
    <cellStyle name="SAPBEXfilterDrill 5 3 2 3" xfId="5796" xr:uid="{5445DDEB-1FEC-4143-B006-486873EB2438}"/>
    <cellStyle name="SAPBEXfilterDrill 5 3 2 3 2" xfId="12279" xr:uid="{422D2CC9-B44E-4429-A00C-C1209CB09EEA}"/>
    <cellStyle name="SAPBEXfilterDrill 5 3 2 3 3" xfId="17845" xr:uid="{BA8734CF-7E90-4F55-A359-D43DF9B26AFD}"/>
    <cellStyle name="SAPBEXfilterDrill 5 3 2 3 4" xfId="23286" xr:uid="{0AC49B16-D2A3-44D2-B4BB-1ADA78C64DC1}"/>
    <cellStyle name="SAPBEXfilterDrill 5 3 2 4" xfId="8051" xr:uid="{917D1284-E156-4441-8DC4-72A454202A5D}"/>
    <cellStyle name="SAPBEXfilterDrill 5 3 2 5" xfId="13713" xr:uid="{4179DD5D-5E12-4309-99AA-C48BB6272BD0}"/>
    <cellStyle name="SAPBEXfilterDrill 5 3 2 6" xfId="19233" xr:uid="{80D5C2B7-F449-42CF-AE77-95611C9E57BE}"/>
    <cellStyle name="SAPBEXfilterDrill 5 3 3" xfId="1432" xr:uid="{A255105E-C796-499D-8B7D-495FD83D3154}"/>
    <cellStyle name="SAPBEXfilterDrill 5 3 3 2" xfId="3465" xr:uid="{8AC88C1D-4DD0-4F6A-AD98-B17B475197ED}"/>
    <cellStyle name="SAPBEXfilterDrill 5 3 3 2 2" xfId="10021" xr:uid="{B8482C61-1D8A-4721-876A-91DCDF0661CD}"/>
    <cellStyle name="SAPBEXfilterDrill 5 3 3 2 3" xfId="15635" xr:uid="{5348EC43-B3A5-4648-837B-B2C78EF8FFA8}"/>
    <cellStyle name="SAPBEXfilterDrill 5 3 3 2 4" xfId="21112" xr:uid="{E02CF039-3781-4CB2-82AC-AEA2DA3E283E}"/>
    <cellStyle name="SAPBEXfilterDrill 5 3 3 3" xfId="5797" xr:uid="{669A58D8-06E5-4A80-B794-259F065A8462}"/>
    <cellStyle name="SAPBEXfilterDrill 5 3 3 3 2" xfId="12280" xr:uid="{B52647EC-7AEF-4E71-8F2C-6654D4E3FF16}"/>
    <cellStyle name="SAPBEXfilterDrill 5 3 3 3 3" xfId="17846" xr:uid="{33A36932-D527-4F61-97DD-DBC89640A54A}"/>
    <cellStyle name="SAPBEXfilterDrill 5 3 3 3 4" xfId="23287" xr:uid="{0A101F58-89BF-4969-9248-821A1FA4FFCB}"/>
    <cellStyle name="SAPBEXfilterDrill 5 3 3 4" xfId="8052" xr:uid="{882A956B-D39A-4B72-80CB-9B23D9FB6204}"/>
    <cellStyle name="SAPBEXfilterDrill 5 3 3 5" xfId="13714" xr:uid="{42FCE68B-57DF-498B-9A1A-673B320CF2E0}"/>
    <cellStyle name="SAPBEXfilterDrill 5 3 3 6" xfId="19234" xr:uid="{931B0BBC-5DC8-4058-8F0E-BDF5954CF2EF}"/>
    <cellStyle name="SAPBEXfilterDrill 5 3 4" xfId="3463" xr:uid="{32E9AC3D-F5BA-4B25-9D46-BAF70BEBE274}"/>
    <cellStyle name="SAPBEXfilterDrill 5 3 4 2" xfId="10019" xr:uid="{070230B7-A410-4AE3-97EB-842C11289CE3}"/>
    <cellStyle name="SAPBEXfilterDrill 5 3 4 3" xfId="15633" xr:uid="{EABA465F-1182-499C-9934-6130C358F1BC}"/>
    <cellStyle name="SAPBEXfilterDrill 5 3 4 4" xfId="21110" xr:uid="{C236FD96-AD4D-4EBC-A0AC-6C3D8FC9C95F}"/>
    <cellStyle name="SAPBEXfilterDrill 5 3 5" xfId="5795" xr:uid="{7CB76317-0045-423D-A912-6E3738C2AE93}"/>
    <cellStyle name="SAPBEXfilterDrill 5 3 5 2" xfId="12278" xr:uid="{C74175FC-0EC7-4B83-AA69-D1CAE842EA2F}"/>
    <cellStyle name="SAPBEXfilterDrill 5 3 5 3" xfId="17844" xr:uid="{1B9DA0FF-63D0-4887-9CE5-6ACD294F898F}"/>
    <cellStyle name="SAPBEXfilterDrill 5 3 5 4" xfId="23285" xr:uid="{F60D41D8-460F-41C4-8BBF-3FDC6493E3A3}"/>
    <cellStyle name="SAPBEXfilterDrill 5 3 6" xfId="8050" xr:uid="{E59801B5-071D-43E0-A79C-ADF1F0662E2B}"/>
    <cellStyle name="SAPBEXfilterDrill 5 3 7" xfId="13712" xr:uid="{719A5914-C57F-42BA-A7F8-5AB18529C05C}"/>
    <cellStyle name="SAPBEXfilterDrill 5 3 8" xfId="19232" xr:uid="{808714DB-776B-4B0B-B016-26FAF7699006}"/>
    <cellStyle name="SAPBEXfilterDrill 5 4" xfId="1433" xr:uid="{08117716-2EEF-416D-A709-3DA35346955D}"/>
    <cellStyle name="SAPBEXfilterDrill 5 4 2" xfId="1434" xr:uid="{81CAAFB9-B27A-40BE-96B8-70B2F7124187}"/>
    <cellStyle name="SAPBEXfilterDrill 5 4 2 2" xfId="3467" xr:uid="{DA7C1E96-8AC9-4851-BA27-C05F3543F7E3}"/>
    <cellStyle name="SAPBEXfilterDrill 5 4 2 2 2" xfId="10023" xr:uid="{AE4CF2BC-77A2-4978-BCF5-FE4E548F400E}"/>
    <cellStyle name="SAPBEXfilterDrill 5 4 2 2 3" xfId="15637" xr:uid="{BDF56C65-AD37-4E45-9FC0-D2F019D98495}"/>
    <cellStyle name="SAPBEXfilterDrill 5 4 2 2 4" xfId="21114" xr:uid="{37D8E7EF-5940-469B-B184-C70D5D372ECE}"/>
    <cellStyle name="SAPBEXfilterDrill 5 4 2 3" xfId="5799" xr:uid="{ED22AA75-D2D9-439F-8928-002E850E7AA4}"/>
    <cellStyle name="SAPBEXfilterDrill 5 4 2 3 2" xfId="12282" xr:uid="{243BA918-3F2B-452F-A2DD-371BDE6D5412}"/>
    <cellStyle name="SAPBEXfilterDrill 5 4 2 3 3" xfId="17848" xr:uid="{72759E0E-A6E2-4366-A1D5-3C689685040A}"/>
    <cellStyle name="SAPBEXfilterDrill 5 4 2 3 4" xfId="23289" xr:uid="{B980CC34-1FFA-4489-BF52-413F933D88C2}"/>
    <cellStyle name="SAPBEXfilterDrill 5 4 2 4" xfId="8054" xr:uid="{F5E449C2-4BC9-40CC-9469-4B7C500DA2A0}"/>
    <cellStyle name="SAPBEXfilterDrill 5 4 2 5" xfId="13716" xr:uid="{C585F093-6830-46C1-8A34-B08F4A5E8E8E}"/>
    <cellStyle name="SAPBEXfilterDrill 5 4 2 6" xfId="19236" xr:uid="{A6702639-04F1-4A34-8BD2-D6AAB86231CE}"/>
    <cellStyle name="SAPBEXfilterDrill 5 4 3" xfId="1435" xr:uid="{0DDE2C18-7D5D-4EA9-BE83-CAF10D8B9CF7}"/>
    <cellStyle name="SAPBEXfilterDrill 5 4 3 2" xfId="3468" xr:uid="{63C7C430-C3F9-4E8B-9049-80FF229FC0D5}"/>
    <cellStyle name="SAPBEXfilterDrill 5 4 3 2 2" xfId="10024" xr:uid="{B6A0B461-CCBA-47C9-B9F8-481790029D37}"/>
    <cellStyle name="SAPBEXfilterDrill 5 4 3 2 3" xfId="15638" xr:uid="{1C17E46D-4ABE-4B9F-A74C-C9EF9B1CCD81}"/>
    <cellStyle name="SAPBEXfilterDrill 5 4 3 2 4" xfId="21115" xr:uid="{010EF1EC-AD26-49B7-9622-6976ED79F1F9}"/>
    <cellStyle name="SAPBEXfilterDrill 5 4 3 3" xfId="5800" xr:uid="{75BE4FAD-9EFE-4559-9E7E-7328DA8F7FA2}"/>
    <cellStyle name="SAPBEXfilterDrill 5 4 3 3 2" xfId="12283" xr:uid="{B8F0746D-19B2-4C64-84A7-2833A44629F4}"/>
    <cellStyle name="SAPBEXfilterDrill 5 4 3 3 3" xfId="17849" xr:uid="{40B3ABC4-D7C1-4D64-B427-527A3CCC44A3}"/>
    <cellStyle name="SAPBEXfilterDrill 5 4 3 3 4" xfId="23290" xr:uid="{B5A1525C-E4E1-49A5-A18D-1F8684B57BE4}"/>
    <cellStyle name="SAPBEXfilterDrill 5 4 3 4" xfId="8055" xr:uid="{61AE30BC-355B-49F2-AC55-68B2C2D59577}"/>
    <cellStyle name="SAPBEXfilterDrill 5 4 3 5" xfId="13717" xr:uid="{9D0C4F74-5616-4169-B7F3-3FBEF006240C}"/>
    <cellStyle name="SAPBEXfilterDrill 5 4 3 6" xfId="19237" xr:uid="{50E74DB2-B013-41E7-841A-7C8E98BB4BBC}"/>
    <cellStyle name="SAPBEXfilterDrill 5 4 4" xfId="3466" xr:uid="{432E1272-253A-45EE-913A-64179530E48F}"/>
    <cellStyle name="SAPBEXfilterDrill 5 4 4 2" xfId="10022" xr:uid="{E2760722-219E-4AD1-A9A6-CBF2D90E6C88}"/>
    <cellStyle name="SAPBEXfilterDrill 5 4 4 3" xfId="15636" xr:uid="{1D3B4A72-EC4A-46ED-828C-AC3099B44A56}"/>
    <cellStyle name="SAPBEXfilterDrill 5 4 4 4" xfId="21113" xr:uid="{0C262B67-757B-4626-BC19-0B3214AB39F8}"/>
    <cellStyle name="SAPBEXfilterDrill 5 4 5" xfId="5798" xr:uid="{71416462-378C-41E9-A126-78BBE91EB486}"/>
    <cellStyle name="SAPBEXfilterDrill 5 4 5 2" xfId="12281" xr:uid="{7AADD143-2A49-4E0B-9593-7D3DB135042E}"/>
    <cellStyle name="SAPBEXfilterDrill 5 4 5 3" xfId="17847" xr:uid="{5089B4BA-0889-4513-99D6-4D2178B002BC}"/>
    <cellStyle name="SAPBEXfilterDrill 5 4 5 4" xfId="23288" xr:uid="{8D3CC0ED-C397-40EF-8F48-BFD60F2D0E4E}"/>
    <cellStyle name="SAPBEXfilterDrill 5 4 6" xfId="8053" xr:uid="{CAAF26DA-58C7-4865-85B8-A8F2AB2D3C13}"/>
    <cellStyle name="SAPBEXfilterDrill 5 4 7" xfId="13715" xr:uid="{4072AE24-94E0-4550-86B7-1027B6E361C3}"/>
    <cellStyle name="SAPBEXfilterDrill 5 4 8" xfId="19235" xr:uid="{162D295B-0D8A-4095-9A98-34F050E8080B}"/>
    <cellStyle name="SAPBEXfilterDrill 5 5" xfId="1436" xr:uid="{4953A4DC-F3DF-4913-AB0F-A9BEDD3B06AF}"/>
    <cellStyle name="SAPBEXfilterDrill 5 5 2" xfId="3469" xr:uid="{E57F98BD-E492-4344-A096-C5D4761EBF7C}"/>
    <cellStyle name="SAPBEXfilterDrill 5 5 2 2" xfId="10025" xr:uid="{3DBE1682-F8C3-4120-A4B3-3F0A545E63EF}"/>
    <cellStyle name="SAPBEXfilterDrill 5 5 2 3" xfId="15639" xr:uid="{F9725C31-1642-4212-B7FA-1CB55DB195E0}"/>
    <cellStyle name="SAPBEXfilterDrill 5 5 2 4" xfId="21116" xr:uid="{BDF6C2D2-CD5D-48E3-94DF-0343786455D8}"/>
    <cellStyle name="SAPBEXfilterDrill 5 5 3" xfId="5801" xr:uid="{1F0588CB-60BF-45C3-B313-16F676BF3614}"/>
    <cellStyle name="SAPBEXfilterDrill 5 5 3 2" xfId="12284" xr:uid="{A88DE5CF-AEDD-41B4-ABB8-6467D5F07996}"/>
    <cellStyle name="SAPBEXfilterDrill 5 5 3 3" xfId="17850" xr:uid="{81086526-75A8-4FE3-9A5B-7D48721C736E}"/>
    <cellStyle name="SAPBEXfilterDrill 5 5 3 4" xfId="23291" xr:uid="{734B14C0-6ED8-464F-8903-A8170116E22F}"/>
    <cellStyle name="SAPBEXfilterDrill 5 5 4" xfId="8056" xr:uid="{96669BE7-9CBE-4AD9-9FA0-87D56551A116}"/>
    <cellStyle name="SAPBEXfilterDrill 5 5 5" xfId="13718" xr:uid="{82FF7403-FBBB-4F6D-8931-6EFC2BA24E5D}"/>
    <cellStyle name="SAPBEXfilterDrill 5 5 6" xfId="19238" xr:uid="{A371199E-D737-4304-8CC2-60383DEA4777}"/>
    <cellStyle name="SAPBEXfilterDrill 5 6" xfId="1437" xr:uid="{CAA33FB4-1EC7-42B7-88D5-AE17F0C7D3C6}"/>
    <cellStyle name="SAPBEXfilterDrill 5 6 2" xfId="3470" xr:uid="{7A4263F4-0B93-4967-B6C5-D637B75C9DA5}"/>
    <cellStyle name="SAPBEXfilterDrill 5 6 2 2" xfId="10026" xr:uid="{68CF12F4-1122-4FFF-9D92-1E394C89488A}"/>
    <cellStyle name="SAPBEXfilterDrill 5 6 2 3" xfId="15640" xr:uid="{D75F915A-0449-472E-A8F4-517AFE425D44}"/>
    <cellStyle name="SAPBEXfilterDrill 5 6 2 4" xfId="21117" xr:uid="{1E49BF63-9216-4968-9E47-815D21646865}"/>
    <cellStyle name="SAPBEXfilterDrill 5 6 3" xfId="5802" xr:uid="{761E26FB-C514-464B-AC48-2572CE162C91}"/>
    <cellStyle name="SAPBEXfilterDrill 5 6 3 2" xfId="12285" xr:uid="{8E68C30E-52CB-4B17-8158-43F360C80301}"/>
    <cellStyle name="SAPBEXfilterDrill 5 6 3 3" xfId="17851" xr:uid="{F953A86D-5D04-4A61-BE0F-34F9E787851D}"/>
    <cellStyle name="SAPBEXfilterDrill 5 6 3 4" xfId="23292" xr:uid="{5B7A3319-BBEE-41B0-A832-EDD25DC30A8F}"/>
    <cellStyle name="SAPBEXfilterDrill 5 6 4" xfId="8057" xr:uid="{790F3D31-77F8-4181-AC92-59812DAF9AEF}"/>
    <cellStyle name="SAPBEXfilterDrill 5 6 5" xfId="13719" xr:uid="{55BD1B93-94F6-427B-8C33-BB26282DF961}"/>
    <cellStyle name="SAPBEXfilterDrill 5 6 6" xfId="19239" xr:uid="{04CB67F6-5B34-4F59-853E-F71090D1EEA1}"/>
    <cellStyle name="SAPBEXfilterDrill 5 7" xfId="3459" xr:uid="{49DA0C53-EE2F-4798-A43C-8EA159698943}"/>
    <cellStyle name="SAPBEXfilterDrill 5 7 2" xfId="10015" xr:uid="{1F71BB4A-E7C7-465B-8940-206E07C4B6C9}"/>
    <cellStyle name="SAPBEXfilterDrill 5 7 3" xfId="15629" xr:uid="{A1E9D740-4571-447D-AA5A-90C79E096DD2}"/>
    <cellStyle name="SAPBEXfilterDrill 5 7 4" xfId="21106" xr:uid="{199EEDFB-4ED8-45B9-935C-84C079D32456}"/>
    <cellStyle name="SAPBEXfilterDrill 5 8" xfId="5791" xr:uid="{65EB1BD6-9E9E-493C-B69A-37E51BA500A3}"/>
    <cellStyle name="SAPBEXfilterDrill 5 8 2" xfId="12274" xr:uid="{FD94E346-9F2D-4797-86B2-57E76B1235DC}"/>
    <cellStyle name="SAPBEXfilterDrill 5 8 3" xfId="17840" xr:uid="{7107AE0B-7FE0-47F8-8A59-33094628B955}"/>
    <cellStyle name="SAPBEXfilterDrill 5 8 4" xfId="23281" xr:uid="{29981B81-DD83-458E-89F6-792505724EF2}"/>
    <cellStyle name="SAPBEXfilterDrill 5 9" xfId="8046" xr:uid="{80DFEC93-C87A-4EBA-82DF-866DFEDD4EE0}"/>
    <cellStyle name="SAPBEXfilterDrill 6" xfId="1438" xr:uid="{47C75DEA-04A8-4AF1-A19A-7F3C757D4CFC}"/>
    <cellStyle name="SAPBEXfilterDrill 6 10" xfId="13720" xr:uid="{5F4C3F89-28CC-4113-A1FE-F3C69548662F}"/>
    <cellStyle name="SAPBEXfilterDrill 6 11" xfId="19240" xr:uid="{9C152D50-2070-429F-88B5-DF9AB0DA243E}"/>
    <cellStyle name="SAPBEXfilterDrill 6 2" xfId="1439" xr:uid="{248950F5-ECF3-4AE1-A90C-A086282088AB}"/>
    <cellStyle name="SAPBEXfilterDrill 6 2 2" xfId="1440" xr:uid="{E423FADC-E85B-4E07-A6E1-D0B01A8CB38C}"/>
    <cellStyle name="SAPBEXfilterDrill 6 2 2 2" xfId="3473" xr:uid="{5AB62395-FADC-4A0A-8308-F4E172DA420F}"/>
    <cellStyle name="SAPBEXfilterDrill 6 2 2 2 2" xfId="10029" xr:uid="{55BCFB2E-C145-484E-B3C8-90BB87BB49E0}"/>
    <cellStyle name="SAPBEXfilterDrill 6 2 2 2 3" xfId="15643" xr:uid="{86EFF998-C904-4DE6-A2CF-C0E512DB3985}"/>
    <cellStyle name="SAPBEXfilterDrill 6 2 2 2 4" xfId="21120" xr:uid="{0671BCBF-1BF2-4954-8F74-D7E6886E61BB}"/>
    <cellStyle name="SAPBEXfilterDrill 6 2 2 3" xfId="5805" xr:uid="{A3A22EB8-B675-41A0-8F14-F4B2B4100992}"/>
    <cellStyle name="SAPBEXfilterDrill 6 2 2 3 2" xfId="12288" xr:uid="{6E4FAB18-F519-4DAB-BF96-608C9F17240C}"/>
    <cellStyle name="SAPBEXfilterDrill 6 2 2 3 3" xfId="17854" xr:uid="{CD115A17-E867-4296-A8ED-1C74870D6041}"/>
    <cellStyle name="SAPBEXfilterDrill 6 2 2 3 4" xfId="23295" xr:uid="{AE872AE4-2B23-45FB-832B-9DE8983F3736}"/>
    <cellStyle name="SAPBEXfilterDrill 6 2 2 4" xfId="8060" xr:uid="{30DE75F9-23E6-4CD2-AD63-12B8117FDB7E}"/>
    <cellStyle name="SAPBEXfilterDrill 6 2 2 5" xfId="13722" xr:uid="{B4EFBA36-380A-4836-AC1C-B25536DF4458}"/>
    <cellStyle name="SAPBEXfilterDrill 6 2 2 6" xfId="19242" xr:uid="{AB696AF2-C9E3-4400-BEC7-29256FA08B20}"/>
    <cellStyle name="SAPBEXfilterDrill 6 2 3" xfId="1441" xr:uid="{F6DCA00F-6D51-40CE-8158-379D7F79EDB3}"/>
    <cellStyle name="SAPBEXfilterDrill 6 2 3 2" xfId="3474" xr:uid="{37B34E1B-AD46-4166-A84D-477359CD46FC}"/>
    <cellStyle name="SAPBEXfilterDrill 6 2 3 2 2" xfId="10030" xr:uid="{10512595-05AD-417A-917F-D5BC0BD20BB6}"/>
    <cellStyle name="SAPBEXfilterDrill 6 2 3 2 3" xfId="15644" xr:uid="{9D3F41D7-1218-4731-AD31-10718EA21C5C}"/>
    <cellStyle name="SAPBEXfilterDrill 6 2 3 2 4" xfId="21121" xr:uid="{D23F2A39-BE7B-4766-B8BC-90F6BF428257}"/>
    <cellStyle name="SAPBEXfilterDrill 6 2 3 3" xfId="5806" xr:uid="{E316390D-ED77-4490-92DD-D0E62B47557B}"/>
    <cellStyle name="SAPBEXfilterDrill 6 2 3 3 2" xfId="12289" xr:uid="{A5804798-5DBF-44FB-99A0-8CE335D36E15}"/>
    <cellStyle name="SAPBEXfilterDrill 6 2 3 3 3" xfId="17855" xr:uid="{EFB66844-0102-4755-88A2-240DF736DA2F}"/>
    <cellStyle name="SAPBEXfilterDrill 6 2 3 3 4" xfId="23296" xr:uid="{5C933F40-3267-4A05-8424-D3468BD2D7D3}"/>
    <cellStyle name="SAPBEXfilterDrill 6 2 3 4" xfId="8061" xr:uid="{D670EF8E-3C9C-41F0-861F-53602035B8BB}"/>
    <cellStyle name="SAPBEXfilterDrill 6 2 3 5" xfId="13723" xr:uid="{DF50F920-0FF6-4D99-9BA1-09CC51611007}"/>
    <cellStyle name="SAPBEXfilterDrill 6 2 3 6" xfId="19243" xr:uid="{58AAB0D5-BA94-4A38-A6BA-21BDC07653AB}"/>
    <cellStyle name="SAPBEXfilterDrill 6 2 4" xfId="3472" xr:uid="{6DB8CA0A-2D62-4099-BC70-CCFE47BA1124}"/>
    <cellStyle name="SAPBEXfilterDrill 6 2 4 2" xfId="10028" xr:uid="{4DB8E373-E72E-450D-BEFC-DF5CB84E188D}"/>
    <cellStyle name="SAPBEXfilterDrill 6 2 4 3" xfId="15642" xr:uid="{1EE71523-8AFE-4862-9C0F-0D06CAF5F251}"/>
    <cellStyle name="SAPBEXfilterDrill 6 2 4 4" xfId="21119" xr:uid="{DDB72A8B-B439-479A-A134-05BACB7CA439}"/>
    <cellStyle name="SAPBEXfilterDrill 6 2 5" xfId="5804" xr:uid="{35F4EE6D-41D3-42C1-9CE5-25B2424F6CA2}"/>
    <cellStyle name="SAPBEXfilterDrill 6 2 5 2" xfId="12287" xr:uid="{0FAAE0C7-76DF-4F12-847A-670D614FB148}"/>
    <cellStyle name="SAPBEXfilterDrill 6 2 5 3" xfId="17853" xr:uid="{82488F9E-61E2-4C12-AA3F-2A6EBD9CA42E}"/>
    <cellStyle name="SAPBEXfilterDrill 6 2 5 4" xfId="23294" xr:uid="{8C0A1DAA-3C2C-4197-B84B-2BCB88C80495}"/>
    <cellStyle name="SAPBEXfilterDrill 6 2 6" xfId="8059" xr:uid="{B9BC3653-2CB8-4DD7-84D1-FDE7726FC5E5}"/>
    <cellStyle name="SAPBEXfilterDrill 6 2 7" xfId="13721" xr:uid="{D01D3F99-EDB9-4962-A5B3-D8332510AF33}"/>
    <cellStyle name="SAPBEXfilterDrill 6 2 8" xfId="19241" xr:uid="{037BFCF6-FE70-46F0-930F-9B2A54089A80}"/>
    <cellStyle name="SAPBEXfilterDrill 6 3" xfId="1442" xr:uid="{20F13969-AF82-4717-85A3-F2CE32D05E18}"/>
    <cellStyle name="SAPBEXfilterDrill 6 3 2" xfId="1443" xr:uid="{EF0C3519-5A57-46CE-ACCC-AC7196DE25C9}"/>
    <cellStyle name="SAPBEXfilterDrill 6 3 2 2" xfId="3476" xr:uid="{E6A3F29F-E893-48E8-9025-E4625DD4AAB4}"/>
    <cellStyle name="SAPBEXfilterDrill 6 3 2 2 2" xfId="10032" xr:uid="{DA3795D9-7050-4175-AE85-F2DC7933D097}"/>
    <cellStyle name="SAPBEXfilterDrill 6 3 2 2 3" xfId="15646" xr:uid="{1D8B759E-40B0-44AE-B86D-30CA63ED86C8}"/>
    <cellStyle name="SAPBEXfilterDrill 6 3 2 2 4" xfId="21123" xr:uid="{1A5C0ED6-8620-4C6F-913A-92BD10076A11}"/>
    <cellStyle name="SAPBEXfilterDrill 6 3 2 3" xfId="5808" xr:uid="{331C58ED-9D7D-4599-9293-9925206A8B66}"/>
    <cellStyle name="SAPBEXfilterDrill 6 3 2 3 2" xfId="12291" xr:uid="{B5BB2556-285E-443A-8C73-F8976803BD08}"/>
    <cellStyle name="SAPBEXfilterDrill 6 3 2 3 3" xfId="17857" xr:uid="{E814AAB0-EB2E-4ED6-8700-237FCB1F10FF}"/>
    <cellStyle name="SAPBEXfilterDrill 6 3 2 3 4" xfId="23298" xr:uid="{F73923B6-10E6-4AAF-8DE4-187B44EF6633}"/>
    <cellStyle name="SAPBEXfilterDrill 6 3 2 4" xfId="8063" xr:uid="{44AEDEF3-0E14-4CBC-8856-D40D662FA145}"/>
    <cellStyle name="SAPBEXfilterDrill 6 3 2 5" xfId="13725" xr:uid="{7BBA946E-3C2D-4BA7-9F40-0D0C4A1D96F8}"/>
    <cellStyle name="SAPBEXfilterDrill 6 3 2 6" xfId="19245" xr:uid="{896CF159-D543-47E7-B3C9-75D7CB3C7F99}"/>
    <cellStyle name="SAPBEXfilterDrill 6 3 3" xfId="1444" xr:uid="{61422B43-D834-4DEB-9091-4BD7C3B6F7E5}"/>
    <cellStyle name="SAPBEXfilterDrill 6 3 3 2" xfId="3477" xr:uid="{E7B6B88F-7260-4B30-9925-D04FFE806977}"/>
    <cellStyle name="SAPBEXfilterDrill 6 3 3 2 2" xfId="10033" xr:uid="{C6D4B120-CC7A-4A6B-B562-F00D717A711D}"/>
    <cellStyle name="SAPBEXfilterDrill 6 3 3 2 3" xfId="15647" xr:uid="{FE1D260B-7652-4F9F-A35B-5ACECB2C4B81}"/>
    <cellStyle name="SAPBEXfilterDrill 6 3 3 2 4" xfId="21124" xr:uid="{19370124-FA90-4563-9D08-70C4EBD21E5C}"/>
    <cellStyle name="SAPBEXfilterDrill 6 3 3 3" xfId="5809" xr:uid="{7BC3938A-0AF0-4F3B-9541-B98E2EDC12F3}"/>
    <cellStyle name="SAPBEXfilterDrill 6 3 3 3 2" xfId="12292" xr:uid="{8A8EBFB0-6C8B-465F-9D70-8A4EAFB42C9E}"/>
    <cellStyle name="SAPBEXfilterDrill 6 3 3 3 3" xfId="17858" xr:uid="{629E3130-7EC0-4945-859C-34C683F36129}"/>
    <cellStyle name="SAPBEXfilterDrill 6 3 3 3 4" xfId="23299" xr:uid="{B41E0069-3FAF-4755-9804-11045AB1BC3E}"/>
    <cellStyle name="SAPBEXfilterDrill 6 3 3 4" xfId="8064" xr:uid="{B9DE74C7-A2FE-4189-9359-8B56026D90E6}"/>
    <cellStyle name="SAPBEXfilterDrill 6 3 3 5" xfId="13726" xr:uid="{A7260346-C55B-42AE-93CF-A9B510147D1F}"/>
    <cellStyle name="SAPBEXfilterDrill 6 3 3 6" xfId="19246" xr:uid="{32634511-B38C-4148-A50B-13CCC400289A}"/>
    <cellStyle name="SAPBEXfilterDrill 6 3 4" xfId="3475" xr:uid="{D0E89026-0F4B-4C38-97B3-5F3AF07BB007}"/>
    <cellStyle name="SAPBEXfilterDrill 6 3 4 2" xfId="10031" xr:uid="{F8E0BA7D-5CE4-4C74-BCB2-7BA7010E7EE2}"/>
    <cellStyle name="SAPBEXfilterDrill 6 3 4 3" xfId="15645" xr:uid="{53F13BA1-1D8A-4DCF-95C2-A735DAC8FF0C}"/>
    <cellStyle name="SAPBEXfilterDrill 6 3 4 4" xfId="21122" xr:uid="{4157F5B9-1254-4898-BDB4-6C1D22B62527}"/>
    <cellStyle name="SAPBEXfilterDrill 6 3 5" xfId="5807" xr:uid="{A19A1763-04F5-467D-A0DF-26668AF21FF5}"/>
    <cellStyle name="SAPBEXfilterDrill 6 3 5 2" xfId="12290" xr:uid="{F1FCC421-C455-4CC4-8AEE-446815CD2933}"/>
    <cellStyle name="SAPBEXfilterDrill 6 3 5 3" xfId="17856" xr:uid="{3BB9C1E8-6735-4379-9C71-AAD14AEE6D41}"/>
    <cellStyle name="SAPBEXfilterDrill 6 3 5 4" xfId="23297" xr:uid="{C0D75C15-B713-46B0-B4F1-C9770B36B751}"/>
    <cellStyle name="SAPBEXfilterDrill 6 3 6" xfId="8062" xr:uid="{FA6D5383-95BE-41FA-9CBA-77539D29D628}"/>
    <cellStyle name="SAPBEXfilterDrill 6 3 7" xfId="13724" xr:uid="{5C0FD79D-4951-46A1-9509-B68A70CB0702}"/>
    <cellStyle name="SAPBEXfilterDrill 6 3 8" xfId="19244" xr:uid="{565C496E-10C9-4609-9BC4-90866A584A15}"/>
    <cellStyle name="SAPBEXfilterDrill 6 4" xfId="1445" xr:uid="{DC96B092-BB40-4C76-86C9-F1C9B438EDB9}"/>
    <cellStyle name="SAPBEXfilterDrill 6 4 2" xfId="1446" xr:uid="{F77400F5-A364-4B74-8258-CB44B50D142A}"/>
    <cellStyle name="SAPBEXfilterDrill 6 4 2 2" xfId="3479" xr:uid="{EE2DBC4D-5D3F-4C38-A45E-DC2FEFE497D4}"/>
    <cellStyle name="SAPBEXfilterDrill 6 4 2 2 2" xfId="10035" xr:uid="{91FBE747-B9E8-40A5-B133-E146835FE079}"/>
    <cellStyle name="SAPBEXfilterDrill 6 4 2 2 3" xfId="15649" xr:uid="{608E6D6C-01B9-4F89-8BB4-A635E875C091}"/>
    <cellStyle name="SAPBEXfilterDrill 6 4 2 2 4" xfId="21126" xr:uid="{1DFBEB61-48F5-4514-AD9F-270C9A07C10B}"/>
    <cellStyle name="SAPBEXfilterDrill 6 4 2 3" xfId="5811" xr:uid="{0671EBA1-E700-434F-85E5-8318EC77AD5C}"/>
    <cellStyle name="SAPBEXfilterDrill 6 4 2 3 2" xfId="12294" xr:uid="{6FFF335B-CE61-4785-A4D7-46DF17545921}"/>
    <cellStyle name="SAPBEXfilterDrill 6 4 2 3 3" xfId="17860" xr:uid="{F0218F1C-E850-47FB-A680-BDE257281167}"/>
    <cellStyle name="SAPBEXfilterDrill 6 4 2 3 4" xfId="23301" xr:uid="{10437654-6CB2-45DA-B000-D6B1B9DF5E92}"/>
    <cellStyle name="SAPBEXfilterDrill 6 4 2 4" xfId="8066" xr:uid="{69984638-510E-4737-89DF-6EA92A137555}"/>
    <cellStyle name="SAPBEXfilterDrill 6 4 2 5" xfId="13728" xr:uid="{D7A44CF0-4801-49AC-8FE7-6818C381C65F}"/>
    <cellStyle name="SAPBEXfilterDrill 6 4 2 6" xfId="19248" xr:uid="{8FFC8188-3AAA-4BDF-AF0E-5BF018F69A38}"/>
    <cellStyle name="SAPBEXfilterDrill 6 4 3" xfId="1447" xr:uid="{0C0323CA-0493-42AB-A533-0C52988AB8DD}"/>
    <cellStyle name="SAPBEXfilterDrill 6 4 3 2" xfId="3480" xr:uid="{2E08ECE4-0DBE-4E8F-80C8-F8F10E98D335}"/>
    <cellStyle name="SAPBEXfilterDrill 6 4 3 2 2" xfId="10036" xr:uid="{C0B96AA4-A59C-49E7-A37D-985230222875}"/>
    <cellStyle name="SAPBEXfilterDrill 6 4 3 2 3" xfId="15650" xr:uid="{3F313471-C12F-412A-95BE-7C4174201805}"/>
    <cellStyle name="SAPBEXfilterDrill 6 4 3 2 4" xfId="21127" xr:uid="{CB6A05F9-9CCF-44DD-BD1E-B886FA7E8B92}"/>
    <cellStyle name="SAPBEXfilterDrill 6 4 3 3" xfId="5812" xr:uid="{83FEC01B-6874-40BB-9BCD-B76C98EB980C}"/>
    <cellStyle name="SAPBEXfilterDrill 6 4 3 3 2" xfId="12295" xr:uid="{31EEA193-4BDD-4165-97CD-268989CFA162}"/>
    <cellStyle name="SAPBEXfilterDrill 6 4 3 3 3" xfId="17861" xr:uid="{C404E5A8-C385-44ED-9227-EB498BDF3B43}"/>
    <cellStyle name="SAPBEXfilterDrill 6 4 3 3 4" xfId="23302" xr:uid="{1907C024-6BAB-454E-B196-69DBB196A0C7}"/>
    <cellStyle name="SAPBEXfilterDrill 6 4 3 4" xfId="8067" xr:uid="{17DF8168-FC5E-4B27-940A-2F25D086B6F4}"/>
    <cellStyle name="SAPBEXfilterDrill 6 4 3 5" xfId="13729" xr:uid="{4A45BA50-9381-495B-AF66-52990FE3EA05}"/>
    <cellStyle name="SAPBEXfilterDrill 6 4 3 6" xfId="19249" xr:uid="{0D2DD061-192E-46A3-BDD4-7EA29BBFE6AE}"/>
    <cellStyle name="SAPBEXfilterDrill 6 4 4" xfId="3478" xr:uid="{6217B309-28BE-4803-9241-859982DC0CC7}"/>
    <cellStyle name="SAPBEXfilterDrill 6 4 4 2" xfId="10034" xr:uid="{07D0F73C-0630-4EA8-B21C-64917455B916}"/>
    <cellStyle name="SAPBEXfilterDrill 6 4 4 3" xfId="15648" xr:uid="{14149497-83BA-43C8-B48B-36950081EC2C}"/>
    <cellStyle name="SAPBEXfilterDrill 6 4 4 4" xfId="21125" xr:uid="{583E7990-8637-4D98-AECA-8498A2BB80C8}"/>
    <cellStyle name="SAPBEXfilterDrill 6 4 5" xfId="5810" xr:uid="{D54CF0D5-E019-4478-B8BF-9D401E58C7E5}"/>
    <cellStyle name="SAPBEXfilterDrill 6 4 5 2" xfId="12293" xr:uid="{BC5FED17-6B2E-4307-BC12-E35835ACC21D}"/>
    <cellStyle name="SAPBEXfilterDrill 6 4 5 3" xfId="17859" xr:uid="{8C0EB5AD-8E12-4F84-9E70-E23EDEEED6CC}"/>
    <cellStyle name="SAPBEXfilterDrill 6 4 5 4" xfId="23300" xr:uid="{606E9397-885B-4AA2-94E7-41523766D4B4}"/>
    <cellStyle name="SAPBEXfilterDrill 6 4 6" xfId="8065" xr:uid="{EEDE1B03-4139-4DAA-A2EC-71F71E637B98}"/>
    <cellStyle name="SAPBEXfilterDrill 6 4 7" xfId="13727" xr:uid="{8029B8AD-A348-4080-8487-78D37B30E204}"/>
    <cellStyle name="SAPBEXfilterDrill 6 4 8" xfId="19247" xr:uid="{8A04A239-4C24-4E54-8C3F-71B15547FEA4}"/>
    <cellStyle name="SAPBEXfilterDrill 6 5" xfId="1448" xr:uid="{20ADE588-BECB-4624-B42A-F0C29FFCADDE}"/>
    <cellStyle name="SAPBEXfilterDrill 6 5 2" xfId="3481" xr:uid="{78FAC0F1-7E9B-47D8-8A93-E2DEF77C8EA2}"/>
    <cellStyle name="SAPBEXfilterDrill 6 5 2 2" xfId="10037" xr:uid="{373C8FCC-43B5-45A8-AA4E-E28599A1286B}"/>
    <cellStyle name="SAPBEXfilterDrill 6 5 2 3" xfId="15651" xr:uid="{9F47FAA8-3ED7-41AF-A00A-C109EE93CBB6}"/>
    <cellStyle name="SAPBEXfilterDrill 6 5 2 4" xfId="21128" xr:uid="{91568EE3-C9E7-4FD6-8888-658E483E5D38}"/>
    <cellStyle name="SAPBEXfilterDrill 6 5 3" xfId="5813" xr:uid="{C58C53B1-55BD-42AD-BC26-7F65E707F627}"/>
    <cellStyle name="SAPBEXfilterDrill 6 5 3 2" xfId="12296" xr:uid="{A0602123-5BB9-4316-B656-3CAD089287D3}"/>
    <cellStyle name="SAPBEXfilterDrill 6 5 3 3" xfId="17862" xr:uid="{B4ED4B82-B33A-41C3-800C-51D3667ED745}"/>
    <cellStyle name="SAPBEXfilterDrill 6 5 3 4" xfId="23303" xr:uid="{80D18EE6-B2CE-43FB-99F6-D64D514A353F}"/>
    <cellStyle name="SAPBEXfilterDrill 6 5 4" xfId="8068" xr:uid="{F7664551-E4D8-41AB-BF3A-72E42341EB5C}"/>
    <cellStyle name="SAPBEXfilterDrill 6 5 5" xfId="13730" xr:uid="{6EEDB55E-D344-4CDB-B8BF-166F3F3CC877}"/>
    <cellStyle name="SAPBEXfilterDrill 6 5 6" xfId="19250" xr:uid="{64581557-5E08-4BC3-954D-2E22CA0E37D0}"/>
    <cellStyle name="SAPBEXfilterDrill 6 6" xfId="1449" xr:uid="{69500B0F-FB15-482C-BA67-DECE9B46B701}"/>
    <cellStyle name="SAPBEXfilterDrill 6 6 2" xfId="3482" xr:uid="{04AEBBA7-A934-4B03-A804-7B43109DA8CB}"/>
    <cellStyle name="SAPBEXfilterDrill 6 6 2 2" xfId="10038" xr:uid="{9E61577B-EF52-44B0-87CF-300C4267BDEB}"/>
    <cellStyle name="SAPBEXfilterDrill 6 6 2 3" xfId="15652" xr:uid="{A1B80395-D277-4965-B991-1F1300760A6D}"/>
    <cellStyle name="SAPBEXfilterDrill 6 6 2 4" xfId="21129" xr:uid="{84DA1347-4BA9-463E-B766-D54465592D38}"/>
    <cellStyle name="SAPBEXfilterDrill 6 6 3" xfId="5814" xr:uid="{2D090417-A951-4D37-8B00-74DEBFFF5EBD}"/>
    <cellStyle name="SAPBEXfilterDrill 6 6 3 2" xfId="12297" xr:uid="{F9E3C9C1-B892-4FFB-B546-876E1951255C}"/>
    <cellStyle name="SAPBEXfilterDrill 6 6 3 3" xfId="17863" xr:uid="{A4367A20-A995-456D-9DAF-528B05FF603A}"/>
    <cellStyle name="SAPBEXfilterDrill 6 6 3 4" xfId="23304" xr:uid="{C55F8A66-E404-441B-920B-D9F1EB6558DA}"/>
    <cellStyle name="SAPBEXfilterDrill 6 6 4" xfId="8069" xr:uid="{9EC8049B-A56A-45F3-8555-0053E7BB378A}"/>
    <cellStyle name="SAPBEXfilterDrill 6 6 5" xfId="13731" xr:uid="{0B8E15C4-8C88-4226-ABE1-83703DCE3E98}"/>
    <cellStyle name="SAPBEXfilterDrill 6 6 6" xfId="19251" xr:uid="{998FEFA9-EB55-4F01-B0C6-72EF28378441}"/>
    <cellStyle name="SAPBEXfilterDrill 6 7" xfId="3471" xr:uid="{CE975210-1D24-4FC9-BA4E-69C4E5E80F46}"/>
    <cellStyle name="SAPBEXfilterDrill 6 7 2" xfId="10027" xr:uid="{80DF2F61-6401-474E-A8A5-3F49C90CDDE2}"/>
    <cellStyle name="SAPBEXfilterDrill 6 7 3" xfId="15641" xr:uid="{6531937B-F67D-444B-9809-2C47003A9162}"/>
    <cellStyle name="SAPBEXfilterDrill 6 7 4" xfId="21118" xr:uid="{0EA8D4BF-414D-4ACA-9818-E779F97AD8FD}"/>
    <cellStyle name="SAPBEXfilterDrill 6 8" xfId="5803" xr:uid="{603E8E8C-E760-4D4F-ABCF-E11441B8F6D6}"/>
    <cellStyle name="SAPBEXfilterDrill 6 8 2" xfId="12286" xr:uid="{8BF6C6CE-D298-47DC-B041-583C492A0C2E}"/>
    <cellStyle name="SAPBEXfilterDrill 6 8 3" xfId="17852" xr:uid="{B6822033-CCFB-4299-9632-130AF0B4B186}"/>
    <cellStyle name="SAPBEXfilterDrill 6 8 4" xfId="23293" xr:uid="{FAAD8890-6A16-4768-8007-385F76381F8C}"/>
    <cellStyle name="SAPBEXfilterDrill 6 9" xfId="8058" xr:uid="{8657223B-9E74-4B23-A1B8-926701BEF584}"/>
    <cellStyle name="SAPBEXfilterDrill 7" xfId="1450" xr:uid="{B4D38508-6A18-49F9-9B95-F08E7A0C5896}"/>
    <cellStyle name="SAPBEXfilterDrill 7 10" xfId="13732" xr:uid="{56FEF308-4956-4F47-AF63-1DD42196BD57}"/>
    <cellStyle name="SAPBEXfilterDrill 7 11" xfId="19252" xr:uid="{CF9D7125-DB50-4B7B-A3F2-E582363D3B15}"/>
    <cellStyle name="SAPBEXfilterDrill 7 2" xfId="1451" xr:uid="{8B3C22D8-2F84-4B9A-8295-4B05D7705D48}"/>
    <cellStyle name="SAPBEXfilterDrill 7 2 2" xfId="1452" xr:uid="{FD308B65-D0CC-421C-B2E6-CCED2BFD16AC}"/>
    <cellStyle name="SAPBEXfilterDrill 7 2 2 2" xfId="3485" xr:uid="{E0D8E060-FFAF-4F5E-9402-846A907A15B8}"/>
    <cellStyle name="SAPBEXfilterDrill 7 2 2 2 2" xfId="10041" xr:uid="{938C8BAA-E2FC-404E-8E25-AA155E87E4D2}"/>
    <cellStyle name="SAPBEXfilterDrill 7 2 2 2 3" xfId="15655" xr:uid="{331806EE-2448-45BA-99CB-F26AD1CC3248}"/>
    <cellStyle name="SAPBEXfilterDrill 7 2 2 2 4" xfId="21132" xr:uid="{730B29FE-7B2A-415D-9D6F-82E78ECDD7ED}"/>
    <cellStyle name="SAPBEXfilterDrill 7 2 2 3" xfId="5817" xr:uid="{DB593A74-4B6E-4EF0-8709-075010606950}"/>
    <cellStyle name="SAPBEXfilterDrill 7 2 2 3 2" xfId="12300" xr:uid="{AF88A998-718F-4B67-AB73-1A4CA7D16C5F}"/>
    <cellStyle name="SAPBEXfilterDrill 7 2 2 3 3" xfId="17866" xr:uid="{F0DA4EDD-8C26-4D0E-B5DE-778EA0EF9125}"/>
    <cellStyle name="SAPBEXfilterDrill 7 2 2 3 4" xfId="23307" xr:uid="{02244D5A-862E-41D4-AB81-62F3F67EBF3C}"/>
    <cellStyle name="SAPBEXfilterDrill 7 2 2 4" xfId="8072" xr:uid="{0A80B40E-B16E-4F57-B4CB-4BA61DCED5F6}"/>
    <cellStyle name="SAPBEXfilterDrill 7 2 2 5" xfId="13734" xr:uid="{71BD26F8-E42C-4BE2-B8CF-2CA6AA0F914D}"/>
    <cellStyle name="SAPBEXfilterDrill 7 2 2 6" xfId="19254" xr:uid="{FAB4C681-6EDB-495C-8662-7A9BBE4FD83D}"/>
    <cellStyle name="SAPBEXfilterDrill 7 2 3" xfId="1453" xr:uid="{D1DE6DCD-6651-4D81-9B00-159D84D483B6}"/>
    <cellStyle name="SAPBEXfilterDrill 7 2 3 2" xfId="3486" xr:uid="{E52D7155-4A31-48B9-AA38-CC1B4329197F}"/>
    <cellStyle name="SAPBEXfilterDrill 7 2 3 2 2" xfId="10042" xr:uid="{B9F56DBC-97E3-4FAF-98E8-4FE1C5991577}"/>
    <cellStyle name="SAPBEXfilterDrill 7 2 3 2 3" xfId="15656" xr:uid="{FD6AE575-BC72-4FD4-9EAA-2AD7850FED95}"/>
    <cellStyle name="SAPBEXfilterDrill 7 2 3 2 4" xfId="21133" xr:uid="{661169A2-1F6B-4875-98A3-AECDD9FD344E}"/>
    <cellStyle name="SAPBEXfilterDrill 7 2 3 3" xfId="5818" xr:uid="{9474401F-C8C4-44D5-8B0F-1CCF3227350E}"/>
    <cellStyle name="SAPBEXfilterDrill 7 2 3 3 2" xfId="12301" xr:uid="{718B714B-C0ED-43A6-9674-3A4F4C8F2207}"/>
    <cellStyle name="SAPBEXfilterDrill 7 2 3 3 3" xfId="17867" xr:uid="{7939C895-4473-4170-A4C8-CC25D2276E99}"/>
    <cellStyle name="SAPBEXfilterDrill 7 2 3 3 4" xfId="23308" xr:uid="{0E7FB2ED-5E7B-4E5B-AB02-88C26F023BDD}"/>
    <cellStyle name="SAPBEXfilterDrill 7 2 3 4" xfId="8073" xr:uid="{E695598B-9728-4F35-B26C-89C97CB46A41}"/>
    <cellStyle name="SAPBEXfilterDrill 7 2 3 5" xfId="13735" xr:uid="{08466C96-0C1D-485A-8763-CAA4CCE9B062}"/>
    <cellStyle name="SAPBEXfilterDrill 7 2 3 6" xfId="19255" xr:uid="{CF9EE8AA-C1F1-4E61-A1F4-569FAEA2BF60}"/>
    <cellStyle name="SAPBEXfilterDrill 7 2 4" xfId="3484" xr:uid="{4A6CD48F-B0E0-44CF-A411-52079DD8C332}"/>
    <cellStyle name="SAPBEXfilterDrill 7 2 4 2" xfId="10040" xr:uid="{A2A1BD85-EA21-48BA-A304-9B457757B47E}"/>
    <cellStyle name="SAPBEXfilterDrill 7 2 4 3" xfId="15654" xr:uid="{BF8715F6-EB2A-4E78-A477-D59D6ABE0461}"/>
    <cellStyle name="SAPBEXfilterDrill 7 2 4 4" xfId="21131" xr:uid="{BB451025-D88F-4ED5-9F99-A852349F6FEB}"/>
    <cellStyle name="SAPBEXfilterDrill 7 2 5" xfId="5816" xr:uid="{8D6A6C32-D841-4826-8B8A-9DCF5C3AB159}"/>
    <cellStyle name="SAPBEXfilterDrill 7 2 5 2" xfId="12299" xr:uid="{33FCAF00-CA78-4AD6-A172-91FCCCB855BE}"/>
    <cellStyle name="SAPBEXfilterDrill 7 2 5 3" xfId="17865" xr:uid="{506298F1-2C65-4D76-8E5E-5ECEC67747C8}"/>
    <cellStyle name="SAPBEXfilterDrill 7 2 5 4" xfId="23306" xr:uid="{7369927D-C84C-40DA-A9E4-5FBEF6274EBC}"/>
    <cellStyle name="SAPBEXfilterDrill 7 2 6" xfId="8071" xr:uid="{C2C31A9C-7B57-41B0-8475-C8A7F8883471}"/>
    <cellStyle name="SAPBEXfilterDrill 7 2 7" xfId="13733" xr:uid="{B69F82B6-C3CF-4D43-BCFA-18CB8C561C3F}"/>
    <cellStyle name="SAPBEXfilterDrill 7 2 8" xfId="19253" xr:uid="{8FD07F9E-6257-435D-87AE-7F362BDC652E}"/>
    <cellStyle name="SAPBEXfilterDrill 7 3" xfId="1454" xr:uid="{3459E390-1006-4981-84F1-5DA9C06F4173}"/>
    <cellStyle name="SAPBEXfilterDrill 7 3 2" xfId="1455" xr:uid="{51BEF5F6-941C-4A3E-859A-21DEE696D926}"/>
    <cellStyle name="SAPBEXfilterDrill 7 3 2 2" xfId="3488" xr:uid="{EA108F8D-3F2F-486D-BE74-3F927FE4137D}"/>
    <cellStyle name="SAPBEXfilterDrill 7 3 2 2 2" xfId="10044" xr:uid="{9ECD1456-5572-49A8-9667-6B4037A7172A}"/>
    <cellStyle name="SAPBEXfilterDrill 7 3 2 2 3" xfId="15658" xr:uid="{00C1B092-12A7-49D4-A7D0-82A6016A4D0C}"/>
    <cellStyle name="SAPBEXfilterDrill 7 3 2 2 4" xfId="21135" xr:uid="{23DCA1C9-121A-4BEC-87D4-3A7F40B8D0CC}"/>
    <cellStyle name="SAPBEXfilterDrill 7 3 2 3" xfId="5820" xr:uid="{08D0603A-145A-4CB1-BE7D-556B3D42D76F}"/>
    <cellStyle name="SAPBEXfilterDrill 7 3 2 3 2" xfId="12303" xr:uid="{5AF8148D-C702-4461-9661-3B88E5B47B11}"/>
    <cellStyle name="SAPBEXfilterDrill 7 3 2 3 3" xfId="17869" xr:uid="{188D0DA4-1B0B-4508-8990-FFD00A7045E1}"/>
    <cellStyle name="SAPBEXfilterDrill 7 3 2 3 4" xfId="23310" xr:uid="{55234F5E-19F8-4062-9BAA-7B3D9607A88F}"/>
    <cellStyle name="SAPBEXfilterDrill 7 3 2 4" xfId="8075" xr:uid="{FF87E6CC-334D-4105-8527-BB2FB062B3B5}"/>
    <cellStyle name="SAPBEXfilterDrill 7 3 2 5" xfId="13737" xr:uid="{4BF84519-4E92-42B3-A085-4F0D5376B47B}"/>
    <cellStyle name="SAPBEXfilterDrill 7 3 2 6" xfId="19257" xr:uid="{63075E9F-EEEC-4297-93D4-2B2BCF16942D}"/>
    <cellStyle name="SAPBEXfilterDrill 7 3 3" xfId="1456" xr:uid="{1AEE470E-2457-4C6C-A120-D73F4F5E2EF1}"/>
    <cellStyle name="SAPBEXfilterDrill 7 3 3 2" xfId="3489" xr:uid="{1D14A3AC-9D5A-42E7-BAE6-331758D54BE3}"/>
    <cellStyle name="SAPBEXfilterDrill 7 3 3 2 2" xfId="10045" xr:uid="{50351997-EBBB-46FA-9871-21B045118B4E}"/>
    <cellStyle name="SAPBEXfilterDrill 7 3 3 2 3" xfId="15659" xr:uid="{F08AFDFC-76E2-416C-82F2-6078F6691EC1}"/>
    <cellStyle name="SAPBEXfilterDrill 7 3 3 2 4" xfId="21136" xr:uid="{0DF29998-9848-428D-B74C-A81B1AE1A640}"/>
    <cellStyle name="SAPBEXfilterDrill 7 3 3 3" xfId="5821" xr:uid="{97EE3D4E-FEE6-416D-9C1D-7B69A9582C7E}"/>
    <cellStyle name="SAPBEXfilterDrill 7 3 3 3 2" xfId="12304" xr:uid="{6366FC7A-B9B4-4A8C-8326-0BE92D1BC116}"/>
    <cellStyle name="SAPBEXfilterDrill 7 3 3 3 3" xfId="17870" xr:uid="{F4E2DD90-EF38-4A2E-AA15-6B5A3CA22983}"/>
    <cellStyle name="SAPBEXfilterDrill 7 3 3 3 4" xfId="23311" xr:uid="{9BBE1C5F-962C-4BBC-AFA4-D31812C56290}"/>
    <cellStyle name="SAPBEXfilterDrill 7 3 3 4" xfId="8076" xr:uid="{C2538AD2-FE63-4C58-8B76-62188CD0AB80}"/>
    <cellStyle name="SAPBEXfilterDrill 7 3 3 5" xfId="13738" xr:uid="{77776255-7FB1-4F85-A765-40570926E837}"/>
    <cellStyle name="SAPBEXfilterDrill 7 3 3 6" xfId="19258" xr:uid="{B6751A09-3A41-4E96-93D3-CA6DA14F45DF}"/>
    <cellStyle name="SAPBEXfilterDrill 7 3 4" xfId="3487" xr:uid="{9FCC7347-7695-495D-9FC2-3B5545E02578}"/>
    <cellStyle name="SAPBEXfilterDrill 7 3 4 2" xfId="10043" xr:uid="{455F5A91-6965-4410-92CC-3E678C45822D}"/>
    <cellStyle name="SAPBEXfilterDrill 7 3 4 3" xfId="15657" xr:uid="{F82B36CA-9E03-41ED-9AEF-BDC0C6BC6DD6}"/>
    <cellStyle name="SAPBEXfilterDrill 7 3 4 4" xfId="21134" xr:uid="{A7B5971E-2201-4621-A0C3-27BC1FC2252B}"/>
    <cellStyle name="SAPBEXfilterDrill 7 3 5" xfId="5819" xr:uid="{07E0DA66-EC5B-412A-9083-FB35A562E5F4}"/>
    <cellStyle name="SAPBEXfilterDrill 7 3 5 2" xfId="12302" xr:uid="{334F5C06-5EBC-4DD2-95EF-0A6F35C430E6}"/>
    <cellStyle name="SAPBEXfilterDrill 7 3 5 3" xfId="17868" xr:uid="{392E1CF4-0841-4989-ACEC-C2203453B920}"/>
    <cellStyle name="SAPBEXfilterDrill 7 3 5 4" xfId="23309" xr:uid="{983045D2-6388-4FC1-921B-5C33D5D5107E}"/>
    <cellStyle name="SAPBEXfilterDrill 7 3 6" xfId="8074" xr:uid="{B6B14E15-9FCE-4092-9A75-85C3CBA733C0}"/>
    <cellStyle name="SAPBEXfilterDrill 7 3 7" xfId="13736" xr:uid="{273B7AC6-D5A5-4DEA-8B29-C5D61BF4771F}"/>
    <cellStyle name="SAPBEXfilterDrill 7 3 8" xfId="19256" xr:uid="{83323B58-920A-4A78-A3D3-661FF8A7BCF0}"/>
    <cellStyle name="SAPBEXfilterDrill 7 4" xfId="1457" xr:uid="{2DBB2500-0666-41D2-B48A-91B73CDCE39A}"/>
    <cellStyle name="SAPBEXfilterDrill 7 4 2" xfId="1458" xr:uid="{EE178919-5826-4678-9462-AB1C148F7AE7}"/>
    <cellStyle name="SAPBEXfilterDrill 7 4 2 2" xfId="3491" xr:uid="{DD0E5AE7-92F6-404A-8C29-0BA69D673C99}"/>
    <cellStyle name="SAPBEXfilterDrill 7 4 2 2 2" xfId="10047" xr:uid="{FB4E83ED-2F17-43FA-8F7C-2F1BFF0BAB83}"/>
    <cellStyle name="SAPBEXfilterDrill 7 4 2 2 3" xfId="15661" xr:uid="{51DED0AE-456D-4B70-AFAF-3CF1742AB3FA}"/>
    <cellStyle name="SAPBEXfilterDrill 7 4 2 2 4" xfId="21138" xr:uid="{96049C2A-EAEE-4082-8E6A-2181BFC10F60}"/>
    <cellStyle name="SAPBEXfilterDrill 7 4 2 3" xfId="5823" xr:uid="{3B31CEBE-AA64-4922-B456-C6E566E84602}"/>
    <cellStyle name="SAPBEXfilterDrill 7 4 2 3 2" xfId="12306" xr:uid="{BBA0FDB9-BC08-4B0D-A6A5-488D871A955A}"/>
    <cellStyle name="SAPBEXfilterDrill 7 4 2 3 3" xfId="17872" xr:uid="{590671E4-C5CE-4311-901F-A71DAED63386}"/>
    <cellStyle name="SAPBEXfilterDrill 7 4 2 3 4" xfId="23313" xr:uid="{5DF25DB0-1608-426F-9FC5-C6C978F639F5}"/>
    <cellStyle name="SAPBEXfilterDrill 7 4 2 4" xfId="8078" xr:uid="{3109DFA3-EB22-44C7-AFEA-B355A88BA726}"/>
    <cellStyle name="SAPBEXfilterDrill 7 4 2 5" xfId="13740" xr:uid="{2F711FB7-0A33-424E-BA82-837B616E25BB}"/>
    <cellStyle name="SAPBEXfilterDrill 7 4 2 6" xfId="19260" xr:uid="{51650DCE-9CB4-40A2-9386-66DDD150227E}"/>
    <cellStyle name="SAPBEXfilterDrill 7 4 3" xfId="1459" xr:uid="{A2F0976D-EBB1-48A6-99B2-A08A1BDB94FA}"/>
    <cellStyle name="SAPBEXfilterDrill 7 4 3 2" xfId="3492" xr:uid="{4CAB67F5-A52F-48FE-B7D4-E93FA88D9309}"/>
    <cellStyle name="SAPBEXfilterDrill 7 4 3 2 2" xfId="10048" xr:uid="{9FC0CC3E-B15F-4BDD-B19C-CF3DF8B4286F}"/>
    <cellStyle name="SAPBEXfilterDrill 7 4 3 2 3" xfId="15662" xr:uid="{32EEFEBA-2FC7-4FF8-9D41-C01E4D966B30}"/>
    <cellStyle name="SAPBEXfilterDrill 7 4 3 2 4" xfId="21139" xr:uid="{67FF191C-90D9-46EE-9ABE-FFFD60240DB6}"/>
    <cellStyle name="SAPBEXfilterDrill 7 4 3 3" xfId="5824" xr:uid="{0B6B34B1-D446-40C5-8EF8-591F6F833D11}"/>
    <cellStyle name="SAPBEXfilterDrill 7 4 3 3 2" xfId="12307" xr:uid="{4F63E654-FB01-4DEA-959E-8A8C07B8AE03}"/>
    <cellStyle name="SAPBEXfilterDrill 7 4 3 3 3" xfId="17873" xr:uid="{8E52022B-744A-4F3E-9AFB-CEA5C8E274A3}"/>
    <cellStyle name="SAPBEXfilterDrill 7 4 3 3 4" xfId="23314" xr:uid="{40CCD511-8DE5-43AC-9C85-02CA12E51CA1}"/>
    <cellStyle name="SAPBEXfilterDrill 7 4 3 4" xfId="8079" xr:uid="{2EFF277C-D5B8-4758-AD55-1917D60A57EA}"/>
    <cellStyle name="SAPBEXfilterDrill 7 4 3 5" xfId="13741" xr:uid="{88B0AD1A-FF3F-42E2-9D24-DADC784DF67E}"/>
    <cellStyle name="SAPBEXfilterDrill 7 4 3 6" xfId="19261" xr:uid="{35CE54D1-7D35-4E10-812A-CE39E43A0F18}"/>
    <cellStyle name="SAPBEXfilterDrill 7 4 4" xfId="3490" xr:uid="{C21D63F7-952C-4BBD-ACEA-1DD36BF813C3}"/>
    <cellStyle name="SAPBEXfilterDrill 7 4 4 2" xfId="10046" xr:uid="{755E7755-4301-40EF-B593-8D954E4D90AB}"/>
    <cellStyle name="SAPBEXfilterDrill 7 4 4 3" xfId="15660" xr:uid="{C3C201C5-659A-48D2-97CD-6F1EFF7B447B}"/>
    <cellStyle name="SAPBEXfilterDrill 7 4 4 4" xfId="21137" xr:uid="{F1CC1A0C-4F98-4ECE-8698-AD06D8748667}"/>
    <cellStyle name="SAPBEXfilterDrill 7 4 5" xfId="5822" xr:uid="{0029AD9E-4D68-442B-8FD5-7CBABFA62A68}"/>
    <cellStyle name="SAPBEXfilterDrill 7 4 5 2" xfId="12305" xr:uid="{78600E1A-FCBA-4607-B918-DFC8A30F8D24}"/>
    <cellStyle name="SAPBEXfilterDrill 7 4 5 3" xfId="17871" xr:uid="{58CC9D36-E9E8-44AF-BB23-4E9D8B2E945D}"/>
    <cellStyle name="SAPBEXfilterDrill 7 4 5 4" xfId="23312" xr:uid="{AA3DDB68-06EC-423B-B4CB-8B3A244ED2AC}"/>
    <cellStyle name="SAPBEXfilterDrill 7 4 6" xfId="8077" xr:uid="{8793B1D8-46BF-4AF0-9D35-F698F412F94B}"/>
    <cellStyle name="SAPBEXfilterDrill 7 4 7" xfId="13739" xr:uid="{658B79B0-AE90-4DDF-9BEA-F9262F161BB1}"/>
    <cellStyle name="SAPBEXfilterDrill 7 4 8" xfId="19259" xr:uid="{9A2A0563-87C7-4A0C-B51A-186F9F7AEAEE}"/>
    <cellStyle name="SAPBEXfilterDrill 7 5" xfId="1460" xr:uid="{550ACE7B-D4F3-4A53-9B41-44E708AD54DF}"/>
    <cellStyle name="SAPBEXfilterDrill 7 5 2" xfId="3493" xr:uid="{A1C9DB29-0B73-440F-98CD-78FBD66E0FE8}"/>
    <cellStyle name="SAPBEXfilterDrill 7 5 2 2" xfId="10049" xr:uid="{94497D70-2512-41B4-ADE3-17F8A8F52EC7}"/>
    <cellStyle name="SAPBEXfilterDrill 7 5 2 3" xfId="15663" xr:uid="{641774D7-C4B0-41C5-A240-A9F3C77C50CD}"/>
    <cellStyle name="SAPBEXfilterDrill 7 5 2 4" xfId="21140" xr:uid="{77AB0979-9007-4EB3-93E4-EA701664E20D}"/>
    <cellStyle name="SAPBEXfilterDrill 7 5 3" xfId="5825" xr:uid="{F72825F8-7CDD-427F-AE12-7DDCA2365DD1}"/>
    <cellStyle name="SAPBEXfilterDrill 7 5 3 2" xfId="12308" xr:uid="{01C34697-E4C8-4234-A3CD-4640E59B229B}"/>
    <cellStyle name="SAPBEXfilterDrill 7 5 3 3" xfId="17874" xr:uid="{CFC2073C-282B-407B-B4EF-FE7E6D146F3C}"/>
    <cellStyle name="SAPBEXfilterDrill 7 5 3 4" xfId="23315" xr:uid="{9C0440F2-3F7D-4011-824D-91F41CD894E8}"/>
    <cellStyle name="SAPBEXfilterDrill 7 5 4" xfId="8080" xr:uid="{9622EB2E-978E-4702-871C-4DB0B8FC2E9E}"/>
    <cellStyle name="SAPBEXfilterDrill 7 5 5" xfId="13742" xr:uid="{CD293CF2-EDB9-4D6F-8796-8731A995B924}"/>
    <cellStyle name="SAPBEXfilterDrill 7 5 6" xfId="19262" xr:uid="{3FA8CC97-6C9B-4698-9A0A-EA1207513A8C}"/>
    <cellStyle name="SAPBEXfilterDrill 7 6" xfId="1461" xr:uid="{C18C6DF9-3C69-4446-81A0-925F232B3939}"/>
    <cellStyle name="SAPBEXfilterDrill 7 6 2" xfId="3494" xr:uid="{77B995E5-D726-4179-9783-D37EE44198B9}"/>
    <cellStyle name="SAPBEXfilterDrill 7 6 2 2" xfId="10050" xr:uid="{77965399-5B2A-424D-8946-A906F1D5B1CD}"/>
    <cellStyle name="SAPBEXfilterDrill 7 6 2 3" xfId="15664" xr:uid="{8370C52C-D171-484C-945B-82FCE221F059}"/>
    <cellStyle name="SAPBEXfilterDrill 7 6 2 4" xfId="21141" xr:uid="{88F5330E-922D-4F20-8A7C-73BC55AD1FD9}"/>
    <cellStyle name="SAPBEXfilterDrill 7 6 3" xfId="5826" xr:uid="{4C7A4CA3-CB69-4D69-B568-D15FA243C878}"/>
    <cellStyle name="SAPBEXfilterDrill 7 6 3 2" xfId="12309" xr:uid="{E3FD9E1C-F91A-4F3D-9327-20F2BBFD9132}"/>
    <cellStyle name="SAPBEXfilterDrill 7 6 3 3" xfId="17875" xr:uid="{90C7AEF4-AC85-4E57-A338-420F58626F09}"/>
    <cellStyle name="SAPBEXfilterDrill 7 6 3 4" xfId="23316" xr:uid="{29B57BE0-B4E5-46A4-A60D-03B61FD236D7}"/>
    <cellStyle name="SAPBEXfilterDrill 7 6 4" xfId="8081" xr:uid="{2C56A6F6-F6A2-4553-BD35-1447898C682C}"/>
    <cellStyle name="SAPBEXfilterDrill 7 6 5" xfId="13743" xr:uid="{70C3ED50-CBF2-42E2-A600-1E300EE1037F}"/>
    <cellStyle name="SAPBEXfilterDrill 7 6 6" xfId="19263" xr:uid="{610B2886-5C16-4B5F-92EE-E3E4DB96F393}"/>
    <cellStyle name="SAPBEXfilterDrill 7 7" xfId="3483" xr:uid="{37C5B3DF-749C-4B02-B91F-111C9C1108F1}"/>
    <cellStyle name="SAPBEXfilterDrill 7 7 2" xfId="10039" xr:uid="{AEE4322E-7C72-49F6-B2BD-76CDBC54E5DF}"/>
    <cellStyle name="SAPBEXfilterDrill 7 7 3" xfId="15653" xr:uid="{92A0A1EF-88CD-46E7-9A0F-A8D7498DFACF}"/>
    <cellStyle name="SAPBEXfilterDrill 7 7 4" xfId="21130" xr:uid="{C6BD57D0-73C0-4512-BF0E-5EA83D21BC0B}"/>
    <cellStyle name="SAPBEXfilterDrill 7 8" xfId="5815" xr:uid="{7B2CCDDA-F8D1-4B18-BABF-D11F5A6BBD08}"/>
    <cellStyle name="SAPBEXfilterDrill 7 8 2" xfId="12298" xr:uid="{536CD714-A577-441B-8BB4-EEB35BD3AE2F}"/>
    <cellStyle name="SAPBEXfilterDrill 7 8 3" xfId="17864" xr:uid="{A847D1B7-B522-44E1-9966-57D154AB9B57}"/>
    <cellStyle name="SAPBEXfilterDrill 7 8 4" xfId="23305" xr:uid="{2AAB20E6-F41E-4309-B993-BEB3A97A3F3E}"/>
    <cellStyle name="SAPBEXfilterDrill 7 9" xfId="8070" xr:uid="{961E191C-C504-46ED-A985-99CC99ED5957}"/>
    <cellStyle name="SAPBEXfilterDrill 8" xfId="1462" xr:uid="{11E3CAB2-A055-454E-BE17-E5A3F7229E01}"/>
    <cellStyle name="SAPBEXfilterDrill 8 10" xfId="13744" xr:uid="{85E7A8CF-D0F8-4FEC-8F7A-F25DDC005DB0}"/>
    <cellStyle name="SAPBEXfilterDrill 8 11" xfId="19264" xr:uid="{9AE9093A-3C7C-4090-BBE2-E9383442EE9E}"/>
    <cellStyle name="SAPBEXfilterDrill 8 2" xfId="1463" xr:uid="{54ABD675-8F62-4CA9-8FAA-975D2333C481}"/>
    <cellStyle name="SAPBEXfilterDrill 8 2 2" xfId="1464" xr:uid="{3A00B2BB-0710-49CF-8430-BF1F413CBCFB}"/>
    <cellStyle name="SAPBEXfilterDrill 8 2 2 2" xfId="3497" xr:uid="{B758D82A-59A5-4792-B89B-B8AAD2A8720F}"/>
    <cellStyle name="SAPBEXfilterDrill 8 2 2 2 2" xfId="10053" xr:uid="{6D50D46B-8E0F-44AE-AA2C-63B98D566CF3}"/>
    <cellStyle name="SAPBEXfilterDrill 8 2 2 2 3" xfId="15667" xr:uid="{69CC1C4B-5AFA-4317-BB95-CA32FD9581AD}"/>
    <cellStyle name="SAPBEXfilterDrill 8 2 2 2 4" xfId="21144" xr:uid="{03E7A7AE-8FB9-4B33-ADED-F8ED69F97CDF}"/>
    <cellStyle name="SAPBEXfilterDrill 8 2 2 3" xfId="5829" xr:uid="{A2584639-24DC-4652-94FA-24CEC5A32A15}"/>
    <cellStyle name="SAPBEXfilterDrill 8 2 2 3 2" xfId="12312" xr:uid="{EE9B3DD7-4379-48FE-88DA-89DA2C85E9D4}"/>
    <cellStyle name="SAPBEXfilterDrill 8 2 2 3 3" xfId="17878" xr:uid="{A17C595C-AF1D-4DDF-B656-5AF80CF268F7}"/>
    <cellStyle name="SAPBEXfilterDrill 8 2 2 3 4" xfId="23319" xr:uid="{1A17AB10-9D41-4C6A-BAE9-CA65045AFB4F}"/>
    <cellStyle name="SAPBEXfilterDrill 8 2 2 4" xfId="8084" xr:uid="{18802084-4384-415C-A31F-84514903ACB7}"/>
    <cellStyle name="SAPBEXfilterDrill 8 2 2 5" xfId="13746" xr:uid="{BFDFC180-132F-4927-AEE1-B5B4438ED1B6}"/>
    <cellStyle name="SAPBEXfilterDrill 8 2 2 6" xfId="19266" xr:uid="{EB702ED0-8383-48BE-8111-F58DB9D4DD3B}"/>
    <cellStyle name="SAPBEXfilterDrill 8 2 3" xfId="1465" xr:uid="{09721071-50D9-4AFD-9A4E-1D0A7B952E3D}"/>
    <cellStyle name="SAPBEXfilterDrill 8 2 3 2" xfId="3498" xr:uid="{3C55C39A-9CDD-40BE-8F4C-E21609C3F583}"/>
    <cellStyle name="SAPBEXfilterDrill 8 2 3 2 2" xfId="10054" xr:uid="{D1A66D5C-150D-4AFC-A8D4-4BA18B616A8B}"/>
    <cellStyle name="SAPBEXfilterDrill 8 2 3 2 3" xfId="15668" xr:uid="{3E4C80DC-E918-478E-B7D2-7111B76387F0}"/>
    <cellStyle name="SAPBEXfilterDrill 8 2 3 2 4" xfId="21145" xr:uid="{B52CCD35-7195-4822-B744-0D2EA99821FF}"/>
    <cellStyle name="SAPBEXfilterDrill 8 2 3 3" xfId="5830" xr:uid="{E71A1AD7-A643-40E5-BE87-B6839652A4E3}"/>
    <cellStyle name="SAPBEXfilterDrill 8 2 3 3 2" xfId="12313" xr:uid="{F45E1D6E-3D29-4F58-909E-5BCBA9B062B3}"/>
    <cellStyle name="SAPBEXfilterDrill 8 2 3 3 3" xfId="17879" xr:uid="{219D036C-C5BB-4308-9D26-34331BB3A029}"/>
    <cellStyle name="SAPBEXfilterDrill 8 2 3 3 4" xfId="23320" xr:uid="{685E56B9-316B-478B-99EF-1ED664B1FE3A}"/>
    <cellStyle name="SAPBEXfilterDrill 8 2 3 4" xfId="8085" xr:uid="{E05AB65A-208F-4CEA-A507-987248739164}"/>
    <cellStyle name="SAPBEXfilterDrill 8 2 3 5" xfId="13747" xr:uid="{F8282F7D-CA06-46EB-84E9-A514BE9B2DFE}"/>
    <cellStyle name="SAPBEXfilterDrill 8 2 3 6" xfId="19267" xr:uid="{238680E6-59A9-4E8F-ADC9-E2FF19C3315E}"/>
    <cellStyle name="SAPBEXfilterDrill 8 2 4" xfId="3496" xr:uid="{7B7D6A9F-976F-4B1A-8DAB-0D55FA28492E}"/>
    <cellStyle name="SAPBEXfilterDrill 8 2 4 2" xfId="10052" xr:uid="{8A138E89-2B95-4789-B142-6BABAF946A71}"/>
    <cellStyle name="SAPBEXfilterDrill 8 2 4 3" xfId="15666" xr:uid="{EB87090C-6BC7-4F58-98B4-E413B026DD58}"/>
    <cellStyle name="SAPBEXfilterDrill 8 2 4 4" xfId="21143" xr:uid="{502DF163-8A35-4829-A557-BDC053D0FA4F}"/>
    <cellStyle name="SAPBEXfilterDrill 8 2 5" xfId="5828" xr:uid="{7CA707F3-B490-415A-9CD8-71E829EC87FC}"/>
    <cellStyle name="SAPBEXfilterDrill 8 2 5 2" xfId="12311" xr:uid="{5208EB2A-1088-47B5-A0D8-41678F500D43}"/>
    <cellStyle name="SAPBEXfilterDrill 8 2 5 3" xfId="17877" xr:uid="{6EB649B0-CB56-4BE1-A877-9810004DBFA9}"/>
    <cellStyle name="SAPBEXfilterDrill 8 2 5 4" xfId="23318" xr:uid="{5BEC37B1-AC8F-488C-8FC5-6833B2775BA1}"/>
    <cellStyle name="SAPBEXfilterDrill 8 2 6" xfId="8083" xr:uid="{33FCC8A6-DF54-4BA5-AB5F-CB8F54FA9846}"/>
    <cellStyle name="SAPBEXfilterDrill 8 2 7" xfId="13745" xr:uid="{516DDAC5-F6CA-49EA-96CC-9A1FF530211A}"/>
    <cellStyle name="SAPBEXfilterDrill 8 2 8" xfId="19265" xr:uid="{A55BCBD4-F90E-43FD-A57E-C2A5A01F958A}"/>
    <cellStyle name="SAPBEXfilterDrill 8 3" xfId="1466" xr:uid="{20DEF30D-3CEC-47FB-B549-555EE5D1497D}"/>
    <cellStyle name="SAPBEXfilterDrill 8 3 2" xfId="1467" xr:uid="{0AEACAF3-1117-4364-9B2E-6E9655E91935}"/>
    <cellStyle name="SAPBEXfilterDrill 8 3 2 2" xfId="3500" xr:uid="{38EBD2F6-472B-4BF2-86EC-34A6414ABDB1}"/>
    <cellStyle name="SAPBEXfilterDrill 8 3 2 2 2" xfId="10056" xr:uid="{CEF7B234-4190-443D-ABA9-AAFEC3DCB2C5}"/>
    <cellStyle name="SAPBEXfilterDrill 8 3 2 2 3" xfId="15670" xr:uid="{BE7595EC-3C09-4948-8F96-A7469E8FEB7A}"/>
    <cellStyle name="SAPBEXfilterDrill 8 3 2 2 4" xfId="21147" xr:uid="{F2B66669-2316-494F-A67E-E8FEF981430A}"/>
    <cellStyle name="SAPBEXfilterDrill 8 3 2 3" xfId="5832" xr:uid="{DF85C393-F943-4A2C-9D43-1AF5F17001B1}"/>
    <cellStyle name="SAPBEXfilterDrill 8 3 2 3 2" xfId="12315" xr:uid="{A95325F5-CD30-4E94-B6B2-D41B4E2A5032}"/>
    <cellStyle name="SAPBEXfilterDrill 8 3 2 3 3" xfId="17881" xr:uid="{20658A86-EA6E-488D-AE2E-FDCB00DBF652}"/>
    <cellStyle name="SAPBEXfilterDrill 8 3 2 3 4" xfId="23322" xr:uid="{BFFA1943-62FB-45EB-AB9E-4015C13F5E89}"/>
    <cellStyle name="SAPBEXfilterDrill 8 3 2 4" xfId="8087" xr:uid="{376F7A16-606A-4B07-9300-A4E96DE6E1D9}"/>
    <cellStyle name="SAPBEXfilterDrill 8 3 2 5" xfId="13749" xr:uid="{728CC898-A7EC-4E61-A65D-FCD64CFA5269}"/>
    <cellStyle name="SAPBEXfilterDrill 8 3 2 6" xfId="19269" xr:uid="{EB229320-3630-47BA-8748-E8B192437976}"/>
    <cellStyle name="SAPBEXfilterDrill 8 3 3" xfId="1468" xr:uid="{7005F000-E86B-4915-A4BA-2E8EC2FC0FC9}"/>
    <cellStyle name="SAPBEXfilterDrill 8 3 3 2" xfId="3501" xr:uid="{309934D1-6865-44A0-B663-D4049E85A7BA}"/>
    <cellStyle name="SAPBEXfilterDrill 8 3 3 2 2" xfId="10057" xr:uid="{8B874F26-1859-43AB-8112-6FEA8FEC0019}"/>
    <cellStyle name="SAPBEXfilterDrill 8 3 3 2 3" xfId="15671" xr:uid="{D3B10DFD-3C81-4441-A3ED-A618B5859DF9}"/>
    <cellStyle name="SAPBEXfilterDrill 8 3 3 2 4" xfId="21148" xr:uid="{7476C593-233D-4C57-95C8-AF9A2C31B94B}"/>
    <cellStyle name="SAPBEXfilterDrill 8 3 3 3" xfId="5833" xr:uid="{B17D18DA-C7B4-412D-9D28-728C40785ECD}"/>
    <cellStyle name="SAPBEXfilterDrill 8 3 3 3 2" xfId="12316" xr:uid="{9D6F25FE-3BFC-4B8E-9E5E-8E2EDCFE5A36}"/>
    <cellStyle name="SAPBEXfilterDrill 8 3 3 3 3" xfId="17882" xr:uid="{6FB7651F-90BD-424F-BE76-F3A4737BA0B2}"/>
    <cellStyle name="SAPBEXfilterDrill 8 3 3 3 4" xfId="23323" xr:uid="{BCDC79DC-F40C-421B-930A-38EC3AEB612F}"/>
    <cellStyle name="SAPBEXfilterDrill 8 3 3 4" xfId="8088" xr:uid="{C19F2437-3BC6-4A37-8546-01E04E9C7BDC}"/>
    <cellStyle name="SAPBEXfilterDrill 8 3 3 5" xfId="13750" xr:uid="{EFEC9491-4FD6-4F94-83D1-B189C42FAF15}"/>
    <cellStyle name="SAPBEXfilterDrill 8 3 3 6" xfId="19270" xr:uid="{DA622821-161F-4F67-9272-6722007CC5BA}"/>
    <cellStyle name="SAPBEXfilterDrill 8 3 4" xfId="3499" xr:uid="{80144881-AC2F-4E7E-9139-E216CCD56667}"/>
    <cellStyle name="SAPBEXfilterDrill 8 3 4 2" xfId="10055" xr:uid="{EC44DB6D-86D2-4C79-8066-167A0700388B}"/>
    <cellStyle name="SAPBEXfilterDrill 8 3 4 3" xfId="15669" xr:uid="{26706F85-3DFC-4446-9F5E-5EB2194EC94F}"/>
    <cellStyle name="SAPBEXfilterDrill 8 3 4 4" xfId="21146" xr:uid="{7FE793A8-7966-46AF-A046-B03B2421A5B7}"/>
    <cellStyle name="SAPBEXfilterDrill 8 3 5" xfId="5831" xr:uid="{2E1B0977-7A45-4CDA-BDE4-D202824D6065}"/>
    <cellStyle name="SAPBEXfilterDrill 8 3 5 2" xfId="12314" xr:uid="{83801CAD-0266-4B7C-A2CD-D47EC322F7D4}"/>
    <cellStyle name="SAPBEXfilterDrill 8 3 5 3" xfId="17880" xr:uid="{4B31AA91-5D0A-4EE2-8D4D-91B75D1425BB}"/>
    <cellStyle name="SAPBEXfilterDrill 8 3 5 4" xfId="23321" xr:uid="{560D8048-DFA4-4CB8-9857-0B5A2FDBD9AB}"/>
    <cellStyle name="SAPBEXfilterDrill 8 3 6" xfId="8086" xr:uid="{0A88A2B3-1716-44AA-A86F-23C9C95D6219}"/>
    <cellStyle name="SAPBEXfilterDrill 8 3 7" xfId="13748" xr:uid="{09AED0E9-5595-4718-82CA-6FC408EF5259}"/>
    <cellStyle name="SAPBEXfilterDrill 8 3 8" xfId="19268" xr:uid="{169EAAA7-C3CE-4E9A-9FC5-738C9F8925E0}"/>
    <cellStyle name="SAPBEXfilterDrill 8 4" xfId="1469" xr:uid="{1AE26486-8CA8-4853-8F70-782FF1FBBC0D}"/>
    <cellStyle name="SAPBEXfilterDrill 8 4 2" xfId="1470" xr:uid="{A35D3FAC-448A-4C6E-A75D-0E1067D9C63D}"/>
    <cellStyle name="SAPBEXfilterDrill 8 4 2 2" xfId="3503" xr:uid="{8DC42F79-13ED-485E-A184-A9FD68F45CE4}"/>
    <cellStyle name="SAPBEXfilterDrill 8 4 2 2 2" xfId="10059" xr:uid="{EA0A6E23-87B5-433C-A965-0E62DA3666D1}"/>
    <cellStyle name="SAPBEXfilterDrill 8 4 2 2 3" xfId="15673" xr:uid="{540092CF-2A3C-40E6-A04C-41AE3BA4273B}"/>
    <cellStyle name="SAPBEXfilterDrill 8 4 2 2 4" xfId="21150" xr:uid="{71B4F2F2-A4FC-42E6-BE3B-4EBF7FBF88AA}"/>
    <cellStyle name="SAPBEXfilterDrill 8 4 2 3" xfId="5835" xr:uid="{0224611D-12C4-4E10-8786-0CCDD00AE484}"/>
    <cellStyle name="SAPBEXfilterDrill 8 4 2 3 2" xfId="12318" xr:uid="{20460EE2-15F4-4E0C-8B66-BD21BEC8436A}"/>
    <cellStyle name="SAPBEXfilterDrill 8 4 2 3 3" xfId="17884" xr:uid="{1CF16751-38E1-43AD-BC5F-369DB2BDF8B0}"/>
    <cellStyle name="SAPBEXfilterDrill 8 4 2 3 4" xfId="23325" xr:uid="{E8D25D88-68FA-43E8-8B47-D6A0EFFD3BED}"/>
    <cellStyle name="SAPBEXfilterDrill 8 4 2 4" xfId="8090" xr:uid="{C8BB8E91-E243-4027-B8C5-912DFACA0D80}"/>
    <cellStyle name="SAPBEXfilterDrill 8 4 2 5" xfId="13752" xr:uid="{B43E2480-12BD-420F-8A40-9E651563DBDB}"/>
    <cellStyle name="SAPBEXfilterDrill 8 4 2 6" xfId="19272" xr:uid="{6760D0CA-D355-4608-9127-396E0D1222B8}"/>
    <cellStyle name="SAPBEXfilterDrill 8 4 3" xfId="1471" xr:uid="{3B5595B2-9529-49BE-9069-2FD4985E3C92}"/>
    <cellStyle name="SAPBEXfilterDrill 8 4 3 2" xfId="3504" xr:uid="{57DE390C-D33D-40C8-87B6-79442E1E67A0}"/>
    <cellStyle name="SAPBEXfilterDrill 8 4 3 2 2" xfId="10060" xr:uid="{9A7385AF-4D7A-4403-B98F-9A1AD4783596}"/>
    <cellStyle name="SAPBEXfilterDrill 8 4 3 2 3" xfId="15674" xr:uid="{3ECBF6ED-5096-423A-BFF3-2DD7461B012B}"/>
    <cellStyle name="SAPBEXfilterDrill 8 4 3 2 4" xfId="21151" xr:uid="{A9543B29-20F7-46BC-90E0-6E9B7F777819}"/>
    <cellStyle name="SAPBEXfilterDrill 8 4 3 3" xfId="5836" xr:uid="{F002A750-339D-4703-AEE4-6BB9D6DE3CBD}"/>
    <cellStyle name="SAPBEXfilterDrill 8 4 3 3 2" xfId="12319" xr:uid="{B9E0A4D1-0B22-478C-9E38-BCCC7DEA66DC}"/>
    <cellStyle name="SAPBEXfilterDrill 8 4 3 3 3" xfId="17885" xr:uid="{4858A986-BC38-4011-BB0F-BA89141FB8E9}"/>
    <cellStyle name="SAPBEXfilterDrill 8 4 3 3 4" xfId="23326" xr:uid="{0145B78B-51CF-474B-A01C-5619556800F0}"/>
    <cellStyle name="SAPBEXfilterDrill 8 4 3 4" xfId="8091" xr:uid="{EC5BC1CE-D620-45F6-AD3E-790D1D74E85D}"/>
    <cellStyle name="SAPBEXfilterDrill 8 4 3 5" xfId="13753" xr:uid="{0684C700-0653-4C6B-93E0-D8F022536F0B}"/>
    <cellStyle name="SAPBEXfilterDrill 8 4 3 6" xfId="19273" xr:uid="{EEA315DE-C142-446F-8266-CE68ECD04CFC}"/>
    <cellStyle name="SAPBEXfilterDrill 8 4 4" xfId="3502" xr:uid="{B044702C-AA84-4F5E-9FC5-2766D64AB565}"/>
    <cellStyle name="SAPBEXfilterDrill 8 4 4 2" xfId="10058" xr:uid="{C57F88A2-F9CD-45ED-8C32-39798787C5F7}"/>
    <cellStyle name="SAPBEXfilterDrill 8 4 4 3" xfId="15672" xr:uid="{361F31C0-709E-46C8-983D-0167D39123E1}"/>
    <cellStyle name="SAPBEXfilterDrill 8 4 4 4" xfId="21149" xr:uid="{774E21B5-B96D-43F3-9BA8-9D4A01E59C1A}"/>
    <cellStyle name="SAPBEXfilterDrill 8 4 5" xfId="5834" xr:uid="{EB19BF97-09E9-40EA-B1EE-01BB89EDB7B8}"/>
    <cellStyle name="SAPBEXfilterDrill 8 4 5 2" xfId="12317" xr:uid="{02527033-0E69-4569-8D71-A465D53A396E}"/>
    <cellStyle name="SAPBEXfilterDrill 8 4 5 3" xfId="17883" xr:uid="{C220BB6F-1C80-4A0A-AA4E-C1A8FFDCAB3C}"/>
    <cellStyle name="SAPBEXfilterDrill 8 4 5 4" xfId="23324" xr:uid="{3A2F6A19-BD3E-4286-9111-FF7B0D974751}"/>
    <cellStyle name="SAPBEXfilterDrill 8 4 6" xfId="8089" xr:uid="{FB6BB75C-DE72-4208-B905-5DB05A12F310}"/>
    <cellStyle name="SAPBEXfilterDrill 8 4 7" xfId="13751" xr:uid="{B47DC4D3-F5D4-4B17-B122-EF3034B1CDE9}"/>
    <cellStyle name="SAPBEXfilterDrill 8 4 8" xfId="19271" xr:uid="{16AA4BA3-0019-49C6-B1B4-663D2365A2C4}"/>
    <cellStyle name="SAPBEXfilterDrill 8 5" xfId="1472" xr:uid="{B1440D23-594B-496C-8D90-DD233CD41554}"/>
    <cellStyle name="SAPBEXfilterDrill 8 5 2" xfId="3505" xr:uid="{09953B1F-7645-40EA-9548-0F8D0C875642}"/>
    <cellStyle name="SAPBEXfilterDrill 8 5 2 2" xfId="10061" xr:uid="{E2C742C1-5F77-4599-9E6E-B9B197FE8B2F}"/>
    <cellStyle name="SAPBEXfilterDrill 8 5 2 3" xfId="15675" xr:uid="{90C179C7-24BA-4773-BE50-0FAC919270F4}"/>
    <cellStyle name="SAPBEXfilterDrill 8 5 2 4" xfId="21152" xr:uid="{22F1FB8A-7C9E-4853-8151-A16F63623BF9}"/>
    <cellStyle name="SAPBEXfilterDrill 8 5 3" xfId="5837" xr:uid="{5C3C5327-2CF6-43C4-9248-F3B1718584D4}"/>
    <cellStyle name="SAPBEXfilterDrill 8 5 3 2" xfId="12320" xr:uid="{CED599E2-EF63-448D-B462-C3D37785FD18}"/>
    <cellStyle name="SAPBEXfilterDrill 8 5 3 3" xfId="17886" xr:uid="{528B58FA-F086-4044-9FA4-F044651FC874}"/>
    <cellStyle name="SAPBEXfilterDrill 8 5 3 4" xfId="23327" xr:uid="{2CB31973-2D9D-4542-B754-BFCD0CA4BEFB}"/>
    <cellStyle name="SAPBEXfilterDrill 8 5 4" xfId="8092" xr:uid="{F23A17E5-08B8-452D-9BFD-ECDECC2F530C}"/>
    <cellStyle name="SAPBEXfilterDrill 8 5 5" xfId="13754" xr:uid="{7C6A5757-20B0-4104-AFC6-39FFF1841AE3}"/>
    <cellStyle name="SAPBEXfilterDrill 8 5 6" xfId="19274" xr:uid="{A0B94DD6-1877-4415-8481-FE3E454F4260}"/>
    <cellStyle name="SAPBEXfilterDrill 8 6" xfId="1473" xr:uid="{06CAB14B-6897-42D1-A3A4-B4F331D6F4BF}"/>
    <cellStyle name="SAPBEXfilterDrill 8 6 2" xfId="3506" xr:uid="{B13DE3CB-5EAB-481F-8F92-9408B6C6F9FC}"/>
    <cellStyle name="SAPBEXfilterDrill 8 6 2 2" xfId="10062" xr:uid="{77AC91FA-4D9C-4C66-9D96-D4F289EC2CEF}"/>
    <cellStyle name="SAPBEXfilterDrill 8 6 2 3" xfId="15676" xr:uid="{347B344B-D2A4-4C21-91EA-643576C2A23A}"/>
    <cellStyle name="SAPBEXfilterDrill 8 6 2 4" xfId="21153" xr:uid="{E69FCEB2-209C-48BD-8F4D-B47993AD03C7}"/>
    <cellStyle name="SAPBEXfilterDrill 8 6 3" xfId="5838" xr:uid="{C87E8CFF-60E2-4E92-A458-32588E62F526}"/>
    <cellStyle name="SAPBEXfilterDrill 8 6 3 2" xfId="12321" xr:uid="{08F5D2FA-7A0B-4F4B-826D-BC7FD274D459}"/>
    <cellStyle name="SAPBEXfilterDrill 8 6 3 3" xfId="17887" xr:uid="{7183353C-0F61-4231-A9D6-D6E8F8E7B37D}"/>
    <cellStyle name="SAPBEXfilterDrill 8 6 3 4" xfId="23328" xr:uid="{557F739E-608D-4141-AC97-55EA0034E8EC}"/>
    <cellStyle name="SAPBEXfilterDrill 8 6 4" xfId="8093" xr:uid="{0493A2BD-3B8B-426F-AEA0-3E5661EB643E}"/>
    <cellStyle name="SAPBEXfilterDrill 8 6 5" xfId="13755" xr:uid="{C2D32150-A617-4CB3-8D6D-E13B7C6D6B38}"/>
    <cellStyle name="SAPBEXfilterDrill 8 6 6" xfId="19275" xr:uid="{87D8D9FC-C677-4CFE-8F41-62DA48D5DAA4}"/>
    <cellStyle name="SAPBEXfilterDrill 8 7" xfId="3495" xr:uid="{2837D869-9305-4E26-802B-250AE456CF89}"/>
    <cellStyle name="SAPBEXfilterDrill 8 7 2" xfId="10051" xr:uid="{DB6C2B49-EBED-4800-BD46-DA2F44594917}"/>
    <cellStyle name="SAPBEXfilterDrill 8 7 3" xfId="15665" xr:uid="{DE0290E2-83CD-4101-94AF-5879566722EE}"/>
    <cellStyle name="SAPBEXfilterDrill 8 7 4" xfId="21142" xr:uid="{7CE9983E-ADFD-495A-96D8-D780EEE19645}"/>
    <cellStyle name="SAPBEXfilterDrill 8 8" xfId="5827" xr:uid="{3CA201FE-825A-4B61-B222-34A20545F40F}"/>
    <cellStyle name="SAPBEXfilterDrill 8 8 2" xfId="12310" xr:uid="{C1223672-1B4F-4656-96BA-1B9657DAB88D}"/>
    <cellStyle name="SAPBEXfilterDrill 8 8 3" xfId="17876" xr:uid="{A078A1AC-A0D3-4319-A491-31B91F570D9E}"/>
    <cellStyle name="SAPBEXfilterDrill 8 8 4" xfId="23317" xr:uid="{5B4C72EA-3FF3-4E0A-8C0C-74605D089EC4}"/>
    <cellStyle name="SAPBEXfilterDrill 8 9" xfId="8082" xr:uid="{CABDFB70-F213-48AC-B72F-30257740DD90}"/>
    <cellStyle name="SAPBEXfilterDrill 9" xfId="1474" xr:uid="{718564E0-CA89-407A-AD4B-70A8CB644055}"/>
    <cellStyle name="SAPBEXfilterDrill 9 10" xfId="13756" xr:uid="{DED1DCBE-63A3-4CC8-BC3B-6A1CA3FA34B1}"/>
    <cellStyle name="SAPBEXfilterDrill 9 11" xfId="19276" xr:uid="{937320DE-9363-4601-BBC8-B0ECB9374977}"/>
    <cellStyle name="SAPBEXfilterDrill 9 2" xfId="1475" xr:uid="{A93A4601-AC70-4B87-8D41-A65717D19B26}"/>
    <cellStyle name="SAPBEXfilterDrill 9 2 2" xfId="1476" xr:uid="{51F76796-B1DE-4D7D-9804-5A8324ACF7EA}"/>
    <cellStyle name="SAPBEXfilterDrill 9 2 2 2" xfId="3509" xr:uid="{0C03A6A7-B78C-4C5F-808D-96C7398D429C}"/>
    <cellStyle name="SAPBEXfilterDrill 9 2 2 2 2" xfId="10065" xr:uid="{733AC812-1D4F-4854-A560-03B2CCB45C94}"/>
    <cellStyle name="SAPBEXfilterDrill 9 2 2 2 3" xfId="15679" xr:uid="{1B52D44D-1D73-4D38-A898-B2D115EAFBA6}"/>
    <cellStyle name="SAPBEXfilterDrill 9 2 2 2 4" xfId="21156" xr:uid="{923B35BF-4617-4525-BCC4-1D9BEB85C625}"/>
    <cellStyle name="SAPBEXfilterDrill 9 2 2 3" xfId="5841" xr:uid="{21E79FEE-0DB1-483B-83EB-526EAF183542}"/>
    <cellStyle name="SAPBEXfilterDrill 9 2 2 3 2" xfId="12324" xr:uid="{15D139EE-3099-4ADC-B8FE-81C83AE7E6B6}"/>
    <cellStyle name="SAPBEXfilterDrill 9 2 2 3 3" xfId="17890" xr:uid="{FCAE637D-4DB1-4CDC-9BF4-6FA5D99A55F6}"/>
    <cellStyle name="SAPBEXfilterDrill 9 2 2 3 4" xfId="23331" xr:uid="{58CA4A68-F902-4185-9800-D07EC9AFF8D2}"/>
    <cellStyle name="SAPBEXfilterDrill 9 2 2 4" xfId="8096" xr:uid="{E474A578-BE24-4707-B48D-1438B9786C47}"/>
    <cellStyle name="SAPBEXfilterDrill 9 2 2 5" xfId="13758" xr:uid="{7D7BAA24-CCEB-41C6-A2C8-428FC1037384}"/>
    <cellStyle name="SAPBEXfilterDrill 9 2 2 6" xfId="19278" xr:uid="{E7E057B8-0618-4606-8E59-F73F161CA76E}"/>
    <cellStyle name="SAPBEXfilterDrill 9 2 3" xfId="1477" xr:uid="{405BA2A0-5BD5-4607-87EE-554E293ED53B}"/>
    <cellStyle name="SAPBEXfilterDrill 9 2 3 2" xfId="3510" xr:uid="{B6714315-B1BB-494D-8800-F247E1D6D3DA}"/>
    <cellStyle name="SAPBEXfilterDrill 9 2 3 2 2" xfId="10066" xr:uid="{51D9C8F0-AF2D-48F2-86D1-0211A248412D}"/>
    <cellStyle name="SAPBEXfilterDrill 9 2 3 2 3" xfId="15680" xr:uid="{A9D3EED8-2B30-4975-AB5A-BFF75B86DF79}"/>
    <cellStyle name="SAPBEXfilterDrill 9 2 3 2 4" xfId="21157" xr:uid="{FB034A6A-2F54-4088-B38F-DED71B6F48AB}"/>
    <cellStyle name="SAPBEXfilterDrill 9 2 3 3" xfId="5842" xr:uid="{6074150B-0BE6-4B6B-BC20-025D8BCE28C3}"/>
    <cellStyle name="SAPBEXfilterDrill 9 2 3 3 2" xfId="12325" xr:uid="{D7233A22-E7AC-4617-9667-8DEBEE83AB1A}"/>
    <cellStyle name="SAPBEXfilterDrill 9 2 3 3 3" xfId="17891" xr:uid="{6C52040B-DFED-4256-B2E8-847416E81619}"/>
    <cellStyle name="SAPBEXfilterDrill 9 2 3 3 4" xfId="23332" xr:uid="{22F41A7A-73A6-426A-9290-64AC8FDFCF62}"/>
    <cellStyle name="SAPBEXfilterDrill 9 2 3 4" xfId="8097" xr:uid="{3D941791-F349-408F-BEE5-2EB8E272F6E3}"/>
    <cellStyle name="SAPBEXfilterDrill 9 2 3 5" xfId="13759" xr:uid="{DF5866D5-B42E-4063-A1F3-201587B55776}"/>
    <cellStyle name="SAPBEXfilterDrill 9 2 3 6" xfId="19279" xr:uid="{557D9BF6-4A23-4F50-957D-3152C5537467}"/>
    <cellStyle name="SAPBEXfilterDrill 9 2 4" xfId="3508" xr:uid="{08B90E42-C84D-4423-B8AA-53456AE0960C}"/>
    <cellStyle name="SAPBEXfilterDrill 9 2 4 2" xfId="10064" xr:uid="{AEBAFCD2-A272-4459-B6FE-D0D0A7663CE2}"/>
    <cellStyle name="SAPBEXfilterDrill 9 2 4 3" xfId="15678" xr:uid="{BAE17059-F885-4DE5-B8C3-F54E9E543F95}"/>
    <cellStyle name="SAPBEXfilterDrill 9 2 4 4" xfId="21155" xr:uid="{D95A09E7-73FC-4431-94BC-BB7CBC38E01D}"/>
    <cellStyle name="SAPBEXfilterDrill 9 2 5" xfId="5840" xr:uid="{9C41338E-AF6B-4B81-BFBB-658ACE9F3C0E}"/>
    <cellStyle name="SAPBEXfilterDrill 9 2 5 2" xfId="12323" xr:uid="{B5681D46-D56C-4204-B227-526AE9475514}"/>
    <cellStyle name="SAPBEXfilterDrill 9 2 5 3" xfId="17889" xr:uid="{6DE14196-D56A-43D9-A96E-26B4CED4996D}"/>
    <cellStyle name="SAPBEXfilterDrill 9 2 5 4" xfId="23330" xr:uid="{3B9A78D8-D4C0-4C6E-8248-71B3D66D0611}"/>
    <cellStyle name="SAPBEXfilterDrill 9 2 6" xfId="8095" xr:uid="{50FB023A-AB82-4D30-A401-BD98A1DC2648}"/>
    <cellStyle name="SAPBEXfilterDrill 9 2 7" xfId="13757" xr:uid="{B6CD248E-F5C1-4808-B4B5-815E52AD9D84}"/>
    <cellStyle name="SAPBEXfilterDrill 9 2 8" xfId="19277" xr:uid="{D6CF7C70-7930-46CF-9D1C-A2FD30B2A1D6}"/>
    <cellStyle name="SAPBEXfilterDrill 9 3" xfId="1478" xr:uid="{B8AC5A2A-5AAA-4A86-AAA8-32B69A0AFF77}"/>
    <cellStyle name="SAPBEXfilterDrill 9 3 2" xfId="1479" xr:uid="{D6878178-5A9F-4D1C-9382-7F6A8FCC8112}"/>
    <cellStyle name="SAPBEXfilterDrill 9 3 2 2" xfId="3512" xr:uid="{CE31145E-B9AE-47C5-AD41-F3D9418F0CE1}"/>
    <cellStyle name="SAPBEXfilterDrill 9 3 2 2 2" xfId="10068" xr:uid="{93DCE365-ED7C-4F1C-971F-C97535372793}"/>
    <cellStyle name="SAPBEXfilterDrill 9 3 2 2 3" xfId="15682" xr:uid="{6C6DF2CD-BA55-453D-ACB7-4A73D9B961B1}"/>
    <cellStyle name="SAPBEXfilterDrill 9 3 2 2 4" xfId="21159" xr:uid="{3BD07ACF-D458-4F24-9228-3A9B3F32E381}"/>
    <cellStyle name="SAPBEXfilterDrill 9 3 2 3" xfId="5844" xr:uid="{42F10144-C3A2-41AA-806D-E8C2A991CE20}"/>
    <cellStyle name="SAPBEXfilterDrill 9 3 2 3 2" xfId="12327" xr:uid="{DE2797EA-F3A9-4A9C-8EC6-4867CB89ACEE}"/>
    <cellStyle name="SAPBEXfilterDrill 9 3 2 3 3" xfId="17893" xr:uid="{43FA1C5C-8072-45A6-90AF-45D59795487C}"/>
    <cellStyle name="SAPBEXfilterDrill 9 3 2 3 4" xfId="23334" xr:uid="{D44BAB2B-B785-440D-82A6-24EEA508B565}"/>
    <cellStyle name="SAPBEXfilterDrill 9 3 2 4" xfId="8099" xr:uid="{63D482F4-AF5B-41DD-87CA-BC7A270E155A}"/>
    <cellStyle name="SAPBEXfilterDrill 9 3 2 5" xfId="13761" xr:uid="{8D9A399F-5C6F-42C6-8EF2-C42FA6EC9516}"/>
    <cellStyle name="SAPBEXfilterDrill 9 3 2 6" xfId="19281" xr:uid="{7DDC7F51-77AE-4DFE-B858-751697043D0C}"/>
    <cellStyle name="SAPBEXfilterDrill 9 3 3" xfId="1480" xr:uid="{96DF08FE-CFBF-4D29-A8E7-69A122DF3B7F}"/>
    <cellStyle name="SAPBEXfilterDrill 9 3 3 2" xfId="3513" xr:uid="{3031AE4E-9120-4216-983F-4695A845306D}"/>
    <cellStyle name="SAPBEXfilterDrill 9 3 3 2 2" xfId="10069" xr:uid="{4F8B9860-3F7C-4F99-8DE4-99DC02E78E60}"/>
    <cellStyle name="SAPBEXfilterDrill 9 3 3 2 3" xfId="15683" xr:uid="{98FFC812-6507-42D3-918A-FC5ED6AFB838}"/>
    <cellStyle name="SAPBEXfilterDrill 9 3 3 2 4" xfId="21160" xr:uid="{EC922BD8-028F-4FA0-8CB0-1B009838E274}"/>
    <cellStyle name="SAPBEXfilterDrill 9 3 3 3" xfId="5845" xr:uid="{425C2B89-1FC1-4007-BB2A-30BCF270422A}"/>
    <cellStyle name="SAPBEXfilterDrill 9 3 3 3 2" xfId="12328" xr:uid="{A90E4401-E418-4750-8263-87A16C1E0651}"/>
    <cellStyle name="SAPBEXfilterDrill 9 3 3 3 3" xfId="17894" xr:uid="{EAC423FE-A694-4350-B2A0-4C58DB7C7ED9}"/>
    <cellStyle name="SAPBEXfilterDrill 9 3 3 3 4" xfId="23335" xr:uid="{105B8E7D-0597-4FEA-B815-4C89215E9D84}"/>
    <cellStyle name="SAPBEXfilterDrill 9 3 3 4" xfId="8100" xr:uid="{85031716-D658-4EC3-90AD-DF6ED7387DE1}"/>
    <cellStyle name="SAPBEXfilterDrill 9 3 3 5" xfId="13762" xr:uid="{0FF42E59-B514-482A-B1FF-D225DF37DDAF}"/>
    <cellStyle name="SAPBEXfilterDrill 9 3 3 6" xfId="19282" xr:uid="{F29B4923-C1C2-433D-AE6B-647DCCCEBB2F}"/>
    <cellStyle name="SAPBEXfilterDrill 9 3 4" xfId="3511" xr:uid="{8F24F8B6-19B9-4857-BC9E-3859555C9831}"/>
    <cellStyle name="SAPBEXfilterDrill 9 3 4 2" xfId="10067" xr:uid="{5AF64ADD-F56F-42E6-A74B-6582302B9138}"/>
    <cellStyle name="SAPBEXfilterDrill 9 3 4 3" xfId="15681" xr:uid="{3793BDC5-A16E-4187-BE0B-1D27A010B7D9}"/>
    <cellStyle name="SAPBEXfilterDrill 9 3 4 4" xfId="21158" xr:uid="{793C96A8-0EDE-4C87-AD43-3F54CB52C511}"/>
    <cellStyle name="SAPBEXfilterDrill 9 3 5" xfId="5843" xr:uid="{D3EB4393-C9CB-4DF3-A820-59EF4912133D}"/>
    <cellStyle name="SAPBEXfilterDrill 9 3 5 2" xfId="12326" xr:uid="{5AA968D4-0B66-404E-A2B1-D5AFD805D03F}"/>
    <cellStyle name="SAPBEXfilterDrill 9 3 5 3" xfId="17892" xr:uid="{66711ED5-1ED5-4B58-BBF3-D96B20B8E7D4}"/>
    <cellStyle name="SAPBEXfilterDrill 9 3 5 4" xfId="23333" xr:uid="{AD410744-D3E5-4D4F-998C-F01C31C062B6}"/>
    <cellStyle name="SAPBEXfilterDrill 9 3 6" xfId="8098" xr:uid="{30846D35-9F22-4FBC-9430-416985073863}"/>
    <cellStyle name="SAPBEXfilterDrill 9 3 7" xfId="13760" xr:uid="{E80367B6-9F90-4EFD-A87D-DC7F5A62E233}"/>
    <cellStyle name="SAPBEXfilterDrill 9 3 8" xfId="19280" xr:uid="{EF65EB75-E60D-4A6A-BFA9-E4838D04D741}"/>
    <cellStyle name="SAPBEXfilterDrill 9 4" xfId="1481" xr:uid="{805363E9-A8AF-4DE4-917A-49ED1355DFF3}"/>
    <cellStyle name="SAPBEXfilterDrill 9 4 2" xfId="1482" xr:uid="{047C4CCF-C38D-4656-8C3C-44C0CE9BE16D}"/>
    <cellStyle name="SAPBEXfilterDrill 9 4 2 2" xfId="3515" xr:uid="{B88F2436-6E42-458D-B865-38B91915412E}"/>
    <cellStyle name="SAPBEXfilterDrill 9 4 2 2 2" xfId="10071" xr:uid="{6704DCBF-27F8-4A0F-8A5B-53F73FAE1D8B}"/>
    <cellStyle name="SAPBEXfilterDrill 9 4 2 2 3" xfId="15685" xr:uid="{CF164C87-2BD4-4378-B33D-532F8FEF2557}"/>
    <cellStyle name="SAPBEXfilterDrill 9 4 2 2 4" xfId="21162" xr:uid="{899D7750-DEEA-42F7-A3A5-E0FAB35BD278}"/>
    <cellStyle name="SAPBEXfilterDrill 9 4 2 3" xfId="5847" xr:uid="{53092F54-B9E1-42FF-A99B-923B7B0F9303}"/>
    <cellStyle name="SAPBEXfilterDrill 9 4 2 3 2" xfId="12330" xr:uid="{8857C704-4894-4651-AA7D-6368D7FFA6F2}"/>
    <cellStyle name="SAPBEXfilterDrill 9 4 2 3 3" xfId="17896" xr:uid="{6D48D040-EA7B-4536-B2E3-2B30086F56E6}"/>
    <cellStyle name="SAPBEXfilterDrill 9 4 2 3 4" xfId="23337" xr:uid="{FAD15F0E-C54A-462C-9F10-4F79A135D7D3}"/>
    <cellStyle name="SAPBEXfilterDrill 9 4 2 4" xfId="8102" xr:uid="{AB6A0FC7-4D00-4C08-A3C1-8288B0C9D3CA}"/>
    <cellStyle name="SAPBEXfilterDrill 9 4 2 5" xfId="13764" xr:uid="{7DCA84FA-2E62-4720-9ADB-96FAC9C9BBE3}"/>
    <cellStyle name="SAPBEXfilterDrill 9 4 2 6" xfId="19284" xr:uid="{90B84B83-D2D5-4B8C-9BB5-2953E8189FE4}"/>
    <cellStyle name="SAPBEXfilterDrill 9 4 3" xfId="1483" xr:uid="{C5338BEF-08E9-4B19-BF77-270ABE3D0E0F}"/>
    <cellStyle name="SAPBEXfilterDrill 9 4 3 2" xfId="3516" xr:uid="{E51D0C9B-DD5C-4BD4-A093-BB7589221DC2}"/>
    <cellStyle name="SAPBEXfilterDrill 9 4 3 2 2" xfId="10072" xr:uid="{92F6EBA7-7529-49AC-B9F5-66E4CD1CF4A7}"/>
    <cellStyle name="SAPBEXfilterDrill 9 4 3 2 3" xfId="15686" xr:uid="{FAA94A41-462B-45DD-B689-14B65AA7D16F}"/>
    <cellStyle name="SAPBEXfilterDrill 9 4 3 2 4" xfId="21163" xr:uid="{8520668A-800D-49E9-8470-80860331AE4E}"/>
    <cellStyle name="SAPBEXfilterDrill 9 4 3 3" xfId="5848" xr:uid="{9AF5E9FC-E766-4196-91BB-F8F1FF08B31F}"/>
    <cellStyle name="SAPBEXfilterDrill 9 4 3 3 2" xfId="12331" xr:uid="{D8A6B1AC-8548-42E5-B2B9-B236B8FD2EE6}"/>
    <cellStyle name="SAPBEXfilterDrill 9 4 3 3 3" xfId="17897" xr:uid="{65EF2DC8-048A-4844-9DC6-83A784FE228A}"/>
    <cellStyle name="SAPBEXfilterDrill 9 4 3 3 4" xfId="23338" xr:uid="{F7C07D89-98D7-4DE1-BC11-42E4056F6B86}"/>
    <cellStyle name="SAPBEXfilterDrill 9 4 3 4" xfId="8103" xr:uid="{A9B727BD-F296-421B-A5E6-C7AAA4EC9D13}"/>
    <cellStyle name="SAPBEXfilterDrill 9 4 3 5" xfId="13765" xr:uid="{3A8FC166-F8BC-4CF1-9F62-3AFD9F7AB636}"/>
    <cellStyle name="SAPBEXfilterDrill 9 4 3 6" xfId="19285" xr:uid="{E5AB3F88-10CA-45A6-BFC2-5E52E709136C}"/>
    <cellStyle name="SAPBEXfilterDrill 9 4 4" xfId="3514" xr:uid="{ED474BEA-39E8-43C5-BC39-84E4DE973A31}"/>
    <cellStyle name="SAPBEXfilterDrill 9 4 4 2" xfId="10070" xr:uid="{93C6B0D8-B453-4C6B-B40D-9A103F9485D6}"/>
    <cellStyle name="SAPBEXfilterDrill 9 4 4 3" xfId="15684" xr:uid="{FFC96A8D-DECF-438C-9626-54DDBEF19101}"/>
    <cellStyle name="SAPBEXfilterDrill 9 4 4 4" xfId="21161" xr:uid="{9395AF32-4DC9-47CC-ADF2-C3ED401F8C87}"/>
    <cellStyle name="SAPBEXfilterDrill 9 4 5" xfId="5846" xr:uid="{06C066E7-4A80-42D8-A548-63CFE9DCE0A4}"/>
    <cellStyle name="SAPBEXfilterDrill 9 4 5 2" xfId="12329" xr:uid="{58937C35-375B-4B24-A854-1DB16B241CB0}"/>
    <cellStyle name="SAPBEXfilterDrill 9 4 5 3" xfId="17895" xr:uid="{0C556DA0-DD28-4B37-9BB5-742D530B8AC2}"/>
    <cellStyle name="SAPBEXfilterDrill 9 4 5 4" xfId="23336" xr:uid="{B003FDAC-102C-48E8-A2FF-20210BE92BAE}"/>
    <cellStyle name="SAPBEXfilterDrill 9 4 6" xfId="8101" xr:uid="{0EA70A2A-A333-49AF-BFD1-ED18ADF0BD21}"/>
    <cellStyle name="SAPBEXfilterDrill 9 4 7" xfId="13763" xr:uid="{A158FA18-0B61-413E-9297-6927653BDD1C}"/>
    <cellStyle name="SAPBEXfilterDrill 9 4 8" xfId="19283" xr:uid="{40C0002B-AEF9-4618-9AE9-0324DEA403F8}"/>
    <cellStyle name="SAPBEXfilterDrill 9 5" xfId="1484" xr:uid="{89776648-BFC7-42F9-84BF-25CA59D491E6}"/>
    <cellStyle name="SAPBEXfilterDrill 9 5 2" xfId="3517" xr:uid="{80E299E5-E07A-4826-B9B9-A21013EC9833}"/>
    <cellStyle name="SAPBEXfilterDrill 9 5 2 2" xfId="10073" xr:uid="{77B94EB9-4960-4753-B2BA-ECCD75BDAEF1}"/>
    <cellStyle name="SAPBEXfilterDrill 9 5 2 3" xfId="15687" xr:uid="{32AE70FF-9BDE-4E02-8701-EAD7BAD36677}"/>
    <cellStyle name="SAPBEXfilterDrill 9 5 2 4" xfId="21164" xr:uid="{06755F05-EC2F-4CF7-84FE-EB4F93457395}"/>
    <cellStyle name="SAPBEXfilterDrill 9 5 3" xfId="5849" xr:uid="{B55F6778-A00D-432A-B9A2-0F2C94315680}"/>
    <cellStyle name="SAPBEXfilterDrill 9 5 3 2" xfId="12332" xr:uid="{E06A9429-2BED-42EE-8BF1-FE1057C528EA}"/>
    <cellStyle name="SAPBEXfilterDrill 9 5 3 3" xfId="17898" xr:uid="{2775343B-0FA7-47E8-9D8B-8988A16A8FC9}"/>
    <cellStyle name="SAPBEXfilterDrill 9 5 3 4" xfId="23339" xr:uid="{5E095E97-53FF-4433-9007-3A1AC8D73803}"/>
    <cellStyle name="SAPBEXfilterDrill 9 5 4" xfId="8104" xr:uid="{4A6A72E3-B3A7-4485-AFC4-207DECCA557E}"/>
    <cellStyle name="SAPBEXfilterDrill 9 5 5" xfId="13766" xr:uid="{E2B96BFF-BB6D-40DA-A3F0-B9B98EB889E0}"/>
    <cellStyle name="SAPBEXfilterDrill 9 5 6" xfId="19286" xr:uid="{4EF9B350-7E85-4AF2-B624-F34A6ABB2F8A}"/>
    <cellStyle name="SAPBEXfilterDrill 9 6" xfId="1485" xr:uid="{BA2A37DB-EAE7-4512-888C-20F9961F7CE7}"/>
    <cellStyle name="SAPBEXfilterDrill 9 6 2" xfId="3518" xr:uid="{615FBA0A-7BB2-4910-9521-EF86A8C2EEAD}"/>
    <cellStyle name="SAPBEXfilterDrill 9 6 2 2" xfId="10074" xr:uid="{4BA25A98-3DCA-46BB-BA1B-2DEBE12FC991}"/>
    <cellStyle name="SAPBEXfilterDrill 9 6 2 3" xfId="15688" xr:uid="{A7E007EE-F1A1-453A-ADBE-2487FD4C9FCD}"/>
    <cellStyle name="SAPBEXfilterDrill 9 6 2 4" xfId="21165" xr:uid="{D9228A62-A52A-43D9-915D-15A40E04EE28}"/>
    <cellStyle name="SAPBEXfilterDrill 9 6 3" xfId="5850" xr:uid="{984C2292-A74C-45EB-AAE0-5FD8F9361457}"/>
    <cellStyle name="SAPBEXfilterDrill 9 6 3 2" xfId="12333" xr:uid="{728B9510-31C1-4FBA-9B29-6FC5BADEF882}"/>
    <cellStyle name="SAPBEXfilterDrill 9 6 3 3" xfId="17899" xr:uid="{833FADE3-60E5-495A-9636-020341E389D7}"/>
    <cellStyle name="SAPBEXfilterDrill 9 6 3 4" xfId="23340" xr:uid="{3D26B739-774B-484D-966F-FE3104183E74}"/>
    <cellStyle name="SAPBEXfilterDrill 9 6 4" xfId="8105" xr:uid="{D0F5BFB7-1DE3-4624-B129-E86796E43FF9}"/>
    <cellStyle name="SAPBEXfilterDrill 9 6 5" xfId="13767" xr:uid="{7F3B084C-3649-4992-B569-D2914B32D8A4}"/>
    <cellStyle name="SAPBEXfilterDrill 9 6 6" xfId="19287" xr:uid="{4A3C274D-75A6-477D-8458-EE5EDC9031E3}"/>
    <cellStyle name="SAPBEXfilterDrill 9 7" xfId="3507" xr:uid="{43C3B1D3-A280-4E8E-B422-4EFCC8BEEEFC}"/>
    <cellStyle name="SAPBEXfilterDrill 9 7 2" xfId="10063" xr:uid="{EF2CCB8F-0079-4E78-B1FF-E2085A4A7CD7}"/>
    <cellStyle name="SAPBEXfilterDrill 9 7 3" xfId="15677" xr:uid="{476DDA24-55A8-4ECA-882E-E89E64F5054D}"/>
    <cellStyle name="SAPBEXfilterDrill 9 7 4" xfId="21154" xr:uid="{6723899D-E97D-4E73-9651-BC70C8FC8BA4}"/>
    <cellStyle name="SAPBEXfilterDrill 9 8" xfId="5839" xr:uid="{A1E238E2-43FD-4E27-A329-8873C5EA5C6D}"/>
    <cellStyle name="SAPBEXfilterDrill 9 8 2" xfId="12322" xr:uid="{E8CB45D4-6E35-4A2B-A484-382670C5C1A3}"/>
    <cellStyle name="SAPBEXfilterDrill 9 8 3" xfId="17888" xr:uid="{79E6B2B1-61F8-4F1C-AEB2-232CCAB90892}"/>
    <cellStyle name="SAPBEXfilterDrill 9 8 4" xfId="23329" xr:uid="{F0AC831E-951B-4D3A-B311-EF4B49BBEFB7}"/>
    <cellStyle name="SAPBEXfilterDrill 9 9" xfId="8094" xr:uid="{B1EB8295-CC5A-4A6C-8090-19C79810B7A1}"/>
    <cellStyle name="SAPBEXfilterItem" xfId="577" xr:uid="{F80E5A5A-E9C4-4720-88A6-EFBF751826AC}"/>
    <cellStyle name="SAPBEXfilterItem 2" xfId="578" xr:uid="{6045C2AF-BF82-466A-9D6A-809BA7461555}"/>
    <cellStyle name="SAPBEXfilterText" xfId="579" xr:uid="{FE4FB578-57E5-45B7-9389-C54957598943}"/>
    <cellStyle name="SAPBEXfilterText 2" xfId="580" xr:uid="{952E40A2-AB83-4588-B7A5-B70D19A09843}"/>
    <cellStyle name="SAPBEXfilterText 3" xfId="581" xr:uid="{27D70E0D-5927-4432-BF81-FA841BCBEA09}"/>
    <cellStyle name="SAPBEXformats" xfId="582" xr:uid="{A527A280-2FDC-4547-BF3C-38D767D4BC70}"/>
    <cellStyle name="SAPBEXformats 2" xfId="583" xr:uid="{3FFFC2C7-DD95-4CCD-BD60-813C4DE3993E}"/>
    <cellStyle name="SAPBEXformats 2 2" xfId="584" xr:uid="{3592CD5E-2112-4AB5-BD26-071F0A6A4168}"/>
    <cellStyle name="SAPBEXformats 2 2 2" xfId="11846" xr:uid="{289D10BD-1E2C-49F1-8A73-D317A9DAACA3}"/>
    <cellStyle name="SAPBEXformats 2 2 3" xfId="7178" xr:uid="{FEE3E5D6-E91D-49D6-BD34-1415B0AB1999}"/>
    <cellStyle name="SAPBEXformats 2 3" xfId="1487" xr:uid="{66D236CF-EF89-4E40-95E1-587B20BA3ABD}"/>
    <cellStyle name="SAPBEXformats 2 3 2" xfId="8107" xr:uid="{77A563BA-D427-4E32-94D1-98C595E32F42}"/>
    <cellStyle name="SAPBEXformats 2 3 3" xfId="13769" xr:uid="{FE77B344-F963-4EEE-A781-EC5BAB8DDA03}"/>
    <cellStyle name="SAPBEXformats 2 3 4" xfId="19289" xr:uid="{500FF1D1-8031-4393-9C1C-5FA1DF65D5C3}"/>
    <cellStyle name="SAPBEXformats 2 4" xfId="4595" xr:uid="{7E7166C2-8A03-4E15-8E1E-B2CC9804032C}"/>
    <cellStyle name="SAPBEXformats 2 4 2" xfId="11146" xr:uid="{579D96E3-02D8-44DD-9483-FD9645217B52}"/>
    <cellStyle name="SAPBEXformats 2 4 3" xfId="16751" xr:uid="{04908B7D-A7D1-4790-8DFC-CC54CCC55CAE}"/>
    <cellStyle name="SAPBEXformats 2 4 4" xfId="22227" xr:uid="{E0E9D44E-F503-45A7-841A-FCCC949ADEF0}"/>
    <cellStyle name="SAPBEXformats 2 5" xfId="5851" xr:uid="{F6D2DACB-51CD-476A-9C0B-5C6779EDC8FE}"/>
    <cellStyle name="SAPBEXformats 2 5 2" xfId="12334" xr:uid="{B67C28CE-7CD4-42DC-BE23-E50F6CC11200}"/>
    <cellStyle name="SAPBEXformats 2 5 3" xfId="17900" xr:uid="{4BF35007-89A1-401A-B8F1-B2F683D0E084}"/>
    <cellStyle name="SAPBEXformats 2 5 4" xfId="23341" xr:uid="{461AFB53-F9C9-4258-BB45-2FE67A2FFEA3}"/>
    <cellStyle name="SAPBEXformats 3" xfId="585" xr:uid="{2A92EC81-A291-4970-B729-4AEBA052FF9E}"/>
    <cellStyle name="SAPBEXformats 3 2" xfId="1488" xr:uid="{C8D317D8-69E8-4ECA-8603-355EF1ECA5B3}"/>
    <cellStyle name="SAPBEXformats 3 2 2" xfId="8108" xr:uid="{C4083303-6599-40CD-861D-113FC18711EC}"/>
    <cellStyle name="SAPBEXformats 3 2 3" xfId="13770" xr:uid="{30DA627F-2FEB-44E2-9D95-69DE874A56F9}"/>
    <cellStyle name="SAPBEXformats 3 2 4" xfId="19290" xr:uid="{E9594CD8-ACF2-4591-98CD-D8A67D225F99}"/>
    <cellStyle name="SAPBEXformats 3 3" xfId="4596" xr:uid="{92DF6E06-43AE-4A90-B591-56FCD345AE78}"/>
    <cellStyle name="SAPBEXformats 3 3 2" xfId="11147" xr:uid="{92949D32-C89D-4871-98C7-FE3FDB0758F3}"/>
    <cellStyle name="SAPBEXformats 3 3 3" xfId="16752" xr:uid="{81CA7404-B919-4EC0-BEE0-459C898B0966}"/>
    <cellStyle name="SAPBEXformats 3 3 4" xfId="22228" xr:uid="{71A16AFF-4EF4-4B20-9B4D-4CDA92344DC8}"/>
    <cellStyle name="SAPBEXformats 3 4" xfId="5852" xr:uid="{C192A91A-378A-4EDA-B415-8123D5F74DD8}"/>
    <cellStyle name="SAPBEXformats 3 4 2" xfId="12335" xr:uid="{46568483-3252-44EA-AF93-8D12661371BC}"/>
    <cellStyle name="SAPBEXformats 3 4 3" xfId="17901" xr:uid="{6752194D-83F9-4D42-9C0A-21B5F38E1153}"/>
    <cellStyle name="SAPBEXformats 3 4 4" xfId="23342" xr:uid="{1E781AAB-54F8-43B5-BBBB-DEE6409D712A}"/>
    <cellStyle name="SAPBEXformats 4" xfId="1486" xr:uid="{7B1FB808-AD13-45BA-834C-3B66D5FC3E02}"/>
    <cellStyle name="SAPBEXformats 4 2" xfId="8106" xr:uid="{C3C0663F-9EDE-4931-A6B2-5F84B7705F23}"/>
    <cellStyle name="SAPBEXformats 4 3" xfId="13768" xr:uid="{85050C4E-B389-4572-9DFB-093C88A83A43}"/>
    <cellStyle name="SAPBEXformats 4 4" xfId="19288" xr:uid="{F9F70ACF-CF8D-4CCC-AAB2-69BFC5C4D916}"/>
    <cellStyle name="SAPBEXformats 5" xfId="4594" xr:uid="{DF70A1A2-08F9-46EE-952C-46D8F57AD0D2}"/>
    <cellStyle name="SAPBEXformats 5 2" xfId="11145" xr:uid="{32F867DF-27A8-4CC4-8E6D-0CA4D5C37232}"/>
    <cellStyle name="SAPBEXformats 5 3" xfId="16750" xr:uid="{B75BC864-077D-4F25-90C9-78DF0FBFC0E7}"/>
    <cellStyle name="SAPBEXformats 5 4" xfId="22226" xr:uid="{E1035E2B-04E3-4D7F-AF00-0EB7DB0F9A95}"/>
    <cellStyle name="SAPBEXformats 6" xfId="5302" xr:uid="{F0BEF1BC-43BB-42AE-8308-9D651CDD7B47}"/>
    <cellStyle name="SAPBEXformats 6 2" xfId="11851" xr:uid="{30A973D5-B804-413D-A8FB-7F995EFADBE0}"/>
    <cellStyle name="SAPBEXformats 6 3" xfId="17455" xr:uid="{5E84ECDD-BCF9-424E-B17F-E422627982EA}"/>
    <cellStyle name="SAPBEXformats 6 4" xfId="22930" xr:uid="{6D2343D4-5852-4836-A970-DCE074D4D745}"/>
    <cellStyle name="SAPBEXheaderItem" xfId="586" xr:uid="{CE8F2692-9C5C-4A1A-981D-9838E389B790}"/>
    <cellStyle name="SAPBEXheaderItem 10" xfId="1489" xr:uid="{7D21DD94-8DE3-4B6E-BC65-4760BEA1D334}"/>
    <cellStyle name="SAPBEXheaderItem 10 10" xfId="13771" xr:uid="{238F4967-92B1-466F-B59E-52F06562D0F2}"/>
    <cellStyle name="SAPBEXheaderItem 10 11" xfId="19291" xr:uid="{E74151B5-40FE-4D0E-A135-F5DA6108495F}"/>
    <cellStyle name="SAPBEXheaderItem 10 2" xfId="1490" xr:uid="{57E0D1D7-DF24-4B0E-903F-13266450069F}"/>
    <cellStyle name="SAPBEXheaderItem 10 2 2" xfId="1491" xr:uid="{FB3C8DDE-CF65-4358-8D53-C0DD2797B2B2}"/>
    <cellStyle name="SAPBEXheaderItem 10 2 2 2" xfId="3521" xr:uid="{5B7C1851-4729-4CD0-B4D3-9C843AFA4C56}"/>
    <cellStyle name="SAPBEXheaderItem 10 2 2 2 2" xfId="10077" xr:uid="{36B4498F-B102-42D4-9D9B-FCDA614B6F13}"/>
    <cellStyle name="SAPBEXheaderItem 10 2 2 2 3" xfId="15691" xr:uid="{FD7DDDFF-D238-4EF2-B8AA-2467FAE9D302}"/>
    <cellStyle name="SAPBEXheaderItem 10 2 2 2 4" xfId="21168" xr:uid="{1F807567-6D17-4F9E-A040-27CF2545B336}"/>
    <cellStyle name="SAPBEXheaderItem 10 2 2 3" xfId="5855" xr:uid="{F72DDBE2-4192-4428-B954-24C4456E67CE}"/>
    <cellStyle name="SAPBEXheaderItem 10 2 2 3 2" xfId="12338" xr:uid="{CA28F036-29A2-45BF-8CD4-30E731068D80}"/>
    <cellStyle name="SAPBEXheaderItem 10 2 2 3 3" xfId="17904" xr:uid="{22F6BE35-7B21-49E9-8F57-FC0EB715D285}"/>
    <cellStyle name="SAPBEXheaderItem 10 2 2 3 4" xfId="23345" xr:uid="{82D3E5BD-87D5-43F4-9AE9-8163D4DF70BF}"/>
    <cellStyle name="SAPBEXheaderItem 10 2 2 4" xfId="8111" xr:uid="{FF0D59DE-D807-4472-8886-B07DA9373E25}"/>
    <cellStyle name="SAPBEXheaderItem 10 2 2 5" xfId="13773" xr:uid="{2C574434-9D60-4CF3-9226-4112F6B7CAF8}"/>
    <cellStyle name="SAPBEXheaderItem 10 2 2 6" xfId="19293" xr:uid="{AFD28201-A0AC-41B5-A174-4DC7CE6763B1}"/>
    <cellStyle name="SAPBEXheaderItem 10 2 3" xfId="1492" xr:uid="{43732E3D-55DC-4C9D-B363-5AB90226AC71}"/>
    <cellStyle name="SAPBEXheaderItem 10 2 3 2" xfId="3522" xr:uid="{98550594-A2AE-49D4-8BD6-07380B01295E}"/>
    <cellStyle name="SAPBEXheaderItem 10 2 3 2 2" xfId="10078" xr:uid="{E357A15B-7EDC-4ECC-B950-7D8A446894E7}"/>
    <cellStyle name="SAPBEXheaderItem 10 2 3 2 3" xfId="15692" xr:uid="{0E507D57-C27D-481A-9229-B4169AB5F333}"/>
    <cellStyle name="SAPBEXheaderItem 10 2 3 2 4" xfId="21169" xr:uid="{049093A3-75E6-40DC-8D4E-885F703A6517}"/>
    <cellStyle name="SAPBEXheaderItem 10 2 3 3" xfId="5856" xr:uid="{51E8D213-9AB5-4647-9747-097299E486B5}"/>
    <cellStyle name="SAPBEXheaderItem 10 2 3 3 2" xfId="12339" xr:uid="{890C79D8-0680-4A98-BA50-0E5F22F3B655}"/>
    <cellStyle name="SAPBEXheaderItem 10 2 3 3 3" xfId="17905" xr:uid="{149F04A9-317E-4C82-8BA1-001C92233118}"/>
    <cellStyle name="SAPBEXheaderItem 10 2 3 3 4" xfId="23346" xr:uid="{020577A2-D73D-442C-8BB8-B1AF4D93463E}"/>
    <cellStyle name="SAPBEXheaderItem 10 2 3 4" xfId="8112" xr:uid="{AA7F853C-25FA-455B-A37B-82A57F07D973}"/>
    <cellStyle name="SAPBEXheaderItem 10 2 3 5" xfId="13774" xr:uid="{D6025021-6DC7-414D-AA34-23DC4D374363}"/>
    <cellStyle name="SAPBEXheaderItem 10 2 3 6" xfId="19294" xr:uid="{0B8FD10B-69E7-4ADA-99EE-6A7C26E66318}"/>
    <cellStyle name="SAPBEXheaderItem 10 2 4" xfId="3520" xr:uid="{69ADA498-432C-4716-BF5B-669F7D7DD593}"/>
    <cellStyle name="SAPBEXheaderItem 10 2 4 2" xfId="10076" xr:uid="{3EFC35E9-295A-4D1B-8411-B7F54A7DF368}"/>
    <cellStyle name="SAPBEXheaderItem 10 2 4 3" xfId="15690" xr:uid="{D26CEBE5-AA4B-4D2C-A2D7-62EA67537E10}"/>
    <cellStyle name="SAPBEXheaderItem 10 2 4 4" xfId="21167" xr:uid="{26235A83-8B57-4A6A-9282-71BB9ABEA812}"/>
    <cellStyle name="SAPBEXheaderItem 10 2 5" xfId="5854" xr:uid="{AC6A6019-7096-44E0-8B5D-CC5919AAFCBB}"/>
    <cellStyle name="SAPBEXheaderItem 10 2 5 2" xfId="12337" xr:uid="{51ECA226-9604-44A5-8B0E-85DCE1160CE2}"/>
    <cellStyle name="SAPBEXheaderItem 10 2 5 3" xfId="17903" xr:uid="{1703D452-8CA5-48DA-AED8-D7948E44C7B2}"/>
    <cellStyle name="SAPBEXheaderItem 10 2 5 4" xfId="23344" xr:uid="{F8F7B7FF-10E6-4FBF-8BDA-CE01C148989E}"/>
    <cellStyle name="SAPBEXheaderItem 10 2 6" xfId="8110" xr:uid="{0BD29B49-06DB-47D8-BC9C-A57A5952D45A}"/>
    <cellStyle name="SAPBEXheaderItem 10 2 7" xfId="13772" xr:uid="{4D1BB1D2-60F5-4B0E-AC57-5F3C062DCB50}"/>
    <cellStyle name="SAPBEXheaderItem 10 2 8" xfId="19292" xr:uid="{72A164AA-DCA1-4F1C-B134-EA8FC3E5D733}"/>
    <cellStyle name="SAPBEXheaderItem 10 3" xfId="1493" xr:uid="{12998B2F-0B16-4A8D-9A8C-29BCF91113BF}"/>
    <cellStyle name="SAPBEXheaderItem 10 3 2" xfId="1494" xr:uid="{FA2CB8F8-A0D6-47C5-9358-6ECDF8DDC57B}"/>
    <cellStyle name="SAPBEXheaderItem 10 3 2 2" xfId="3524" xr:uid="{76B89D27-3FA3-4772-B7CC-9DFB6CF4B604}"/>
    <cellStyle name="SAPBEXheaderItem 10 3 2 2 2" xfId="10080" xr:uid="{A92D7C47-B64F-4D9E-9172-50CC83206E86}"/>
    <cellStyle name="SAPBEXheaderItem 10 3 2 2 3" xfId="15694" xr:uid="{E1DB266B-F926-48DA-8083-100EC759DCFD}"/>
    <cellStyle name="SAPBEXheaderItem 10 3 2 2 4" xfId="21171" xr:uid="{DEDCEF0C-EBBB-4AB7-BEF9-1EB177B41244}"/>
    <cellStyle name="SAPBEXheaderItem 10 3 2 3" xfId="5858" xr:uid="{C7132CD0-F67F-44A9-A144-083D4148A1DA}"/>
    <cellStyle name="SAPBEXheaderItem 10 3 2 3 2" xfId="12341" xr:uid="{88A553A9-F5FC-4EBB-876F-D65A1DD208BF}"/>
    <cellStyle name="SAPBEXheaderItem 10 3 2 3 3" xfId="17907" xr:uid="{CD6134A2-B697-45EF-8A76-A4F1E269418E}"/>
    <cellStyle name="SAPBEXheaderItem 10 3 2 3 4" xfId="23348" xr:uid="{29A8D9CA-C13C-4EF9-9C2D-332686659C78}"/>
    <cellStyle name="SAPBEXheaderItem 10 3 2 4" xfId="8114" xr:uid="{27B244CF-CAE8-449F-89ED-8E57ABB91934}"/>
    <cellStyle name="SAPBEXheaderItem 10 3 2 5" xfId="13776" xr:uid="{F4880FE0-614F-4D3D-B1E8-93CEA4465686}"/>
    <cellStyle name="SAPBEXheaderItem 10 3 2 6" xfId="19296" xr:uid="{D170A413-2395-4E5D-BAA2-9BC496DDB0DF}"/>
    <cellStyle name="SAPBEXheaderItem 10 3 3" xfId="1495" xr:uid="{B00CDCC5-905B-49B2-8299-F416C8950342}"/>
    <cellStyle name="SAPBEXheaderItem 10 3 3 2" xfId="3525" xr:uid="{9693C83C-32B5-460F-BEE1-8F9BA202BAC2}"/>
    <cellStyle name="SAPBEXheaderItem 10 3 3 2 2" xfId="10081" xr:uid="{981D8DE5-3E61-43FD-B6FC-BF71C6E7662F}"/>
    <cellStyle name="SAPBEXheaderItem 10 3 3 2 3" xfId="15695" xr:uid="{87C82F88-B36E-4BEB-BFCE-D6834D26170B}"/>
    <cellStyle name="SAPBEXheaderItem 10 3 3 2 4" xfId="21172" xr:uid="{1DD506A0-D2BE-4AC1-885D-0D1D1A5C8948}"/>
    <cellStyle name="SAPBEXheaderItem 10 3 3 3" xfId="5859" xr:uid="{F75880DB-A4B2-4C68-8A18-30ABAC3B7647}"/>
    <cellStyle name="SAPBEXheaderItem 10 3 3 3 2" xfId="12342" xr:uid="{A7FDC3B0-8C84-4195-9184-B177BC27A7E5}"/>
    <cellStyle name="SAPBEXheaderItem 10 3 3 3 3" xfId="17908" xr:uid="{94E916AB-7675-452D-9F01-4C9D6507D700}"/>
    <cellStyle name="SAPBEXheaderItem 10 3 3 3 4" xfId="23349" xr:uid="{FD99F4B7-9D97-4076-AB20-0DD848E2D5FC}"/>
    <cellStyle name="SAPBEXheaderItem 10 3 3 4" xfId="8115" xr:uid="{CEE1CB43-8DFD-4C07-83CF-330C33218BDA}"/>
    <cellStyle name="SAPBEXheaderItem 10 3 3 5" xfId="13777" xr:uid="{ABD8F126-0E1A-47AD-8130-FBB0AFCA1DE4}"/>
    <cellStyle name="SAPBEXheaderItem 10 3 3 6" xfId="19297" xr:uid="{34672AEC-CE21-41B6-BAF6-D46D2CD17ED5}"/>
    <cellStyle name="SAPBEXheaderItem 10 3 4" xfId="3523" xr:uid="{18F05544-63A2-4AB8-B193-FD616C086783}"/>
    <cellStyle name="SAPBEXheaderItem 10 3 4 2" xfId="10079" xr:uid="{95705F4D-F9A1-4C71-85B3-D606B15F2225}"/>
    <cellStyle name="SAPBEXheaderItem 10 3 4 3" xfId="15693" xr:uid="{7306F405-E9E6-4046-8835-BE6991C79B63}"/>
    <cellStyle name="SAPBEXheaderItem 10 3 4 4" xfId="21170" xr:uid="{45CC04B4-252D-4FD7-9924-CA791AF538C7}"/>
    <cellStyle name="SAPBEXheaderItem 10 3 5" xfId="5857" xr:uid="{B12806AD-52C9-4E82-A46A-1E6951EB7C71}"/>
    <cellStyle name="SAPBEXheaderItem 10 3 5 2" xfId="12340" xr:uid="{DB1803CC-DB02-4592-837D-7D57B5C0707B}"/>
    <cellStyle name="SAPBEXheaderItem 10 3 5 3" xfId="17906" xr:uid="{A06B41F0-24A8-4367-91A7-E95CDB81F4FA}"/>
    <cellStyle name="SAPBEXheaderItem 10 3 5 4" xfId="23347" xr:uid="{08B17B0E-17C9-4AE0-A451-B74249E581C9}"/>
    <cellStyle name="SAPBEXheaderItem 10 3 6" xfId="8113" xr:uid="{DA7E6588-9EF8-456B-A064-91656ED93698}"/>
    <cellStyle name="SAPBEXheaderItem 10 3 7" xfId="13775" xr:uid="{A764E310-0C70-4C4B-AE1A-B88ABB1B7F17}"/>
    <cellStyle name="SAPBEXheaderItem 10 3 8" xfId="19295" xr:uid="{B1E6CC67-93C8-462F-AC6E-D22582AA9FFE}"/>
    <cellStyle name="SAPBEXheaderItem 10 4" xfId="1496" xr:uid="{606F0815-25D6-4BE1-8EB1-FD10906047AB}"/>
    <cellStyle name="SAPBEXheaderItem 10 4 2" xfId="1497" xr:uid="{6F250DE2-2750-4CDF-8724-8A9DA71CE6BC}"/>
    <cellStyle name="SAPBEXheaderItem 10 4 2 2" xfId="3527" xr:uid="{43F08E1E-8FFE-4515-A5C7-16364D8F6DA0}"/>
    <cellStyle name="SAPBEXheaderItem 10 4 2 2 2" xfId="10083" xr:uid="{B3F4B770-3582-44CD-8451-7F5643C715E9}"/>
    <cellStyle name="SAPBEXheaderItem 10 4 2 2 3" xfId="15697" xr:uid="{BB648452-7532-4789-B99E-1FB97271FF7C}"/>
    <cellStyle name="SAPBEXheaderItem 10 4 2 2 4" xfId="21174" xr:uid="{824A3A73-317F-41C3-9B72-AB0424203E9D}"/>
    <cellStyle name="SAPBEXheaderItem 10 4 2 3" xfId="5861" xr:uid="{5DE0275F-B037-4319-AADE-86D2E2F1B9D7}"/>
    <cellStyle name="SAPBEXheaderItem 10 4 2 3 2" xfId="12344" xr:uid="{3B61917E-9170-41C7-AD95-9A594CF42ED1}"/>
    <cellStyle name="SAPBEXheaderItem 10 4 2 3 3" xfId="17910" xr:uid="{9F3690AA-A181-426A-8186-D212A1E7199A}"/>
    <cellStyle name="SAPBEXheaderItem 10 4 2 3 4" xfId="23351" xr:uid="{C277BA42-1885-44E1-9E2F-DB5494E76AF0}"/>
    <cellStyle name="SAPBEXheaderItem 10 4 2 4" xfId="8117" xr:uid="{BAA9DBEB-F0F6-45E2-B118-43AB0F221C21}"/>
    <cellStyle name="SAPBEXheaderItem 10 4 2 5" xfId="13779" xr:uid="{90C8AF77-8C1C-4592-812F-3B26F681255F}"/>
    <cellStyle name="SAPBEXheaderItem 10 4 2 6" xfId="19299" xr:uid="{54948DE6-E551-4466-8FE8-5D20012066D4}"/>
    <cellStyle name="SAPBEXheaderItem 10 4 3" xfId="1498" xr:uid="{300E4DF3-2B84-4A36-AF70-79804AA55916}"/>
    <cellStyle name="SAPBEXheaderItem 10 4 3 2" xfId="3528" xr:uid="{99C71AC8-6CD0-444E-BDA1-448E4306CC4E}"/>
    <cellStyle name="SAPBEXheaderItem 10 4 3 2 2" xfId="10084" xr:uid="{72428558-B9F2-43E7-ADDB-FFB17A14F060}"/>
    <cellStyle name="SAPBEXheaderItem 10 4 3 2 3" xfId="15698" xr:uid="{FAFF06B9-5ABB-46F9-A7C0-193706961314}"/>
    <cellStyle name="SAPBEXheaderItem 10 4 3 2 4" xfId="21175" xr:uid="{12A489C3-91E5-4ECB-BD90-43A8C3447523}"/>
    <cellStyle name="SAPBEXheaderItem 10 4 3 3" xfId="5862" xr:uid="{18A34C7A-DEA7-4D71-87E8-A9F710F1EEBB}"/>
    <cellStyle name="SAPBEXheaderItem 10 4 3 3 2" xfId="12345" xr:uid="{12EC6F74-EC01-4C7D-9F00-D0120CDFD78B}"/>
    <cellStyle name="SAPBEXheaderItem 10 4 3 3 3" xfId="17911" xr:uid="{8F1A6E4C-0D5C-423A-972E-9C602068FBD7}"/>
    <cellStyle name="SAPBEXheaderItem 10 4 3 3 4" xfId="23352" xr:uid="{B7DB8F2D-E666-49BB-B6F5-8AC8BB2CC5A5}"/>
    <cellStyle name="SAPBEXheaderItem 10 4 3 4" xfId="8118" xr:uid="{8092DAC3-66EF-4022-AC4C-F94262BCC74D}"/>
    <cellStyle name="SAPBEXheaderItem 10 4 3 5" xfId="13780" xr:uid="{B2BBB7C6-6B60-4604-B452-9D44FBEF9563}"/>
    <cellStyle name="SAPBEXheaderItem 10 4 3 6" xfId="19300" xr:uid="{A1BC8A86-6270-4EE8-B36F-3B285FAA6BAE}"/>
    <cellStyle name="SAPBEXheaderItem 10 4 4" xfId="3526" xr:uid="{BD562A61-CFFF-4553-B91D-6F08162F4117}"/>
    <cellStyle name="SAPBEXheaderItem 10 4 4 2" xfId="10082" xr:uid="{A8AAEC49-4FD1-4C95-B120-FF587D6ABE26}"/>
    <cellStyle name="SAPBEXheaderItem 10 4 4 3" xfId="15696" xr:uid="{17EC7587-ED96-4FDD-9989-6D1A8C445D32}"/>
    <cellStyle name="SAPBEXheaderItem 10 4 4 4" xfId="21173" xr:uid="{257C56C5-8D57-4555-85A3-6ABBAF7B8E16}"/>
    <cellStyle name="SAPBEXheaderItem 10 4 5" xfId="5860" xr:uid="{B863885D-3A28-472A-99AA-76B5E0AF94B2}"/>
    <cellStyle name="SAPBEXheaderItem 10 4 5 2" xfId="12343" xr:uid="{2518809F-0DD2-4479-BEFC-7E1AE4D63CB8}"/>
    <cellStyle name="SAPBEXheaderItem 10 4 5 3" xfId="17909" xr:uid="{0C03671C-7111-41CB-ABDC-732EB6F18A2B}"/>
    <cellStyle name="SAPBEXheaderItem 10 4 5 4" xfId="23350" xr:uid="{37091BF8-5B31-4017-870A-9369A9BB87E2}"/>
    <cellStyle name="SAPBEXheaderItem 10 4 6" xfId="8116" xr:uid="{262A3C2F-F997-4BBE-BB81-65574D0842D7}"/>
    <cellStyle name="SAPBEXheaderItem 10 4 7" xfId="13778" xr:uid="{1F343867-360F-43A4-BC17-C9061C16C2EA}"/>
    <cellStyle name="SAPBEXheaderItem 10 4 8" xfId="19298" xr:uid="{D0CC87C5-09BB-4FB6-A570-D9E18EB6ED10}"/>
    <cellStyle name="SAPBEXheaderItem 10 5" xfId="1499" xr:uid="{BDB316FA-CE8F-4D4D-8BA4-32B66125E78B}"/>
    <cellStyle name="SAPBEXheaderItem 10 5 2" xfId="3529" xr:uid="{4C41319A-5C90-4BA6-8E52-AE4EE414F0D0}"/>
    <cellStyle name="SAPBEXheaderItem 10 5 2 2" xfId="10085" xr:uid="{1D01BD51-C6AA-4019-87F4-A86940FFBFE5}"/>
    <cellStyle name="SAPBEXheaderItem 10 5 2 3" xfId="15699" xr:uid="{12978B82-633F-4BBF-9325-D6D135C92CC4}"/>
    <cellStyle name="SAPBEXheaderItem 10 5 2 4" xfId="21176" xr:uid="{F946B7BE-91DF-4099-9731-C696C97C7E28}"/>
    <cellStyle name="SAPBEXheaderItem 10 5 3" xfId="5863" xr:uid="{C39BFF9A-D271-4D75-B3B3-84520812C626}"/>
    <cellStyle name="SAPBEXheaderItem 10 5 3 2" xfId="12346" xr:uid="{75F87198-C39E-4ECD-9E14-CA97A22DB567}"/>
    <cellStyle name="SAPBEXheaderItem 10 5 3 3" xfId="17912" xr:uid="{880BBF89-3902-493D-A4DD-8D2DBA355F6C}"/>
    <cellStyle name="SAPBEXheaderItem 10 5 3 4" xfId="23353" xr:uid="{5C8CF0A8-1072-4297-84FD-B891BBC3955F}"/>
    <cellStyle name="SAPBEXheaderItem 10 5 4" xfId="8119" xr:uid="{C8D38262-1D2D-410D-8ACD-1372D88D67DB}"/>
    <cellStyle name="SAPBEXheaderItem 10 5 5" xfId="13781" xr:uid="{67DD4FAF-9AE0-4BAB-B71E-1567AF012167}"/>
    <cellStyle name="SAPBEXheaderItem 10 5 6" xfId="19301" xr:uid="{E90EDB96-F458-422C-89EE-4571F60823C4}"/>
    <cellStyle name="SAPBEXheaderItem 10 6" xfId="1500" xr:uid="{607A40F2-F106-42CA-966F-2EBDB5B6CA5C}"/>
    <cellStyle name="SAPBEXheaderItem 10 6 2" xfId="3530" xr:uid="{5C43AEC7-F8E5-4221-983D-579AAE6E7F1B}"/>
    <cellStyle name="SAPBEXheaderItem 10 6 2 2" xfId="10086" xr:uid="{317BEDB3-FA76-4B34-83FA-815BC53D7232}"/>
    <cellStyle name="SAPBEXheaderItem 10 6 2 3" xfId="15700" xr:uid="{CE629455-2E8D-46FC-B98F-374A3C429B9D}"/>
    <cellStyle name="SAPBEXheaderItem 10 6 2 4" xfId="21177" xr:uid="{C211780B-09FF-4AC5-ACE2-983F276305BF}"/>
    <cellStyle name="SAPBEXheaderItem 10 6 3" xfId="5864" xr:uid="{093318C0-B96F-4158-9BAC-7F26D0F20199}"/>
    <cellStyle name="SAPBEXheaderItem 10 6 3 2" xfId="12347" xr:uid="{5800C16F-2341-46A2-8202-E2FB11D3CF38}"/>
    <cellStyle name="SAPBEXheaderItem 10 6 3 3" xfId="17913" xr:uid="{5911CB75-27E2-4057-8DDA-6DF041BB1E9C}"/>
    <cellStyle name="SAPBEXheaderItem 10 6 3 4" xfId="23354" xr:uid="{8B66AEA2-4394-4D66-97C3-518479C76F51}"/>
    <cellStyle name="SAPBEXheaderItem 10 6 4" xfId="8120" xr:uid="{B4F0BA5C-3605-4F39-8444-B1A54EA984FC}"/>
    <cellStyle name="SAPBEXheaderItem 10 6 5" xfId="13782" xr:uid="{BBEF4F14-D3DE-4A48-9409-0031DD9E6BD5}"/>
    <cellStyle name="SAPBEXheaderItem 10 6 6" xfId="19302" xr:uid="{7C59F693-6C73-423C-BE27-7BD8EB32EAF8}"/>
    <cellStyle name="SAPBEXheaderItem 10 7" xfId="3519" xr:uid="{578C605F-6E32-4800-A15D-07533E173AC8}"/>
    <cellStyle name="SAPBEXheaderItem 10 7 2" xfId="10075" xr:uid="{0C2B8EE5-2112-4790-B360-11587AB87BD3}"/>
    <cellStyle name="SAPBEXheaderItem 10 7 3" xfId="15689" xr:uid="{A87CE0EA-AE7D-45DD-B95B-84EE17DCA371}"/>
    <cellStyle name="SAPBEXheaderItem 10 7 4" xfId="21166" xr:uid="{0D06EFCA-2E0A-4365-AF20-4B059174E2CA}"/>
    <cellStyle name="SAPBEXheaderItem 10 8" xfId="5853" xr:uid="{23EB8586-2E8F-456E-9553-F62AA6B22F1A}"/>
    <cellStyle name="SAPBEXheaderItem 10 8 2" xfId="12336" xr:uid="{D102FF09-2A44-466A-8A21-6516564053A8}"/>
    <cellStyle name="SAPBEXheaderItem 10 8 3" xfId="17902" xr:uid="{E1163A00-26A3-4904-843B-4ADDD8922B88}"/>
    <cellStyle name="SAPBEXheaderItem 10 8 4" xfId="23343" xr:uid="{E37FAD44-0BFB-4F66-A2A5-96A5DA11D722}"/>
    <cellStyle name="SAPBEXheaderItem 10 9" xfId="8109" xr:uid="{3E31FDDD-3465-4FA7-B93B-CD8E5F323222}"/>
    <cellStyle name="SAPBEXheaderItem 11" xfId="1501" xr:uid="{0643E802-3164-426F-9C9B-D6F8611A712D}"/>
    <cellStyle name="SAPBEXheaderItem 11 10" xfId="13783" xr:uid="{F548200C-629F-4071-BD89-A67B0CB3ED69}"/>
    <cellStyle name="SAPBEXheaderItem 11 11" xfId="19303" xr:uid="{D0FCF304-069A-4C0D-999D-F0EDF37B6C43}"/>
    <cellStyle name="SAPBEXheaderItem 11 2" xfId="1502" xr:uid="{BFA0FF69-6D59-484A-B8E0-D92D493B9883}"/>
    <cellStyle name="SAPBEXheaderItem 11 2 2" xfId="1503" xr:uid="{ACD29F5C-9690-4118-B7B3-081BEAAB5CC6}"/>
    <cellStyle name="SAPBEXheaderItem 11 2 2 2" xfId="3533" xr:uid="{CFC00E37-3EF0-4840-99E3-D9666C904245}"/>
    <cellStyle name="SAPBEXheaderItem 11 2 2 2 2" xfId="10089" xr:uid="{DF9B297E-52E7-409D-A98C-A358A585FC69}"/>
    <cellStyle name="SAPBEXheaderItem 11 2 2 2 3" xfId="15703" xr:uid="{6A639C83-AD75-4CCD-B995-112AC14E1CFF}"/>
    <cellStyle name="SAPBEXheaderItem 11 2 2 2 4" xfId="21180" xr:uid="{BC07CE39-157B-4A0F-834E-8798BDE41574}"/>
    <cellStyle name="SAPBEXheaderItem 11 2 2 3" xfId="5867" xr:uid="{D192D489-3351-434E-87BE-728EF25D34E4}"/>
    <cellStyle name="SAPBEXheaderItem 11 2 2 3 2" xfId="12350" xr:uid="{DB1BB06C-5546-4723-B368-5980F4332E4C}"/>
    <cellStyle name="SAPBEXheaderItem 11 2 2 3 3" xfId="17916" xr:uid="{86346A0E-B472-4A5B-97E3-969CE97A9F5F}"/>
    <cellStyle name="SAPBEXheaderItem 11 2 2 3 4" xfId="23357" xr:uid="{0DCE70E4-7940-4D1B-BA04-C9BD0E80175F}"/>
    <cellStyle name="SAPBEXheaderItem 11 2 2 4" xfId="8123" xr:uid="{03B950F7-EF57-453E-9611-46991981A3B4}"/>
    <cellStyle name="SAPBEXheaderItem 11 2 2 5" xfId="13785" xr:uid="{3C9832E2-24CB-48EA-AC0D-94279F5A7602}"/>
    <cellStyle name="SAPBEXheaderItem 11 2 2 6" xfId="19305" xr:uid="{08354609-BE23-4A57-9DBB-47A6A8D24E55}"/>
    <cellStyle name="SAPBEXheaderItem 11 2 3" xfId="1504" xr:uid="{6300D55A-CDAA-4A2C-BC8A-0C10DD92EF1C}"/>
    <cellStyle name="SAPBEXheaderItem 11 2 3 2" xfId="3534" xr:uid="{D3BC4960-E77F-4164-BAE8-D2E66BECA9AC}"/>
    <cellStyle name="SAPBEXheaderItem 11 2 3 2 2" xfId="10090" xr:uid="{A59D2C92-F506-4C31-AD3D-B4CF1D996949}"/>
    <cellStyle name="SAPBEXheaderItem 11 2 3 2 3" xfId="15704" xr:uid="{BE7C3B6B-AB06-4DD5-8850-50646962821F}"/>
    <cellStyle name="SAPBEXheaderItem 11 2 3 2 4" xfId="21181" xr:uid="{1575469C-B9E3-4A02-8058-49CCB8728B3C}"/>
    <cellStyle name="SAPBEXheaderItem 11 2 3 3" xfId="5868" xr:uid="{002EE087-0D54-4F75-A478-471444F0CE4E}"/>
    <cellStyle name="SAPBEXheaderItem 11 2 3 3 2" xfId="12351" xr:uid="{DEB88B87-58A8-476A-8EF9-473D79C3904D}"/>
    <cellStyle name="SAPBEXheaderItem 11 2 3 3 3" xfId="17917" xr:uid="{1B818DB2-1807-42A9-9E34-FE9EBAB312D6}"/>
    <cellStyle name="SAPBEXheaderItem 11 2 3 3 4" xfId="23358" xr:uid="{9E75A736-23EA-4863-8A16-1BBD5763D4D7}"/>
    <cellStyle name="SAPBEXheaderItem 11 2 3 4" xfId="8124" xr:uid="{4297D956-4BD4-4936-8AA3-71E903A20EF1}"/>
    <cellStyle name="SAPBEXheaderItem 11 2 3 5" xfId="13786" xr:uid="{EEED0FF7-665E-4F25-BFAE-42723B51944B}"/>
    <cellStyle name="SAPBEXheaderItem 11 2 3 6" xfId="19306" xr:uid="{9A3F5FD1-6980-4DCE-89E9-09C11F1B5246}"/>
    <cellStyle name="SAPBEXheaderItem 11 2 4" xfId="3532" xr:uid="{27A20C58-F37B-4643-81B3-E5A2032B1FDC}"/>
    <cellStyle name="SAPBEXheaderItem 11 2 4 2" xfId="10088" xr:uid="{A241F03B-CE9B-4E97-BFB7-8DD19F0882CC}"/>
    <cellStyle name="SAPBEXheaderItem 11 2 4 3" xfId="15702" xr:uid="{7ACB411C-EA2B-4361-99FD-A71ABCD7F89E}"/>
    <cellStyle name="SAPBEXheaderItem 11 2 4 4" xfId="21179" xr:uid="{F346EE36-9DF9-431B-9421-6FE58861DE18}"/>
    <cellStyle name="SAPBEXheaderItem 11 2 5" xfId="5866" xr:uid="{D254D857-6B9B-49A4-9CFF-9D48C719B3A9}"/>
    <cellStyle name="SAPBEXheaderItem 11 2 5 2" xfId="12349" xr:uid="{C01DC4C8-2C56-4310-B6A7-C3D3949681CC}"/>
    <cellStyle name="SAPBEXheaderItem 11 2 5 3" xfId="17915" xr:uid="{F331F0A4-2C57-43BD-9541-A19B30164E6E}"/>
    <cellStyle name="SAPBEXheaderItem 11 2 5 4" xfId="23356" xr:uid="{B163C679-9B9D-4E74-AA07-117AD05FD9B0}"/>
    <cellStyle name="SAPBEXheaderItem 11 2 6" xfId="8122" xr:uid="{122DF33C-ECAE-4D7B-91F3-85AC19EE3CAF}"/>
    <cellStyle name="SAPBEXheaderItem 11 2 7" xfId="13784" xr:uid="{E997E4D0-8FFE-47EC-8D27-278B8582234D}"/>
    <cellStyle name="SAPBEXheaderItem 11 2 8" xfId="19304" xr:uid="{5FDEBED7-2FB5-4D37-BD3C-F0E448501EF1}"/>
    <cellStyle name="SAPBEXheaderItem 11 3" xfId="1505" xr:uid="{8B6E7809-98C3-4540-9603-67DF6E51949C}"/>
    <cellStyle name="SAPBEXheaderItem 11 3 2" xfId="1506" xr:uid="{E0BD78E0-0896-48F7-AC2C-2D69F035D648}"/>
    <cellStyle name="SAPBEXheaderItem 11 3 2 2" xfId="3536" xr:uid="{636CFA16-5A0F-4EDE-AE8D-0684342E0D85}"/>
    <cellStyle name="SAPBEXheaderItem 11 3 2 2 2" xfId="10092" xr:uid="{D61F87C7-2DEE-4192-84AF-2A0EB3B9FE18}"/>
    <cellStyle name="SAPBEXheaderItem 11 3 2 2 3" xfId="15706" xr:uid="{68876914-EE33-4600-A855-405643FCF78B}"/>
    <cellStyle name="SAPBEXheaderItem 11 3 2 2 4" xfId="21183" xr:uid="{5F63252C-3BE6-44A6-B5B8-C8D8B763DA04}"/>
    <cellStyle name="SAPBEXheaderItem 11 3 2 3" xfId="5870" xr:uid="{4D80DFB2-6CEE-438E-9AE7-373C1FC81E24}"/>
    <cellStyle name="SAPBEXheaderItem 11 3 2 3 2" xfId="12353" xr:uid="{784661C6-29C5-4DEE-94D6-CB5AD0C9D33C}"/>
    <cellStyle name="SAPBEXheaderItem 11 3 2 3 3" xfId="17919" xr:uid="{E3F5E1CD-DF0A-44CA-B5A6-6C1F32C737E7}"/>
    <cellStyle name="SAPBEXheaderItem 11 3 2 3 4" xfId="23360" xr:uid="{8DD551FF-B5E3-46CB-8EC1-40C80F7F8AB8}"/>
    <cellStyle name="SAPBEXheaderItem 11 3 2 4" xfId="8126" xr:uid="{84BDD53D-0784-47E6-905B-A5666076791B}"/>
    <cellStyle name="SAPBEXheaderItem 11 3 2 5" xfId="13788" xr:uid="{A401E10C-8839-43D1-9CF5-25403D02D7AE}"/>
    <cellStyle name="SAPBEXheaderItem 11 3 2 6" xfId="19308" xr:uid="{80B70519-7315-4955-8F5A-CF6FABD3718F}"/>
    <cellStyle name="SAPBEXheaderItem 11 3 3" xfId="1507" xr:uid="{D57AFB93-C540-40A8-A54B-2F744BF9B5F8}"/>
    <cellStyle name="SAPBEXheaderItem 11 3 3 2" xfId="3537" xr:uid="{753E1A25-6374-4A9A-B28D-2D0788CA7072}"/>
    <cellStyle name="SAPBEXheaderItem 11 3 3 2 2" xfId="10093" xr:uid="{CD4B8562-75F0-492E-ABE2-4BBF67EECDEB}"/>
    <cellStyle name="SAPBEXheaderItem 11 3 3 2 3" xfId="15707" xr:uid="{5D5F6C97-C785-431F-AE66-61BEC7C6745D}"/>
    <cellStyle name="SAPBEXheaderItem 11 3 3 2 4" xfId="21184" xr:uid="{FB55BF77-540A-40C9-A899-D8B82CB74D3E}"/>
    <cellStyle name="SAPBEXheaderItem 11 3 3 3" xfId="5871" xr:uid="{671787C0-D6CB-422C-9C13-84A0CDEE4D58}"/>
    <cellStyle name="SAPBEXheaderItem 11 3 3 3 2" xfId="12354" xr:uid="{23B0D436-321D-4A3A-936F-0A4CE3ECF4FE}"/>
    <cellStyle name="SAPBEXheaderItem 11 3 3 3 3" xfId="17920" xr:uid="{C2ECE37C-C5BD-4D8A-AEEB-2918A2608FCA}"/>
    <cellStyle name="SAPBEXheaderItem 11 3 3 3 4" xfId="23361" xr:uid="{D65774C6-CF71-45E7-8278-455FE4816899}"/>
    <cellStyle name="SAPBEXheaderItem 11 3 3 4" xfId="8127" xr:uid="{4FADF81B-DAB3-42C0-97EC-D7EC4D986350}"/>
    <cellStyle name="SAPBEXheaderItem 11 3 3 5" xfId="13789" xr:uid="{5A50EA2C-D933-48E5-AEBA-0DEBED74C6C9}"/>
    <cellStyle name="SAPBEXheaderItem 11 3 3 6" xfId="19309" xr:uid="{9CCF315C-C8B0-4F16-A72F-B30526E9FDBA}"/>
    <cellStyle name="SAPBEXheaderItem 11 3 4" xfId="3535" xr:uid="{73FF5D88-B7E9-4CCB-9B8A-82BEF32B1CDC}"/>
    <cellStyle name="SAPBEXheaderItem 11 3 4 2" xfId="10091" xr:uid="{2585E715-C733-4785-815E-28D46CEE22C2}"/>
    <cellStyle name="SAPBEXheaderItem 11 3 4 3" xfId="15705" xr:uid="{42E4CD8A-BD85-47DD-890F-55EF3DABDFF7}"/>
    <cellStyle name="SAPBEXheaderItem 11 3 4 4" xfId="21182" xr:uid="{20CE975D-588F-4840-9EB8-4E423D8A09DF}"/>
    <cellStyle name="SAPBEXheaderItem 11 3 5" xfId="5869" xr:uid="{FE731DE8-98A0-4BE5-B134-F723C3DD552B}"/>
    <cellStyle name="SAPBEXheaderItem 11 3 5 2" xfId="12352" xr:uid="{003C12C1-6164-490D-8928-7D70D2E88265}"/>
    <cellStyle name="SAPBEXheaderItem 11 3 5 3" xfId="17918" xr:uid="{66DB2722-356A-4BFA-BAE0-26451241B558}"/>
    <cellStyle name="SAPBEXheaderItem 11 3 5 4" xfId="23359" xr:uid="{57271B97-46F7-4AC7-ACC3-04E7BFA13D5D}"/>
    <cellStyle name="SAPBEXheaderItem 11 3 6" xfId="8125" xr:uid="{1A8586CC-A668-451B-AD74-F5DB64C86FA2}"/>
    <cellStyle name="SAPBEXheaderItem 11 3 7" xfId="13787" xr:uid="{5558EB04-E8A6-4666-8062-4A4CD88CF0B7}"/>
    <cellStyle name="SAPBEXheaderItem 11 3 8" xfId="19307" xr:uid="{3BC3B8C6-303C-4E6B-9C46-941D884AD777}"/>
    <cellStyle name="SAPBEXheaderItem 11 4" xfId="1508" xr:uid="{CDB5AA05-6BF0-4B33-8A1B-083592A3CFC2}"/>
    <cellStyle name="SAPBEXheaderItem 11 4 2" xfId="1509" xr:uid="{C7FFB3A2-C283-48E5-9B73-7FDE259C1A03}"/>
    <cellStyle name="SAPBEXheaderItem 11 4 2 2" xfId="3539" xr:uid="{9846C9A8-9BED-430D-B297-9CD11815FDA9}"/>
    <cellStyle name="SAPBEXheaderItem 11 4 2 2 2" xfId="10095" xr:uid="{3C367FA2-2B4D-47BC-8479-5886F8A4F0C7}"/>
    <cellStyle name="SAPBEXheaderItem 11 4 2 2 3" xfId="15709" xr:uid="{1F0BEABB-DEC4-4B7A-892D-2CD8434D4F71}"/>
    <cellStyle name="SAPBEXheaderItem 11 4 2 2 4" xfId="21186" xr:uid="{DA46FC90-C80E-4578-ABA3-D3B254CA6ACE}"/>
    <cellStyle name="SAPBEXheaderItem 11 4 2 3" xfId="5873" xr:uid="{689E0D4E-59DA-4386-A3CC-4E5AD489C2D3}"/>
    <cellStyle name="SAPBEXheaderItem 11 4 2 3 2" xfId="12356" xr:uid="{5549F024-97B6-44F5-8EDB-5643BCCB1D76}"/>
    <cellStyle name="SAPBEXheaderItem 11 4 2 3 3" xfId="17922" xr:uid="{A402C33F-F93F-42B5-9563-1B234979E95B}"/>
    <cellStyle name="SAPBEXheaderItem 11 4 2 3 4" xfId="23363" xr:uid="{6408E877-C8E1-420A-8AEE-D47B6CE18B48}"/>
    <cellStyle name="SAPBEXheaderItem 11 4 2 4" xfId="8129" xr:uid="{9A551B0B-058B-499C-A57A-5F77DC4F35B7}"/>
    <cellStyle name="SAPBEXheaderItem 11 4 2 5" xfId="13791" xr:uid="{FA6D7845-5A26-4FCF-9F96-0644445984ED}"/>
    <cellStyle name="SAPBEXheaderItem 11 4 2 6" xfId="19311" xr:uid="{9DB6148D-F539-45C0-B996-2E59885D1817}"/>
    <cellStyle name="SAPBEXheaderItem 11 4 3" xfId="1510" xr:uid="{6FE22DF9-CB59-494C-A75C-E969B566395B}"/>
    <cellStyle name="SAPBEXheaderItem 11 4 3 2" xfId="3540" xr:uid="{1E641E7E-E647-48F2-83DF-D456815D0B7A}"/>
    <cellStyle name="SAPBEXheaderItem 11 4 3 2 2" xfId="10096" xr:uid="{45B29E79-ECA0-4CD4-8A64-DF27B7276B40}"/>
    <cellStyle name="SAPBEXheaderItem 11 4 3 2 3" xfId="15710" xr:uid="{F88A804F-B11C-4474-976A-0F3CEA812132}"/>
    <cellStyle name="SAPBEXheaderItem 11 4 3 2 4" xfId="21187" xr:uid="{351C10A1-652D-482A-8396-E987F1C964D3}"/>
    <cellStyle name="SAPBEXheaderItem 11 4 3 3" xfId="5874" xr:uid="{08EBC050-4F0A-41B6-B4B2-ABDE15BDBC33}"/>
    <cellStyle name="SAPBEXheaderItem 11 4 3 3 2" xfId="12357" xr:uid="{E8724F12-C098-4256-901B-C079F2DF5F03}"/>
    <cellStyle name="SAPBEXheaderItem 11 4 3 3 3" xfId="17923" xr:uid="{00A6CF03-16F8-428E-927D-7E380E906E13}"/>
    <cellStyle name="SAPBEXheaderItem 11 4 3 3 4" xfId="23364" xr:uid="{A1E9A0C7-0858-4C48-B506-219626932C26}"/>
    <cellStyle name="SAPBEXheaderItem 11 4 3 4" xfId="8130" xr:uid="{B844356E-E2AB-4911-AF66-09D4C3C343CC}"/>
    <cellStyle name="SAPBEXheaderItem 11 4 3 5" xfId="13792" xr:uid="{675BB486-40B7-4A64-8D82-7460FB720D53}"/>
    <cellStyle name="SAPBEXheaderItem 11 4 3 6" xfId="19312" xr:uid="{F6743417-D8DD-4DBD-944E-CFF74A2F03CF}"/>
    <cellStyle name="SAPBEXheaderItem 11 4 4" xfId="3538" xr:uid="{110D0AAA-4BB0-4199-A7A5-A2AA1BD61090}"/>
    <cellStyle name="SAPBEXheaderItem 11 4 4 2" xfId="10094" xr:uid="{122BA9B6-63FA-470B-A219-91B0095AEC03}"/>
    <cellStyle name="SAPBEXheaderItem 11 4 4 3" xfId="15708" xr:uid="{FB69176F-0DC6-45D7-AE12-4BEEC03C82EA}"/>
    <cellStyle name="SAPBEXheaderItem 11 4 4 4" xfId="21185" xr:uid="{C981537A-96D8-4A7D-9036-AA146C6C2659}"/>
    <cellStyle name="SAPBEXheaderItem 11 4 5" xfId="5872" xr:uid="{7D8A69C5-67A0-4015-9FC6-20A7E32BE381}"/>
    <cellStyle name="SAPBEXheaderItem 11 4 5 2" xfId="12355" xr:uid="{C7EE6ABC-912E-4236-B0E7-C56FF276D5E9}"/>
    <cellStyle name="SAPBEXheaderItem 11 4 5 3" xfId="17921" xr:uid="{C8CB0804-5788-4068-ABFC-7A2AA64462D1}"/>
    <cellStyle name="SAPBEXheaderItem 11 4 5 4" xfId="23362" xr:uid="{61EFCC17-556C-4972-A49B-48C46FBEA519}"/>
    <cellStyle name="SAPBEXheaderItem 11 4 6" xfId="8128" xr:uid="{0FC8BB49-EE27-4B27-9027-EF250E10D4CF}"/>
    <cellStyle name="SAPBEXheaderItem 11 4 7" xfId="13790" xr:uid="{65447809-ED40-4039-B4FE-79D7819D7192}"/>
    <cellStyle name="SAPBEXheaderItem 11 4 8" xfId="19310" xr:uid="{0E2A9B92-1596-40FC-9F41-490451552563}"/>
    <cellStyle name="SAPBEXheaderItem 11 5" xfId="1511" xr:uid="{035147B6-EDF1-445C-8981-241F0200605A}"/>
    <cellStyle name="SAPBEXheaderItem 11 5 2" xfId="3541" xr:uid="{717A1C73-91C1-48B9-BA06-8B0833924F8D}"/>
    <cellStyle name="SAPBEXheaderItem 11 5 2 2" xfId="10097" xr:uid="{AEB5BFC8-2A0B-47B5-94AB-C7C47BBFF844}"/>
    <cellStyle name="SAPBEXheaderItem 11 5 2 3" xfId="15711" xr:uid="{AE9F21CF-8DF4-4AD1-83C1-C3D284CF9026}"/>
    <cellStyle name="SAPBEXheaderItem 11 5 2 4" xfId="21188" xr:uid="{6A9B0632-2E71-40E9-8108-9F26B94E07E5}"/>
    <cellStyle name="SAPBEXheaderItem 11 5 3" xfId="5875" xr:uid="{32585B24-EA9E-4658-906E-EC6BE960A860}"/>
    <cellStyle name="SAPBEXheaderItem 11 5 3 2" xfId="12358" xr:uid="{14730CDA-7C5D-44CE-BCAC-9A02013707A5}"/>
    <cellStyle name="SAPBEXheaderItem 11 5 3 3" xfId="17924" xr:uid="{D6DFC91B-DF22-4D65-927F-4FD476443AE5}"/>
    <cellStyle name="SAPBEXheaderItem 11 5 3 4" xfId="23365" xr:uid="{4A1E4DEA-9196-44C5-A89B-965B6250BADA}"/>
    <cellStyle name="SAPBEXheaderItem 11 5 4" xfId="8131" xr:uid="{BA61841D-6643-4B72-8A7D-F1EC24141E12}"/>
    <cellStyle name="SAPBEXheaderItem 11 5 5" xfId="13793" xr:uid="{4E2115E4-E710-4649-A672-14811DC7FBA5}"/>
    <cellStyle name="SAPBEXheaderItem 11 5 6" xfId="19313" xr:uid="{9FE2A9C1-BA7D-453B-9B1C-992D5E26A020}"/>
    <cellStyle name="SAPBEXheaderItem 11 6" xfId="1512" xr:uid="{795AC309-6241-4544-B0CF-14504A96F262}"/>
    <cellStyle name="SAPBEXheaderItem 11 6 2" xfId="3542" xr:uid="{85273439-FF9D-4D26-9A8B-DE22D5B059D4}"/>
    <cellStyle name="SAPBEXheaderItem 11 6 2 2" xfId="10098" xr:uid="{1A0221A0-FE04-4C95-8FD9-CCF346D8887D}"/>
    <cellStyle name="SAPBEXheaderItem 11 6 2 3" xfId="15712" xr:uid="{551AEDB6-8914-4A74-8C63-742238026E9A}"/>
    <cellStyle name="SAPBEXheaderItem 11 6 2 4" xfId="21189" xr:uid="{C2A1D2E1-29D4-41AF-B39F-13D7931FE651}"/>
    <cellStyle name="SAPBEXheaderItem 11 6 3" xfId="5876" xr:uid="{56DAF955-B523-4341-87DC-B092D7A5697F}"/>
    <cellStyle name="SAPBEXheaderItem 11 6 3 2" xfId="12359" xr:uid="{DFBD3C8A-82F1-4061-89D0-1481A6CC81EF}"/>
    <cellStyle name="SAPBEXheaderItem 11 6 3 3" xfId="17925" xr:uid="{D776997B-5BA2-4206-820C-E056395B6389}"/>
    <cellStyle name="SAPBEXheaderItem 11 6 3 4" xfId="23366" xr:uid="{D5F13F87-3DF6-4A68-98B7-62A9DE507C70}"/>
    <cellStyle name="SAPBEXheaderItem 11 6 4" xfId="8132" xr:uid="{60493FD5-B3E1-492A-8A4B-EB4E26435BEC}"/>
    <cellStyle name="SAPBEXheaderItem 11 6 5" xfId="13794" xr:uid="{E3B5A2C6-2DA1-47CB-BBA0-1984E3FFAA4E}"/>
    <cellStyle name="SAPBEXheaderItem 11 6 6" xfId="19314" xr:uid="{9C8D0E79-D038-4A29-96BE-120E3F062E26}"/>
    <cellStyle name="SAPBEXheaderItem 11 7" xfId="3531" xr:uid="{D62AAE2E-DC89-4416-BFD1-DAD43ABAA4B3}"/>
    <cellStyle name="SAPBEXheaderItem 11 7 2" xfId="10087" xr:uid="{38882D51-3B11-4FAF-AA86-6235FBB93116}"/>
    <cellStyle name="SAPBEXheaderItem 11 7 3" xfId="15701" xr:uid="{FB24F539-9E43-484D-A0CA-73871C6E2A07}"/>
    <cellStyle name="SAPBEXheaderItem 11 7 4" xfId="21178" xr:uid="{38122849-5220-4AFC-AB3D-77F3F5D65211}"/>
    <cellStyle name="SAPBEXheaderItem 11 8" xfId="5865" xr:uid="{F0ECD2C4-D396-4C64-BA3F-D87523C7C9D6}"/>
    <cellStyle name="SAPBEXheaderItem 11 8 2" xfId="12348" xr:uid="{E68EA924-23EB-44ED-8A82-6E753B5C5752}"/>
    <cellStyle name="SAPBEXheaderItem 11 8 3" xfId="17914" xr:uid="{A532B595-4465-4075-9252-62494C4E35B3}"/>
    <cellStyle name="SAPBEXheaderItem 11 8 4" xfId="23355" xr:uid="{C32609B0-5123-4CF4-AD96-F0B8D67ADED8}"/>
    <cellStyle name="SAPBEXheaderItem 11 9" xfId="8121" xr:uid="{67D8486D-ADB1-4747-9B09-D81241B8A82B}"/>
    <cellStyle name="SAPBEXheaderItem 12" xfId="1513" xr:uid="{DDB99C6B-F979-43DF-A4E6-2F4E54CAFDD6}"/>
    <cellStyle name="SAPBEXheaderItem 12 10" xfId="13795" xr:uid="{47DEC5B1-DBA7-4902-B4F1-6CB2D5DC034F}"/>
    <cellStyle name="SAPBEXheaderItem 12 11" xfId="19315" xr:uid="{209B5491-60CD-47A4-AF03-3AC3059650ED}"/>
    <cellStyle name="SAPBEXheaderItem 12 2" xfId="1514" xr:uid="{3739E01B-17A5-4F5F-B65D-7DD5EF4DE3EB}"/>
    <cellStyle name="SAPBEXheaderItem 12 2 2" xfId="1515" xr:uid="{EF8FB298-D228-4545-BA1C-0C65DFAEC9D0}"/>
    <cellStyle name="SAPBEXheaderItem 12 2 2 2" xfId="3545" xr:uid="{F0595186-DF52-416A-8FBC-87C27A5745F3}"/>
    <cellStyle name="SAPBEXheaderItem 12 2 2 2 2" xfId="10101" xr:uid="{1B606E9D-89EC-4327-8A9E-C7477B140D46}"/>
    <cellStyle name="SAPBEXheaderItem 12 2 2 2 3" xfId="15715" xr:uid="{4BEE707E-D722-4FF1-8A19-2BFAB7E3ACAC}"/>
    <cellStyle name="SAPBEXheaderItem 12 2 2 2 4" xfId="21192" xr:uid="{98A33CE1-36A3-4253-B043-A790AC00F5BF}"/>
    <cellStyle name="SAPBEXheaderItem 12 2 2 3" xfId="5879" xr:uid="{444AB56B-79DD-4FCD-AFD0-F89DE4A1305B}"/>
    <cellStyle name="SAPBEXheaderItem 12 2 2 3 2" xfId="12362" xr:uid="{DA6D507E-70F9-49EB-978B-9E31933D4636}"/>
    <cellStyle name="SAPBEXheaderItem 12 2 2 3 3" xfId="17928" xr:uid="{D5FB97D2-C613-466C-8B2B-26EA4A50ED3E}"/>
    <cellStyle name="SAPBEXheaderItem 12 2 2 3 4" xfId="23369" xr:uid="{DA6B614C-594A-4CBA-BA7B-F14C34A40E22}"/>
    <cellStyle name="SAPBEXheaderItem 12 2 2 4" xfId="8135" xr:uid="{941F2529-EDC5-42F7-9C81-F3A6CC7D0DDC}"/>
    <cellStyle name="SAPBEXheaderItem 12 2 2 5" xfId="13797" xr:uid="{A331C8F8-CD11-441D-BE03-EEE30DEF5BCB}"/>
    <cellStyle name="SAPBEXheaderItem 12 2 2 6" xfId="19317" xr:uid="{FEA1D620-4922-4648-8633-C3A289C37A67}"/>
    <cellStyle name="SAPBEXheaderItem 12 2 3" xfId="1516" xr:uid="{C101A885-6429-4022-8297-BA7C480E88DE}"/>
    <cellStyle name="SAPBEXheaderItem 12 2 3 2" xfId="3546" xr:uid="{187A3963-C69C-47A3-8F9D-79BEB70AEF41}"/>
    <cellStyle name="SAPBEXheaderItem 12 2 3 2 2" xfId="10102" xr:uid="{54AA6D5D-6973-4131-AB70-2819FEBBCE38}"/>
    <cellStyle name="SAPBEXheaderItem 12 2 3 2 3" xfId="15716" xr:uid="{5C4451C1-44FA-47D6-8F15-8C54DE67FA8A}"/>
    <cellStyle name="SAPBEXheaderItem 12 2 3 2 4" xfId="21193" xr:uid="{02807843-EB0E-4B44-AC2E-92F7DA5061F4}"/>
    <cellStyle name="SAPBEXheaderItem 12 2 3 3" xfId="5880" xr:uid="{59E74D7E-E97B-43CC-B6A7-1496C2B94C17}"/>
    <cellStyle name="SAPBEXheaderItem 12 2 3 3 2" xfId="12363" xr:uid="{310975C6-FAF5-43A6-9727-4262B0AEE6D1}"/>
    <cellStyle name="SAPBEXheaderItem 12 2 3 3 3" xfId="17929" xr:uid="{91FE7E68-24BF-43E6-9C3D-06F070FC68A5}"/>
    <cellStyle name="SAPBEXheaderItem 12 2 3 3 4" xfId="23370" xr:uid="{8628A409-4401-4593-A25C-AAC73E4C2E7B}"/>
    <cellStyle name="SAPBEXheaderItem 12 2 3 4" xfId="8136" xr:uid="{924DF6FD-C7A3-4ECC-A135-E92E8E123F04}"/>
    <cellStyle name="SAPBEXheaderItem 12 2 3 5" xfId="13798" xr:uid="{3B7213A5-B150-4031-AC14-14B477515B88}"/>
    <cellStyle name="SAPBEXheaderItem 12 2 3 6" xfId="19318" xr:uid="{72814DB1-AAEB-4807-9A65-EAB8366914F6}"/>
    <cellStyle name="SAPBEXheaderItem 12 2 4" xfId="3544" xr:uid="{641FCC31-196F-451B-B378-A3B2EED63A99}"/>
    <cellStyle name="SAPBEXheaderItem 12 2 4 2" xfId="10100" xr:uid="{7FA2F165-F4C6-41FF-9518-6D680B0A46AC}"/>
    <cellStyle name="SAPBEXheaderItem 12 2 4 3" xfId="15714" xr:uid="{8FD8AF64-D46A-4E6D-8127-72B100BAEFF3}"/>
    <cellStyle name="SAPBEXheaderItem 12 2 4 4" xfId="21191" xr:uid="{E4C147BB-E8E6-45C5-9D0D-5308AFF08076}"/>
    <cellStyle name="SAPBEXheaderItem 12 2 5" xfId="5878" xr:uid="{2A79A300-00A9-43F9-9E5F-B65DCF220083}"/>
    <cellStyle name="SAPBEXheaderItem 12 2 5 2" xfId="12361" xr:uid="{D7A38D04-DB91-4C9A-8E21-36017B112A82}"/>
    <cellStyle name="SAPBEXheaderItem 12 2 5 3" xfId="17927" xr:uid="{D6C7A773-2662-4A08-B570-2923DA7FC23D}"/>
    <cellStyle name="SAPBEXheaderItem 12 2 5 4" xfId="23368" xr:uid="{277D76DF-93BF-44F8-BE18-8D40E2E6E415}"/>
    <cellStyle name="SAPBEXheaderItem 12 2 6" xfId="8134" xr:uid="{6FB504C3-8B12-428A-9C7F-446C6C165971}"/>
    <cellStyle name="SAPBEXheaderItem 12 2 7" xfId="13796" xr:uid="{349280D0-01C0-4C50-A483-1CE4BA00E358}"/>
    <cellStyle name="SAPBEXheaderItem 12 2 8" xfId="19316" xr:uid="{24EA43EB-26DB-4523-A76B-F9D9EFEC66EF}"/>
    <cellStyle name="SAPBEXheaderItem 12 3" xfId="1517" xr:uid="{A2B9505C-807F-4EE2-A2B0-2236AF445BFF}"/>
    <cellStyle name="SAPBEXheaderItem 12 3 2" xfId="1518" xr:uid="{BBCD5A76-4AE4-4C15-A1D2-B73F10214BDA}"/>
    <cellStyle name="SAPBEXheaderItem 12 3 2 2" xfId="3548" xr:uid="{19C97A24-9F1A-48C7-B268-0AA90EC7CFF3}"/>
    <cellStyle name="SAPBEXheaderItem 12 3 2 2 2" xfId="10104" xr:uid="{25BB91AE-2C87-4217-A84B-B1968F16C87A}"/>
    <cellStyle name="SAPBEXheaderItem 12 3 2 2 3" xfId="15718" xr:uid="{F26C35F6-4808-454C-B950-44C4A1B17F19}"/>
    <cellStyle name="SAPBEXheaderItem 12 3 2 2 4" xfId="21195" xr:uid="{C809FEA8-C1D1-4806-A57E-7FAAF1C2ACE0}"/>
    <cellStyle name="SAPBEXheaderItem 12 3 2 3" xfId="5882" xr:uid="{4CEE654F-DC6E-47C4-AE9C-A2A3022ACB26}"/>
    <cellStyle name="SAPBEXheaderItem 12 3 2 3 2" xfId="12365" xr:uid="{E94ABBFF-654D-43A3-8543-F7D45726A506}"/>
    <cellStyle name="SAPBEXheaderItem 12 3 2 3 3" xfId="17931" xr:uid="{14B912EE-A8CC-4203-8BEC-33F1A3ADB4AA}"/>
    <cellStyle name="SAPBEXheaderItem 12 3 2 3 4" xfId="23372" xr:uid="{FC35212B-25C1-4D94-AB38-2DFCDBCEFDB8}"/>
    <cellStyle name="SAPBEXheaderItem 12 3 2 4" xfId="8138" xr:uid="{BB40B7B7-AA8C-47B1-9437-4FB7EDA4BE1E}"/>
    <cellStyle name="SAPBEXheaderItem 12 3 2 5" xfId="13800" xr:uid="{53E2B7B6-053C-41C9-A047-A866DC51731A}"/>
    <cellStyle name="SAPBEXheaderItem 12 3 2 6" xfId="19320" xr:uid="{C0A2A75F-A975-4F62-B73B-2AEDC6AC46AE}"/>
    <cellStyle name="SAPBEXheaderItem 12 3 3" xfId="1519" xr:uid="{B4209335-9ECE-4719-BBB1-FF2B18C1F88A}"/>
    <cellStyle name="SAPBEXheaderItem 12 3 3 2" xfId="3549" xr:uid="{4DA4DCFD-6FBA-4299-95D5-C5A0E6484E4B}"/>
    <cellStyle name="SAPBEXheaderItem 12 3 3 2 2" xfId="10105" xr:uid="{7EF7ED78-F09F-45FF-968F-F434E1B7CAAB}"/>
    <cellStyle name="SAPBEXheaderItem 12 3 3 2 3" xfId="15719" xr:uid="{A2B10FEE-2E9F-4FDD-83D9-D2E493B0B025}"/>
    <cellStyle name="SAPBEXheaderItem 12 3 3 2 4" xfId="21196" xr:uid="{F7BCD01C-3BBF-41AF-A84C-E562AC734D85}"/>
    <cellStyle name="SAPBEXheaderItem 12 3 3 3" xfId="5883" xr:uid="{9C303C68-F6CF-4B34-B776-F10F387F1872}"/>
    <cellStyle name="SAPBEXheaderItem 12 3 3 3 2" xfId="12366" xr:uid="{B79309F1-3FC2-4380-9B99-DF4690321D5B}"/>
    <cellStyle name="SAPBEXheaderItem 12 3 3 3 3" xfId="17932" xr:uid="{A79E1B7B-0B4B-46B8-9E74-CC91FFCDD6B9}"/>
    <cellStyle name="SAPBEXheaderItem 12 3 3 3 4" xfId="23373" xr:uid="{34E37007-A841-4123-814F-AFAAC404BD21}"/>
    <cellStyle name="SAPBEXheaderItem 12 3 3 4" xfId="8139" xr:uid="{3FBEC672-50DA-470D-8A2A-620E70E8B269}"/>
    <cellStyle name="SAPBEXheaderItem 12 3 3 5" xfId="13801" xr:uid="{5AA949DD-6875-4E05-B80F-6358DC926F85}"/>
    <cellStyle name="SAPBEXheaderItem 12 3 3 6" xfId="19321" xr:uid="{325FA67E-459F-493D-9721-9BB26CA4D309}"/>
    <cellStyle name="SAPBEXheaderItem 12 3 4" xfId="3547" xr:uid="{27C33469-6068-4C87-91C8-C2B5EC312D2E}"/>
    <cellStyle name="SAPBEXheaderItem 12 3 4 2" xfId="10103" xr:uid="{C4B39561-2B99-4C75-A430-B590EA8A0FA5}"/>
    <cellStyle name="SAPBEXheaderItem 12 3 4 3" xfId="15717" xr:uid="{D6BB3309-DF9D-42E4-A362-DCA0F105BD69}"/>
    <cellStyle name="SAPBEXheaderItem 12 3 4 4" xfId="21194" xr:uid="{ECDFA0A7-0458-4B20-BF61-A2CE454B5810}"/>
    <cellStyle name="SAPBEXheaderItem 12 3 5" xfId="5881" xr:uid="{AF5F1BFA-E8C0-4BFC-8C8F-AE4E8BC3F844}"/>
    <cellStyle name="SAPBEXheaderItem 12 3 5 2" xfId="12364" xr:uid="{9100FD14-9D55-4061-B1E5-362FB770998D}"/>
    <cellStyle name="SAPBEXheaderItem 12 3 5 3" xfId="17930" xr:uid="{727B6DB8-0190-46DA-8386-7279BC81487D}"/>
    <cellStyle name="SAPBEXheaderItem 12 3 5 4" xfId="23371" xr:uid="{F2508965-7CB0-48EC-BBE4-3E97C9337AE0}"/>
    <cellStyle name="SAPBEXheaderItem 12 3 6" xfId="8137" xr:uid="{8B554DE2-7A64-4519-85B1-ACB85E94C177}"/>
    <cellStyle name="SAPBEXheaderItem 12 3 7" xfId="13799" xr:uid="{1A249554-670E-4ECD-A109-EB138088C952}"/>
    <cellStyle name="SAPBEXheaderItem 12 3 8" xfId="19319" xr:uid="{6856D3FA-4D77-482E-804B-46C748F3788F}"/>
    <cellStyle name="SAPBEXheaderItem 12 4" xfId="1520" xr:uid="{1D6959E0-8765-490B-B8FC-0F1D6F8254B1}"/>
    <cellStyle name="SAPBEXheaderItem 12 4 2" xfId="1521" xr:uid="{76BE8406-34C0-4D50-B3BF-AEB170298F0D}"/>
    <cellStyle name="SAPBEXheaderItem 12 4 2 2" xfId="3551" xr:uid="{FD5DEC68-D1E4-4D7A-B5C5-63F06533FA9B}"/>
    <cellStyle name="SAPBEXheaderItem 12 4 2 2 2" xfId="10107" xr:uid="{3DB18B7D-3C2F-4B58-9390-46F27F9E8345}"/>
    <cellStyle name="SAPBEXheaderItem 12 4 2 2 3" xfId="15721" xr:uid="{2776389C-28D3-4FA8-851A-E944AF00978E}"/>
    <cellStyle name="SAPBEXheaderItem 12 4 2 2 4" xfId="21198" xr:uid="{72705622-5330-4F18-ACB7-EFEB6924748A}"/>
    <cellStyle name="SAPBEXheaderItem 12 4 2 3" xfId="5885" xr:uid="{8B2FC831-47FC-41B7-95CD-57C94E659805}"/>
    <cellStyle name="SAPBEXheaderItem 12 4 2 3 2" xfId="12368" xr:uid="{53400062-C58B-4006-A427-E775C5226749}"/>
    <cellStyle name="SAPBEXheaderItem 12 4 2 3 3" xfId="17934" xr:uid="{FD7460AE-D456-4C65-97C7-9EC33440A9D6}"/>
    <cellStyle name="SAPBEXheaderItem 12 4 2 3 4" xfId="23375" xr:uid="{8E0AD0D7-EA2D-48E4-9763-2819E1BAEDE0}"/>
    <cellStyle name="SAPBEXheaderItem 12 4 2 4" xfId="8141" xr:uid="{4A760BD9-F39A-4F38-BCD6-5A57E8E61F69}"/>
    <cellStyle name="SAPBEXheaderItem 12 4 2 5" xfId="13803" xr:uid="{0E1B332F-2689-4B10-A7E2-0905ABF244E3}"/>
    <cellStyle name="SAPBEXheaderItem 12 4 2 6" xfId="19323" xr:uid="{36B80418-5E1D-4166-9BC8-69379B8BDC06}"/>
    <cellStyle name="SAPBEXheaderItem 12 4 3" xfId="1522" xr:uid="{F258C26C-3FF8-4D28-A287-BA9F2DC5731B}"/>
    <cellStyle name="SAPBEXheaderItem 12 4 3 2" xfId="3552" xr:uid="{68CE5D4C-9F40-425B-B870-B42CDFF5412E}"/>
    <cellStyle name="SAPBEXheaderItem 12 4 3 2 2" xfId="10108" xr:uid="{7065DB8F-8581-4D85-8994-C88690EAD30F}"/>
    <cellStyle name="SAPBEXheaderItem 12 4 3 2 3" xfId="15722" xr:uid="{A26CAF34-3252-4E95-B76C-5791B383B4DD}"/>
    <cellStyle name="SAPBEXheaderItem 12 4 3 2 4" xfId="21199" xr:uid="{75F8D720-7A44-4F92-B291-BBAE0B2EBA02}"/>
    <cellStyle name="SAPBEXheaderItem 12 4 3 3" xfId="5886" xr:uid="{880B48A3-7141-4ACA-B137-16D2915E486D}"/>
    <cellStyle name="SAPBEXheaderItem 12 4 3 3 2" xfId="12369" xr:uid="{E4FC94ED-2CE8-48FF-B5D9-1B10C85A357B}"/>
    <cellStyle name="SAPBEXheaderItem 12 4 3 3 3" xfId="17935" xr:uid="{74093E0F-B2D5-4F5D-A0B0-F435D342204F}"/>
    <cellStyle name="SAPBEXheaderItem 12 4 3 3 4" xfId="23376" xr:uid="{D074ABEF-226F-4FD1-9384-1CA3B4D04196}"/>
    <cellStyle name="SAPBEXheaderItem 12 4 3 4" xfId="8142" xr:uid="{608EBB39-0418-49BE-B138-3532DB3339BF}"/>
    <cellStyle name="SAPBEXheaderItem 12 4 3 5" xfId="13804" xr:uid="{0EDABF31-C631-41AD-A7C5-27A721DB3138}"/>
    <cellStyle name="SAPBEXheaderItem 12 4 3 6" xfId="19324" xr:uid="{E55D6854-0AE9-46AC-8FAF-3E8673E4120E}"/>
    <cellStyle name="SAPBEXheaderItem 12 4 4" xfId="3550" xr:uid="{1AF32472-6965-4135-8F10-D73490AA08D2}"/>
    <cellStyle name="SAPBEXheaderItem 12 4 4 2" xfId="10106" xr:uid="{1B08CA04-1C44-4735-9446-1D32ED73788A}"/>
    <cellStyle name="SAPBEXheaderItem 12 4 4 3" xfId="15720" xr:uid="{0BC2D8AF-C7E1-49EE-9D9B-A73F819BC637}"/>
    <cellStyle name="SAPBEXheaderItem 12 4 4 4" xfId="21197" xr:uid="{7E491001-CA06-40F7-9E92-D029678932DF}"/>
    <cellStyle name="SAPBEXheaderItem 12 4 5" xfId="5884" xr:uid="{A51187D8-5288-439A-B084-62EB98FAEDC1}"/>
    <cellStyle name="SAPBEXheaderItem 12 4 5 2" xfId="12367" xr:uid="{9BE41989-5534-43DC-927E-75116BC4D14A}"/>
    <cellStyle name="SAPBEXheaderItem 12 4 5 3" xfId="17933" xr:uid="{744BCB32-3A21-48EF-ACD8-8A587C385CE8}"/>
    <cellStyle name="SAPBEXheaderItem 12 4 5 4" xfId="23374" xr:uid="{1F946E68-5A5F-4F43-B8D7-F01B8CD864DA}"/>
    <cellStyle name="SAPBEXheaderItem 12 4 6" xfId="8140" xr:uid="{3298C07F-8435-4215-B4D8-DC66F0170448}"/>
    <cellStyle name="SAPBEXheaderItem 12 4 7" xfId="13802" xr:uid="{306CB6DA-0156-451B-A612-01DED7101BF4}"/>
    <cellStyle name="SAPBEXheaderItem 12 4 8" xfId="19322" xr:uid="{980D80C8-10E2-4526-8C40-EA805901054E}"/>
    <cellStyle name="SAPBEXheaderItem 12 5" xfId="1523" xr:uid="{050459D8-2CAB-45E6-8C91-6E1750B0D9F1}"/>
    <cellStyle name="SAPBEXheaderItem 12 5 2" xfId="3553" xr:uid="{C8E6538D-0385-450F-9715-2C952176CCD4}"/>
    <cellStyle name="SAPBEXheaderItem 12 5 2 2" xfId="10109" xr:uid="{AFC77016-8D90-4B8B-AEB3-75A03517865F}"/>
    <cellStyle name="SAPBEXheaderItem 12 5 2 3" xfId="15723" xr:uid="{3D004B5F-B4F8-4C0C-BC35-1920D4F4E00F}"/>
    <cellStyle name="SAPBEXheaderItem 12 5 2 4" xfId="21200" xr:uid="{147740FC-93CD-437D-9E21-63754593C62B}"/>
    <cellStyle name="SAPBEXheaderItem 12 5 3" xfId="5887" xr:uid="{ED6933BB-16AB-4529-B0D0-7510A840226A}"/>
    <cellStyle name="SAPBEXheaderItem 12 5 3 2" xfId="12370" xr:uid="{728310F7-C2AB-4DE8-AE3D-C5081E8E1375}"/>
    <cellStyle name="SAPBEXheaderItem 12 5 3 3" xfId="17936" xr:uid="{3F1FBE95-BBCC-4C52-952D-5EC892E514AB}"/>
    <cellStyle name="SAPBEXheaderItem 12 5 3 4" xfId="23377" xr:uid="{D3C97684-2386-481F-B43F-75C509BE25AD}"/>
    <cellStyle name="SAPBEXheaderItem 12 5 4" xfId="8143" xr:uid="{27D06A53-65FF-4D7A-B358-F19F4F78ACC0}"/>
    <cellStyle name="SAPBEXheaderItem 12 5 5" xfId="13805" xr:uid="{9DC4A563-49F4-4A6E-AB4C-D29C3CC76A9C}"/>
    <cellStyle name="SAPBEXheaderItem 12 5 6" xfId="19325" xr:uid="{72D3233B-5313-4477-A251-4D8CE064557A}"/>
    <cellStyle name="SAPBEXheaderItem 12 6" xfId="1524" xr:uid="{6098A4AC-B9A3-4684-9B92-D09EF854DF8B}"/>
    <cellStyle name="SAPBEXheaderItem 12 6 2" xfId="3554" xr:uid="{99A5FEC3-E535-4B25-B073-5A27D2AF77ED}"/>
    <cellStyle name="SAPBEXheaderItem 12 6 2 2" xfId="10110" xr:uid="{99414F9B-E8A9-4172-8446-7B927986166F}"/>
    <cellStyle name="SAPBEXheaderItem 12 6 2 3" xfId="15724" xr:uid="{8F177BAE-5834-4ABD-808F-A3348E115D25}"/>
    <cellStyle name="SAPBEXheaderItem 12 6 2 4" xfId="21201" xr:uid="{FF39561F-E6F6-4750-819D-FE0491B61365}"/>
    <cellStyle name="SAPBEXheaderItem 12 6 3" xfId="5888" xr:uid="{B9F5BAD0-A800-4061-B0D5-80E07D657C30}"/>
    <cellStyle name="SAPBEXheaderItem 12 6 3 2" xfId="12371" xr:uid="{D98C6342-73F6-4DE9-9D16-64A051EF35F8}"/>
    <cellStyle name="SAPBEXheaderItem 12 6 3 3" xfId="17937" xr:uid="{1137CD66-683D-41CE-8E4B-64849F7759B1}"/>
    <cellStyle name="SAPBEXheaderItem 12 6 3 4" xfId="23378" xr:uid="{A9B84423-93F8-4991-BEE6-6DECF6A5E23D}"/>
    <cellStyle name="SAPBEXheaderItem 12 6 4" xfId="8144" xr:uid="{EEFBD8CB-4167-4F34-A2AE-F0EFD2E8EB59}"/>
    <cellStyle name="SAPBEXheaderItem 12 6 5" xfId="13806" xr:uid="{5A262DC8-6C6B-417D-9353-5A2C59189ED1}"/>
    <cellStyle name="SAPBEXheaderItem 12 6 6" xfId="19326" xr:uid="{C5DDBD75-F89C-401F-A845-084C8E01064C}"/>
    <cellStyle name="SAPBEXheaderItem 12 7" xfId="3543" xr:uid="{E7A69E80-3390-45CB-8B26-5F64BDF45DC1}"/>
    <cellStyle name="SAPBEXheaderItem 12 7 2" xfId="10099" xr:uid="{0FC0C739-AD3D-4C69-84FD-87752802CC51}"/>
    <cellStyle name="SAPBEXheaderItem 12 7 3" xfId="15713" xr:uid="{CAEE6412-FDE5-40DE-951B-67897D84254F}"/>
    <cellStyle name="SAPBEXheaderItem 12 7 4" xfId="21190" xr:uid="{DEDB39E7-7181-4C9F-98EE-1554820E61B9}"/>
    <cellStyle name="SAPBEXheaderItem 12 8" xfId="5877" xr:uid="{56932D3D-E590-47E8-B34B-27C7CD4FFA2A}"/>
    <cellStyle name="SAPBEXheaderItem 12 8 2" xfId="12360" xr:uid="{2F0FFDE9-A1A8-4BB1-AF05-11BAE6BC2730}"/>
    <cellStyle name="SAPBEXheaderItem 12 8 3" xfId="17926" xr:uid="{6568CAC8-DA4A-4027-9FDB-1F86761B4F70}"/>
    <cellStyle name="SAPBEXheaderItem 12 8 4" xfId="23367" xr:uid="{FDE29C5B-4CC7-4EF0-9485-F091C984B0B8}"/>
    <cellStyle name="SAPBEXheaderItem 12 9" xfId="8133" xr:uid="{A863174B-60D4-4E1E-8593-663A6980881D}"/>
    <cellStyle name="SAPBEXheaderItem 13" xfId="1525" xr:uid="{56819FB6-C4CA-4518-BB7C-79C660E6CBB5}"/>
    <cellStyle name="SAPBEXheaderItem 13 10" xfId="13807" xr:uid="{AA315192-F515-46A1-9A60-BCF846CCD80A}"/>
    <cellStyle name="SAPBEXheaderItem 13 11" xfId="19327" xr:uid="{B0C24A5F-8936-41C0-BF80-8560D39C6909}"/>
    <cellStyle name="SAPBEXheaderItem 13 2" xfId="1526" xr:uid="{AEF134C6-310C-46CA-A96B-82184262ABEC}"/>
    <cellStyle name="SAPBEXheaderItem 13 2 2" xfId="1527" xr:uid="{4C76C10A-3F46-489F-8267-5117938BE1C2}"/>
    <cellStyle name="SAPBEXheaderItem 13 2 2 2" xfId="3557" xr:uid="{8A7FD117-5F2C-4ACF-8F4B-6A16FDFBF90A}"/>
    <cellStyle name="SAPBEXheaderItem 13 2 2 2 2" xfId="10113" xr:uid="{EA6A54E2-32FB-4008-9A6B-28F0D7F75DBB}"/>
    <cellStyle name="SAPBEXheaderItem 13 2 2 2 3" xfId="15727" xr:uid="{81776988-FC26-43B1-9018-1AD274258B2A}"/>
    <cellStyle name="SAPBEXheaderItem 13 2 2 2 4" xfId="21204" xr:uid="{01BD3DED-3EBB-4156-9337-7388B0C72D0B}"/>
    <cellStyle name="SAPBEXheaderItem 13 2 2 3" xfId="5891" xr:uid="{D10B3AF7-86AE-4D9A-9D3A-6726A252850F}"/>
    <cellStyle name="SAPBEXheaderItem 13 2 2 3 2" xfId="12374" xr:uid="{6357815D-CB8E-481D-BC4D-64771BFC626A}"/>
    <cellStyle name="SAPBEXheaderItem 13 2 2 3 3" xfId="17940" xr:uid="{D9659258-A8F3-4CD0-A2EA-357D6C06B860}"/>
    <cellStyle name="SAPBEXheaderItem 13 2 2 3 4" xfId="23381" xr:uid="{AE235F9F-1050-44CF-9BE9-3E69FA071EF5}"/>
    <cellStyle name="SAPBEXheaderItem 13 2 2 4" xfId="8147" xr:uid="{7E5A88AE-3B8E-43C0-9B49-B295EA9241BB}"/>
    <cellStyle name="SAPBEXheaderItem 13 2 2 5" xfId="13809" xr:uid="{C8C229C4-FE81-4FD9-B221-1249543D4B15}"/>
    <cellStyle name="SAPBEXheaderItem 13 2 2 6" xfId="19329" xr:uid="{0FB47CC1-1868-4E80-92DC-9A3580C55D85}"/>
    <cellStyle name="SAPBEXheaderItem 13 2 3" xfId="1528" xr:uid="{ADAEF12D-064A-423F-A9F3-275046DC1712}"/>
    <cellStyle name="SAPBEXheaderItem 13 2 3 2" xfId="3558" xr:uid="{A62CBD9B-5139-433C-A8F5-35238A4DBD9B}"/>
    <cellStyle name="SAPBEXheaderItem 13 2 3 2 2" xfId="10114" xr:uid="{E5A26531-A345-4271-9295-2221D90FBEFF}"/>
    <cellStyle name="SAPBEXheaderItem 13 2 3 2 3" xfId="15728" xr:uid="{FB0EC3E9-6B2A-48C5-A968-F9E67E67A312}"/>
    <cellStyle name="SAPBEXheaderItem 13 2 3 2 4" xfId="21205" xr:uid="{E0D403B3-D1CE-4D02-A830-871C9768C25B}"/>
    <cellStyle name="SAPBEXheaderItem 13 2 3 3" xfId="5892" xr:uid="{474920FB-168F-41D7-A179-C47DAD97DEC8}"/>
    <cellStyle name="SAPBEXheaderItem 13 2 3 3 2" xfId="12375" xr:uid="{A8C5F9D3-7A29-41D8-914E-BAA8302B8777}"/>
    <cellStyle name="SAPBEXheaderItem 13 2 3 3 3" xfId="17941" xr:uid="{C0988547-EBC1-4433-9E14-4841B2FB1F59}"/>
    <cellStyle name="SAPBEXheaderItem 13 2 3 3 4" xfId="23382" xr:uid="{8CEC233B-5C9B-4378-93C2-F0D585EDC4B6}"/>
    <cellStyle name="SAPBEXheaderItem 13 2 3 4" xfId="8148" xr:uid="{E8C5B025-8636-4CD7-BF01-DE7D3C896EAB}"/>
    <cellStyle name="SAPBEXheaderItem 13 2 3 5" xfId="13810" xr:uid="{3EB62D8A-41D7-4D85-A729-9893E4C0875E}"/>
    <cellStyle name="SAPBEXheaderItem 13 2 3 6" xfId="19330" xr:uid="{13032715-13A3-4F25-80D0-50CB53018F2B}"/>
    <cellStyle name="SAPBEXheaderItem 13 2 4" xfId="3556" xr:uid="{EDA7910F-E3F6-459C-904F-7D6BE7A11168}"/>
    <cellStyle name="SAPBEXheaderItem 13 2 4 2" xfId="10112" xr:uid="{6E31A9A5-6455-4948-B313-E2BE88BD8A17}"/>
    <cellStyle name="SAPBEXheaderItem 13 2 4 3" xfId="15726" xr:uid="{D52C9179-8B35-46BC-B92B-0FC4ABEAFE84}"/>
    <cellStyle name="SAPBEXheaderItem 13 2 4 4" xfId="21203" xr:uid="{FE78639C-BFB3-4C01-BACB-91698CEA9356}"/>
    <cellStyle name="SAPBEXheaderItem 13 2 5" xfId="5890" xr:uid="{0E6480D8-C944-4141-AE95-12F159E99F6C}"/>
    <cellStyle name="SAPBEXheaderItem 13 2 5 2" xfId="12373" xr:uid="{A879BE0D-82F9-4123-8E49-7405C5452939}"/>
    <cellStyle name="SAPBEXheaderItem 13 2 5 3" xfId="17939" xr:uid="{996E649F-6F36-459B-891C-06DADCE50B11}"/>
    <cellStyle name="SAPBEXheaderItem 13 2 5 4" xfId="23380" xr:uid="{81125F0A-644E-43AA-9D6B-122FA22F8513}"/>
    <cellStyle name="SAPBEXheaderItem 13 2 6" xfId="8146" xr:uid="{1075146B-5ED4-44FC-B84E-09719E8CF326}"/>
    <cellStyle name="SAPBEXheaderItem 13 2 7" xfId="13808" xr:uid="{B11309E0-A238-4731-902C-A78A196697C0}"/>
    <cellStyle name="SAPBEXheaderItem 13 2 8" xfId="19328" xr:uid="{43D2E1A7-5151-4434-8A6D-12B20CEDA77A}"/>
    <cellStyle name="SAPBEXheaderItem 13 3" xfId="1529" xr:uid="{C7D97E25-1351-4382-A14C-2F2AB42F55E7}"/>
    <cellStyle name="SAPBEXheaderItem 13 3 2" xfId="1530" xr:uid="{4EE469B0-D2B1-4235-A0D6-DD8A522C3B27}"/>
    <cellStyle name="SAPBEXheaderItem 13 3 2 2" xfId="3560" xr:uid="{818F1295-AB94-4FCD-A525-E2C68BB370A5}"/>
    <cellStyle name="SAPBEXheaderItem 13 3 2 2 2" xfId="10116" xr:uid="{0AC6C8F5-C7A3-4A77-83DD-2D3CAC12A2F6}"/>
    <cellStyle name="SAPBEXheaderItem 13 3 2 2 3" xfId="15730" xr:uid="{E73C2476-93C2-4261-AFFB-7C9A7B125042}"/>
    <cellStyle name="SAPBEXheaderItem 13 3 2 2 4" xfId="21207" xr:uid="{D6F4D578-347C-4B86-A00A-AAC35D7DB4E2}"/>
    <cellStyle name="SAPBEXheaderItem 13 3 2 3" xfId="5894" xr:uid="{83C43C96-1F27-4E0D-BF1D-0247D394DA7E}"/>
    <cellStyle name="SAPBEXheaderItem 13 3 2 3 2" xfId="12377" xr:uid="{28FAB283-4E7D-4E54-A8FD-7D141BE63575}"/>
    <cellStyle name="SAPBEXheaderItem 13 3 2 3 3" xfId="17943" xr:uid="{4FCADA29-9293-41C9-A855-6261F42AAD46}"/>
    <cellStyle name="SAPBEXheaderItem 13 3 2 3 4" xfId="23384" xr:uid="{DD7DFCDF-169D-4453-84E3-7AAE0C741A34}"/>
    <cellStyle name="SAPBEXheaderItem 13 3 2 4" xfId="8150" xr:uid="{18DE82C2-9586-4CF0-B4F7-60CE845A495E}"/>
    <cellStyle name="SAPBEXheaderItem 13 3 2 5" xfId="13812" xr:uid="{649EC636-0072-4038-BEB6-F83E616F8719}"/>
    <cellStyle name="SAPBEXheaderItem 13 3 2 6" xfId="19332" xr:uid="{875F6F4D-9C7A-4D39-9C37-9AC3224EE938}"/>
    <cellStyle name="SAPBEXheaderItem 13 3 3" xfId="1531" xr:uid="{B43B8AC0-1997-42B2-BEFE-44E1E5B5FFF7}"/>
    <cellStyle name="SAPBEXheaderItem 13 3 3 2" xfId="3561" xr:uid="{D895E7A3-067C-4BF9-9B68-F195F9FE7E08}"/>
    <cellStyle name="SAPBEXheaderItem 13 3 3 2 2" xfId="10117" xr:uid="{F091E1D6-9E2C-4C79-ABD0-6C372DDDDEB3}"/>
    <cellStyle name="SAPBEXheaderItem 13 3 3 2 3" xfId="15731" xr:uid="{2429431E-9153-4BB1-BFAF-93D7309663A1}"/>
    <cellStyle name="SAPBEXheaderItem 13 3 3 2 4" xfId="21208" xr:uid="{F2597DEF-980A-49C7-9352-7C6FD703AF97}"/>
    <cellStyle name="SAPBEXheaderItem 13 3 3 3" xfId="5895" xr:uid="{A574437F-1A01-4196-9610-951F4730594D}"/>
    <cellStyle name="SAPBEXheaderItem 13 3 3 3 2" xfId="12378" xr:uid="{98023DE2-EC5B-4AB0-BD7F-FD5AA8F3C308}"/>
    <cellStyle name="SAPBEXheaderItem 13 3 3 3 3" xfId="17944" xr:uid="{EF0ECA8E-46E9-4518-A1EE-4FD3C7729C00}"/>
    <cellStyle name="SAPBEXheaderItem 13 3 3 3 4" xfId="23385" xr:uid="{5FC429D6-5680-4FE7-B4C3-C62C509639CA}"/>
    <cellStyle name="SAPBEXheaderItem 13 3 3 4" xfId="8151" xr:uid="{162123FF-A55C-4631-9244-A93AEC9D2E76}"/>
    <cellStyle name="SAPBEXheaderItem 13 3 3 5" xfId="13813" xr:uid="{95BA5E7E-2A34-4691-A72E-8E27495EDF01}"/>
    <cellStyle name="SAPBEXheaderItem 13 3 3 6" xfId="19333" xr:uid="{39524A0B-3E00-4435-BA2B-B5B44BFCF39C}"/>
    <cellStyle name="SAPBEXheaderItem 13 3 4" xfId="3559" xr:uid="{07216D1B-5D3D-4CA0-BCBB-E4C970652175}"/>
    <cellStyle name="SAPBEXheaderItem 13 3 4 2" xfId="10115" xr:uid="{EFEE1D9A-3169-4F3D-923E-DEC368B94C9A}"/>
    <cellStyle name="SAPBEXheaderItem 13 3 4 3" xfId="15729" xr:uid="{7DAA46D8-92F8-4029-9585-CA88D7000A46}"/>
    <cellStyle name="SAPBEXheaderItem 13 3 4 4" xfId="21206" xr:uid="{15EC548B-7C2B-4ABF-810D-45990A488014}"/>
    <cellStyle name="SAPBEXheaderItem 13 3 5" xfId="5893" xr:uid="{5D03E890-C635-4C6A-9A09-BE269119993B}"/>
    <cellStyle name="SAPBEXheaderItem 13 3 5 2" xfId="12376" xr:uid="{9426D008-89A5-406D-AE38-EB8A4E80BD3B}"/>
    <cellStyle name="SAPBEXheaderItem 13 3 5 3" xfId="17942" xr:uid="{3B7B4920-9BFA-4BDB-BA0A-7D4510C8B7BA}"/>
    <cellStyle name="SAPBEXheaderItem 13 3 5 4" xfId="23383" xr:uid="{82FB2E56-3D52-47E4-86AB-DFE31BE04300}"/>
    <cellStyle name="SAPBEXheaderItem 13 3 6" xfId="8149" xr:uid="{C5DAD3B3-41C4-4336-92E2-14BD7C024FA9}"/>
    <cellStyle name="SAPBEXheaderItem 13 3 7" xfId="13811" xr:uid="{5B5E779D-542F-48C2-B7CE-4113EAC90E08}"/>
    <cellStyle name="SAPBEXheaderItem 13 3 8" xfId="19331" xr:uid="{603F1FDB-3DBA-45E6-A589-45C76E615A6B}"/>
    <cellStyle name="SAPBEXheaderItem 13 4" xfId="1532" xr:uid="{5EDAAB6D-AA75-4457-824E-24108D02A959}"/>
    <cellStyle name="SAPBEXheaderItem 13 4 2" xfId="1533" xr:uid="{8D791D7B-16F7-4799-926D-D943111DECA9}"/>
    <cellStyle name="SAPBEXheaderItem 13 4 2 2" xfId="3563" xr:uid="{7059682A-CA26-4D42-8EC9-70A8DA5439C3}"/>
    <cellStyle name="SAPBEXheaderItem 13 4 2 2 2" xfId="10119" xr:uid="{421C8845-EABA-47F9-98A4-B5D6BBEFC99C}"/>
    <cellStyle name="SAPBEXheaderItem 13 4 2 2 3" xfId="15733" xr:uid="{4B61A032-211F-43FC-870D-B45E65859A88}"/>
    <cellStyle name="SAPBEXheaderItem 13 4 2 2 4" xfId="21210" xr:uid="{08963B9F-241F-4E7C-9F5A-D365750C5884}"/>
    <cellStyle name="SAPBEXheaderItem 13 4 2 3" xfId="5897" xr:uid="{D8AC83BF-3DAA-48E5-AD1F-508FF7856CD2}"/>
    <cellStyle name="SAPBEXheaderItem 13 4 2 3 2" xfId="12380" xr:uid="{DA7EC261-B496-49DD-831C-467E228D0C2A}"/>
    <cellStyle name="SAPBEXheaderItem 13 4 2 3 3" xfId="17946" xr:uid="{22D3F78F-86F3-4456-92ED-63BD6333EA82}"/>
    <cellStyle name="SAPBEXheaderItem 13 4 2 3 4" xfId="23387" xr:uid="{6AFD877D-2CBB-4EC9-AA7F-9D47C5D2AB86}"/>
    <cellStyle name="SAPBEXheaderItem 13 4 2 4" xfId="8153" xr:uid="{0EDFCB05-E1DA-48D9-A2DD-1E0A3567CA94}"/>
    <cellStyle name="SAPBEXheaderItem 13 4 2 5" xfId="13815" xr:uid="{9601DA4F-F544-48A5-A346-B8FFC7EB3DB3}"/>
    <cellStyle name="SAPBEXheaderItem 13 4 2 6" xfId="19335" xr:uid="{13513B43-D5CC-4941-A25B-CDDE7E12E91C}"/>
    <cellStyle name="SAPBEXheaderItem 13 4 3" xfId="1534" xr:uid="{BE3451AA-E126-4346-98B9-F8E4E8260F8D}"/>
    <cellStyle name="SAPBEXheaderItem 13 4 3 2" xfId="3564" xr:uid="{A4491DA0-4CCE-403D-8722-B6EC50EF337E}"/>
    <cellStyle name="SAPBEXheaderItem 13 4 3 2 2" xfId="10120" xr:uid="{0EAF06C9-F7F3-4FAB-9B9C-02A1CF9E201A}"/>
    <cellStyle name="SAPBEXheaderItem 13 4 3 2 3" xfId="15734" xr:uid="{105C7062-63FB-4174-9247-96FB88BBA54F}"/>
    <cellStyle name="SAPBEXheaderItem 13 4 3 2 4" xfId="21211" xr:uid="{36EEA7B6-2B6F-4533-82F0-80C0386FDF56}"/>
    <cellStyle name="SAPBEXheaderItem 13 4 3 3" xfId="5898" xr:uid="{2D20A93A-7AAC-4534-A0A3-575FC26E87A0}"/>
    <cellStyle name="SAPBEXheaderItem 13 4 3 3 2" xfId="12381" xr:uid="{DC82D243-A20A-40BD-BA84-8E0490C4C342}"/>
    <cellStyle name="SAPBEXheaderItem 13 4 3 3 3" xfId="17947" xr:uid="{6249D56B-5F81-4985-BAF5-B35D59F0EB7E}"/>
    <cellStyle name="SAPBEXheaderItem 13 4 3 3 4" xfId="23388" xr:uid="{3D9E3F40-FE34-44BB-AE69-EAE39DF1D3E2}"/>
    <cellStyle name="SAPBEXheaderItem 13 4 3 4" xfId="8154" xr:uid="{5B2A90C7-3E19-495D-BDFE-C6A84B0EABF5}"/>
    <cellStyle name="SAPBEXheaderItem 13 4 3 5" xfId="13816" xr:uid="{EE6C434E-82BB-4E9F-84B4-2BCA805328D6}"/>
    <cellStyle name="SAPBEXheaderItem 13 4 3 6" xfId="19336" xr:uid="{30F464C9-BA2B-4EA2-AB9F-CC027AF812FB}"/>
    <cellStyle name="SAPBEXheaderItem 13 4 4" xfId="3562" xr:uid="{383C5512-34D1-45BC-ACF1-3D3426E4A701}"/>
    <cellStyle name="SAPBEXheaderItem 13 4 4 2" xfId="10118" xr:uid="{D2FAF1FC-3815-4B98-A26C-56FD9B9E6A82}"/>
    <cellStyle name="SAPBEXheaderItem 13 4 4 3" xfId="15732" xr:uid="{2204B773-A10B-4CEB-BC26-B22E63D12FBF}"/>
    <cellStyle name="SAPBEXheaderItem 13 4 4 4" xfId="21209" xr:uid="{37F62A8E-7155-46A8-BA59-EFBC1D4F04D0}"/>
    <cellStyle name="SAPBEXheaderItem 13 4 5" xfId="5896" xr:uid="{CE52B2B8-F264-415D-B39A-BDD05242ED0B}"/>
    <cellStyle name="SAPBEXheaderItem 13 4 5 2" xfId="12379" xr:uid="{03F2F24E-2FF9-4EC5-93F4-1BEF9BF538A9}"/>
    <cellStyle name="SAPBEXheaderItem 13 4 5 3" xfId="17945" xr:uid="{875A1403-3457-4A9F-B47E-07883AD1F81A}"/>
    <cellStyle name="SAPBEXheaderItem 13 4 5 4" xfId="23386" xr:uid="{38497562-F2F4-4F2F-BF2C-2CC8E6C66644}"/>
    <cellStyle name="SAPBEXheaderItem 13 4 6" xfId="8152" xr:uid="{0ABA8B83-DBD7-43F7-B25B-66365B79ED12}"/>
    <cellStyle name="SAPBEXheaderItem 13 4 7" xfId="13814" xr:uid="{15189FD2-00D6-4AC3-84F1-86B94C971E35}"/>
    <cellStyle name="SAPBEXheaderItem 13 4 8" xfId="19334" xr:uid="{F918AFE9-E655-4896-884A-C42B32BE6B1C}"/>
    <cellStyle name="SAPBEXheaderItem 13 5" xfId="1535" xr:uid="{547CB7D7-0584-4045-A6B3-70722540B38B}"/>
    <cellStyle name="SAPBEXheaderItem 13 5 2" xfId="3565" xr:uid="{A9ADF4B2-CC17-486C-A183-A43A6E743DF6}"/>
    <cellStyle name="SAPBEXheaderItem 13 5 2 2" xfId="10121" xr:uid="{AFDFDFA4-AF52-4D5A-88F4-1442B3B9AB1E}"/>
    <cellStyle name="SAPBEXheaderItem 13 5 2 3" xfId="15735" xr:uid="{10888206-33B1-4BA2-AB83-F82C4239614A}"/>
    <cellStyle name="SAPBEXheaderItem 13 5 2 4" xfId="21212" xr:uid="{2AFBAAC9-2274-424A-86AF-4EF9534556B0}"/>
    <cellStyle name="SAPBEXheaderItem 13 5 3" xfId="5899" xr:uid="{CA9F72EB-39BC-4185-9420-9DFF13A5B6BB}"/>
    <cellStyle name="SAPBEXheaderItem 13 5 3 2" xfId="12382" xr:uid="{F4C34DC9-1669-4D6C-8A3F-576E670EA1A5}"/>
    <cellStyle name="SAPBEXheaderItem 13 5 3 3" xfId="17948" xr:uid="{AB35E060-98E5-4921-9EF7-94DCEFA9FA0C}"/>
    <cellStyle name="SAPBEXheaderItem 13 5 3 4" xfId="23389" xr:uid="{CBCE380F-981A-4852-AA27-4628B36D3500}"/>
    <cellStyle name="SAPBEXheaderItem 13 5 4" xfId="8155" xr:uid="{6C483078-D148-4F11-A1E1-5C5AF720AC3B}"/>
    <cellStyle name="SAPBEXheaderItem 13 5 5" xfId="13817" xr:uid="{1EA3235B-EBFE-491B-A7AA-FEA810FD64DB}"/>
    <cellStyle name="SAPBEXheaderItem 13 5 6" xfId="19337" xr:uid="{FF3AD13D-55D3-4654-B2C3-72605F5EC79E}"/>
    <cellStyle name="SAPBEXheaderItem 13 6" xfId="1536" xr:uid="{D76B240A-A3B7-4048-809C-B273AF265551}"/>
    <cellStyle name="SAPBEXheaderItem 13 6 2" xfId="3566" xr:uid="{746D1E5B-31BA-474F-9B3B-0B833472E303}"/>
    <cellStyle name="SAPBEXheaderItem 13 6 2 2" xfId="10122" xr:uid="{35970548-F4B0-4611-8D77-50754F122DAD}"/>
    <cellStyle name="SAPBEXheaderItem 13 6 2 3" xfId="15736" xr:uid="{A4201720-A7DD-4F88-B03E-9EBD601CC542}"/>
    <cellStyle name="SAPBEXheaderItem 13 6 2 4" xfId="21213" xr:uid="{517DFC01-55D4-4783-AC3B-51F44CDF1D68}"/>
    <cellStyle name="SAPBEXheaderItem 13 6 3" xfId="5900" xr:uid="{D1121A42-ED11-41DE-BF4C-9B46A124C42E}"/>
    <cellStyle name="SAPBEXheaderItem 13 6 3 2" xfId="12383" xr:uid="{ACC8DB86-6813-4AC4-8574-6C45C5A90BEF}"/>
    <cellStyle name="SAPBEXheaderItem 13 6 3 3" xfId="17949" xr:uid="{3BEFAE79-A74F-460D-ADA2-DD8549FAB058}"/>
    <cellStyle name="SAPBEXheaderItem 13 6 3 4" xfId="23390" xr:uid="{D4768094-7B49-48D7-A1EB-6D32C1963FBA}"/>
    <cellStyle name="SAPBEXheaderItem 13 6 4" xfId="8156" xr:uid="{9C75B1F8-8ECF-4069-A04F-8B43C39EC708}"/>
    <cellStyle name="SAPBEXheaderItem 13 6 5" xfId="13818" xr:uid="{2A466BEC-D325-4EF6-84DE-F34707A42370}"/>
    <cellStyle name="SAPBEXheaderItem 13 6 6" xfId="19338" xr:uid="{FA1F11C1-428D-4427-BF57-4E2D91378569}"/>
    <cellStyle name="SAPBEXheaderItem 13 7" xfId="3555" xr:uid="{917E33BF-6E8E-4112-9436-76BFF255E019}"/>
    <cellStyle name="SAPBEXheaderItem 13 7 2" xfId="10111" xr:uid="{15F2F190-6CE3-488F-BF40-133D8CDACF54}"/>
    <cellStyle name="SAPBEXheaderItem 13 7 3" xfId="15725" xr:uid="{CD44751D-BFBA-4CCE-AD8E-FC1ED6BA0B73}"/>
    <cellStyle name="SAPBEXheaderItem 13 7 4" xfId="21202" xr:uid="{3B3C77E2-8951-46FC-84E2-74E41FCCCFA6}"/>
    <cellStyle name="SAPBEXheaderItem 13 8" xfId="5889" xr:uid="{7A9F9AFE-FCC9-48CC-8AC2-27DE1F8DA0FF}"/>
    <cellStyle name="SAPBEXheaderItem 13 8 2" xfId="12372" xr:uid="{B988143D-BE03-4473-8DF1-8CC8E18CFA3E}"/>
    <cellStyle name="SAPBEXheaderItem 13 8 3" xfId="17938" xr:uid="{2C00F346-E571-4F29-8206-160B25F62992}"/>
    <cellStyle name="SAPBEXheaderItem 13 8 4" xfId="23379" xr:uid="{04637879-1F42-48F9-B410-6264B1C21787}"/>
    <cellStyle name="SAPBEXheaderItem 13 9" xfId="8145" xr:uid="{8E414B9B-B320-4ACE-9103-F6AAFACCD248}"/>
    <cellStyle name="SAPBEXheaderItem 14" xfId="1537" xr:uid="{1A453520-E1E6-46C1-B35E-7F21BD28B062}"/>
    <cellStyle name="SAPBEXheaderItem 14 10" xfId="13819" xr:uid="{9A7C9860-B061-44E8-A0C5-5A402B7BD80B}"/>
    <cellStyle name="SAPBEXheaderItem 14 11" xfId="19339" xr:uid="{FD32F48D-6537-473A-AD23-3815F22021C2}"/>
    <cellStyle name="SAPBEXheaderItem 14 2" xfId="1538" xr:uid="{27905ED8-4C47-4216-9657-73014FB9C9B7}"/>
    <cellStyle name="SAPBEXheaderItem 14 2 2" xfId="1539" xr:uid="{8B53E27B-2BB7-449D-AFF1-32F72B1B316D}"/>
    <cellStyle name="SAPBEXheaderItem 14 2 2 2" xfId="3569" xr:uid="{55BB91D4-A4EC-4B0B-B123-9318F3C6EE5B}"/>
    <cellStyle name="SAPBEXheaderItem 14 2 2 2 2" xfId="10125" xr:uid="{5D85B2EF-2680-4433-A102-CAEF06A5EA9E}"/>
    <cellStyle name="SAPBEXheaderItem 14 2 2 2 3" xfId="15739" xr:uid="{1587AA19-C34D-484F-830F-80002AB1000B}"/>
    <cellStyle name="SAPBEXheaderItem 14 2 2 2 4" xfId="21216" xr:uid="{4BFB3ABC-8DE5-4B59-8C7A-F29A9AA011FC}"/>
    <cellStyle name="SAPBEXheaderItem 14 2 2 3" xfId="5903" xr:uid="{ED33D284-9750-432C-9CB8-A3DAED3C7F2A}"/>
    <cellStyle name="SAPBEXheaderItem 14 2 2 3 2" xfId="12386" xr:uid="{77B9CC6B-ACD9-47DD-9540-B18AB8D50503}"/>
    <cellStyle name="SAPBEXheaderItem 14 2 2 3 3" xfId="17952" xr:uid="{38FAB8D2-3EF0-4605-97DC-56C85D0A14F8}"/>
    <cellStyle name="SAPBEXheaderItem 14 2 2 3 4" xfId="23393" xr:uid="{4371524F-1654-4191-A073-72B3F52EEC7E}"/>
    <cellStyle name="SAPBEXheaderItem 14 2 2 4" xfId="8159" xr:uid="{EF616F99-5219-4CF7-94D3-235F7ABDC0E9}"/>
    <cellStyle name="SAPBEXheaderItem 14 2 2 5" xfId="13821" xr:uid="{CAC3EC8E-DE58-4F95-AFF6-61420667269E}"/>
    <cellStyle name="SAPBEXheaderItem 14 2 2 6" xfId="19341" xr:uid="{8DC9C4D0-1B9E-4137-8B0A-394FF9B0D40D}"/>
    <cellStyle name="SAPBEXheaderItem 14 2 3" xfId="1540" xr:uid="{E3F7FC88-25FD-4363-82FE-42A936A08D12}"/>
    <cellStyle name="SAPBEXheaderItem 14 2 3 2" xfId="3570" xr:uid="{7540C291-7693-4CAC-8EFC-4890F7080C1D}"/>
    <cellStyle name="SAPBEXheaderItem 14 2 3 2 2" xfId="10126" xr:uid="{CCB8A194-58FD-4754-B157-03249D1AA921}"/>
    <cellStyle name="SAPBEXheaderItem 14 2 3 2 3" xfId="15740" xr:uid="{C463F29C-77DC-41D6-A40F-340CBC4D8033}"/>
    <cellStyle name="SAPBEXheaderItem 14 2 3 2 4" xfId="21217" xr:uid="{4FC2E1B3-D6EA-45F7-B6B7-98E26212B5FF}"/>
    <cellStyle name="SAPBEXheaderItem 14 2 3 3" xfId="5904" xr:uid="{C51A4332-DD21-498C-BC06-FBC9FCF7C34F}"/>
    <cellStyle name="SAPBEXheaderItem 14 2 3 3 2" xfId="12387" xr:uid="{DC4F4E0C-0A3B-4D1A-810D-B0401F9ED32D}"/>
    <cellStyle name="SAPBEXheaderItem 14 2 3 3 3" xfId="17953" xr:uid="{407DC18E-7F71-4A96-AC33-2955B476F319}"/>
    <cellStyle name="SAPBEXheaderItem 14 2 3 3 4" xfId="23394" xr:uid="{170B2A17-5290-40EC-8E04-E0445D92D2F2}"/>
    <cellStyle name="SAPBEXheaderItem 14 2 3 4" xfId="8160" xr:uid="{6E938A61-792B-4E45-BE00-8CA0F59AA1FF}"/>
    <cellStyle name="SAPBEXheaderItem 14 2 3 5" xfId="13822" xr:uid="{AD50EC0A-82DD-49E9-879C-E30F09D9F89A}"/>
    <cellStyle name="SAPBEXheaderItem 14 2 3 6" xfId="19342" xr:uid="{F2D29F4C-A11C-4C41-9406-BEB3CD0B5F11}"/>
    <cellStyle name="SAPBEXheaderItem 14 2 4" xfId="3568" xr:uid="{0EE77438-4112-4B84-B53D-7EF0D8BC94D2}"/>
    <cellStyle name="SAPBEXheaderItem 14 2 4 2" xfId="10124" xr:uid="{C939AA8B-DC75-40F5-915B-AAFF144C5EB9}"/>
    <cellStyle name="SAPBEXheaderItem 14 2 4 3" xfId="15738" xr:uid="{207599D0-15BF-426F-985B-B8074FDEC7D1}"/>
    <cellStyle name="SAPBEXheaderItem 14 2 4 4" xfId="21215" xr:uid="{5C30690B-B973-4B59-B33E-2B40F681509A}"/>
    <cellStyle name="SAPBEXheaderItem 14 2 5" xfId="5902" xr:uid="{18AD4ED3-2FC8-4EE2-9F0C-DD1A5B46C32D}"/>
    <cellStyle name="SAPBEXheaderItem 14 2 5 2" xfId="12385" xr:uid="{4E794ACE-382D-4485-B560-1CCFEEFBEC29}"/>
    <cellStyle name="SAPBEXheaderItem 14 2 5 3" xfId="17951" xr:uid="{6800E36B-6994-413F-BA98-83461B3A08DB}"/>
    <cellStyle name="SAPBEXheaderItem 14 2 5 4" xfId="23392" xr:uid="{C74287B0-95E0-40DF-A136-E71547BF6479}"/>
    <cellStyle name="SAPBEXheaderItem 14 2 6" xfId="8158" xr:uid="{FF910129-3C65-4FC8-9662-BE094675672E}"/>
    <cellStyle name="SAPBEXheaderItem 14 2 7" xfId="13820" xr:uid="{903329BB-BAC9-4AD0-9C2C-901D4A6946D1}"/>
    <cellStyle name="SAPBEXheaderItem 14 2 8" xfId="19340" xr:uid="{56D172F3-79C5-4531-A16D-CEE6639A7D6E}"/>
    <cellStyle name="SAPBEXheaderItem 14 3" xfId="1541" xr:uid="{16243ABE-34FC-42E2-96AD-76C34A5D110F}"/>
    <cellStyle name="SAPBEXheaderItem 14 3 2" xfId="1542" xr:uid="{3C888020-3289-4BAE-ACA3-93F1A4799891}"/>
    <cellStyle name="SAPBEXheaderItem 14 3 2 2" xfId="3572" xr:uid="{55F17F6E-1682-48B0-BB5C-8174A802381D}"/>
    <cellStyle name="SAPBEXheaderItem 14 3 2 2 2" xfId="10128" xr:uid="{B1DF8D5C-9CFB-4608-8428-E1B6373FB7BB}"/>
    <cellStyle name="SAPBEXheaderItem 14 3 2 2 3" xfId="15742" xr:uid="{7D061737-EBC1-4BB8-9713-3A68362FB74C}"/>
    <cellStyle name="SAPBEXheaderItem 14 3 2 2 4" xfId="21219" xr:uid="{7265923A-8CDE-45D8-A2DD-81EC05754977}"/>
    <cellStyle name="SAPBEXheaderItem 14 3 2 3" xfId="5906" xr:uid="{337041C2-69D1-47D6-95E7-5DA9358CB625}"/>
    <cellStyle name="SAPBEXheaderItem 14 3 2 3 2" xfId="12389" xr:uid="{11C8B012-213C-4135-8016-376DA70138F9}"/>
    <cellStyle name="SAPBEXheaderItem 14 3 2 3 3" xfId="17955" xr:uid="{797BF06A-813D-4364-9259-4A85BE9121CB}"/>
    <cellStyle name="SAPBEXheaderItem 14 3 2 3 4" xfId="23396" xr:uid="{9EB7467D-A479-48A8-8DE9-8D617EC0C177}"/>
    <cellStyle name="SAPBEXheaderItem 14 3 2 4" xfId="8162" xr:uid="{F40A2B2F-7DC5-4C77-9CDF-B4BFC45640BC}"/>
    <cellStyle name="SAPBEXheaderItem 14 3 2 5" xfId="13824" xr:uid="{FDF95EAB-5605-424B-82C0-A51F3487E14B}"/>
    <cellStyle name="SAPBEXheaderItem 14 3 2 6" xfId="19344" xr:uid="{BAC9F53A-92BD-4CEF-BAED-B8437C4940D3}"/>
    <cellStyle name="SAPBEXheaderItem 14 3 3" xfId="1543" xr:uid="{BBC557C4-12B1-4B38-B379-FE8939C84710}"/>
    <cellStyle name="SAPBEXheaderItem 14 3 3 2" xfId="3573" xr:uid="{7EFCFB45-C85D-4C46-9663-EA315EBFDFC7}"/>
    <cellStyle name="SAPBEXheaderItem 14 3 3 2 2" xfId="10129" xr:uid="{AC8CBB92-377F-4F69-A323-9623EE284FB4}"/>
    <cellStyle name="SAPBEXheaderItem 14 3 3 2 3" xfId="15743" xr:uid="{5CA85932-9E9D-4D93-9AF6-3B29696FBC96}"/>
    <cellStyle name="SAPBEXheaderItem 14 3 3 2 4" xfId="21220" xr:uid="{07156682-DDD4-49DD-8AFB-38E97F3C15C7}"/>
    <cellStyle name="SAPBEXheaderItem 14 3 3 3" xfId="5907" xr:uid="{9DB374C3-9D91-4AA2-B21A-3F5A2A86E27E}"/>
    <cellStyle name="SAPBEXheaderItem 14 3 3 3 2" xfId="12390" xr:uid="{B5D0D924-776D-4977-9189-1F4BFB98C86A}"/>
    <cellStyle name="SAPBEXheaderItem 14 3 3 3 3" xfId="17956" xr:uid="{9A6DCFB1-E877-4719-8354-593AF89F45AC}"/>
    <cellStyle name="SAPBEXheaderItem 14 3 3 3 4" xfId="23397" xr:uid="{BA288202-018E-4197-96ED-16CF1B44DC59}"/>
    <cellStyle name="SAPBEXheaderItem 14 3 3 4" xfId="8163" xr:uid="{588BF0A8-58D8-4AAA-949C-34D699215220}"/>
    <cellStyle name="SAPBEXheaderItem 14 3 3 5" xfId="13825" xr:uid="{8399BEEC-D85E-4176-84EF-2A4335E36079}"/>
    <cellStyle name="SAPBEXheaderItem 14 3 3 6" xfId="19345" xr:uid="{D84A2DD3-E6D9-429D-8D7B-73504C40723E}"/>
    <cellStyle name="SAPBEXheaderItem 14 3 4" xfId="3571" xr:uid="{12C708C6-F5C3-4650-9A54-B9D67BB08F6C}"/>
    <cellStyle name="SAPBEXheaderItem 14 3 4 2" xfId="10127" xr:uid="{387B42B8-0D39-4BB0-934B-27C994E05DF7}"/>
    <cellStyle name="SAPBEXheaderItem 14 3 4 3" xfId="15741" xr:uid="{D92650B7-D097-4133-B3B7-0CD7EF2F55CC}"/>
    <cellStyle name="SAPBEXheaderItem 14 3 4 4" xfId="21218" xr:uid="{7D0757E1-ECC0-4E87-A1FC-EC3EF621CC23}"/>
    <cellStyle name="SAPBEXheaderItem 14 3 5" xfId="5905" xr:uid="{F3037A80-FEC3-41BB-A338-53DF465C5DBC}"/>
    <cellStyle name="SAPBEXheaderItem 14 3 5 2" xfId="12388" xr:uid="{4A55CAB0-3A24-40BF-8B56-67001BA8BEDB}"/>
    <cellStyle name="SAPBEXheaderItem 14 3 5 3" xfId="17954" xr:uid="{EEAC9F32-9918-4746-954D-853646A5FC80}"/>
    <cellStyle name="SAPBEXheaderItem 14 3 5 4" xfId="23395" xr:uid="{F506B359-E587-493E-9674-3C5624B593BD}"/>
    <cellStyle name="SAPBEXheaderItem 14 3 6" xfId="8161" xr:uid="{48FA010F-40E8-4F19-9463-77253E25195C}"/>
    <cellStyle name="SAPBEXheaderItem 14 3 7" xfId="13823" xr:uid="{98775CC0-C9FD-4869-AD25-C6A423A63F77}"/>
    <cellStyle name="SAPBEXheaderItem 14 3 8" xfId="19343" xr:uid="{3C6CA333-C25B-4FAA-81EB-784809E228BA}"/>
    <cellStyle name="SAPBEXheaderItem 14 4" xfId="1544" xr:uid="{82E76A2B-796B-43BF-943A-3BFF1004642D}"/>
    <cellStyle name="SAPBEXheaderItem 14 4 2" xfId="1545" xr:uid="{32D1BB85-F1B5-4404-9F97-2B9996DCC5D2}"/>
    <cellStyle name="SAPBEXheaderItem 14 4 2 2" xfId="3575" xr:uid="{27D5ADAF-9EEF-4682-A326-D17FB9DC0D93}"/>
    <cellStyle name="SAPBEXheaderItem 14 4 2 2 2" xfId="10131" xr:uid="{7CB56027-3F76-48B5-B7D1-326791A7C479}"/>
    <cellStyle name="SAPBEXheaderItem 14 4 2 2 3" xfId="15745" xr:uid="{1DDE8F28-7066-4E87-9DE1-9B9C4679E9E0}"/>
    <cellStyle name="SAPBEXheaderItem 14 4 2 2 4" xfId="21222" xr:uid="{9CD86E2C-74D0-4689-B27E-227975795FB7}"/>
    <cellStyle name="SAPBEXheaderItem 14 4 2 3" xfId="5909" xr:uid="{901F24A4-BFE8-4E8F-A54E-E3DD83CBEFDE}"/>
    <cellStyle name="SAPBEXheaderItem 14 4 2 3 2" xfId="12392" xr:uid="{1286D134-9204-4682-B862-A2A303BA5D49}"/>
    <cellStyle name="SAPBEXheaderItem 14 4 2 3 3" xfId="17958" xr:uid="{00F2F852-F5D4-446D-8029-0E3C7BEDCFB7}"/>
    <cellStyle name="SAPBEXheaderItem 14 4 2 3 4" xfId="23399" xr:uid="{2AE9A8A4-E542-4D9F-B9C9-F4F7B3232D93}"/>
    <cellStyle name="SAPBEXheaderItem 14 4 2 4" xfId="8165" xr:uid="{F55989CB-28C0-4608-A206-FAB0273E0A79}"/>
    <cellStyle name="SAPBEXheaderItem 14 4 2 5" xfId="13827" xr:uid="{C49A9282-54DB-4633-9E17-5CB8382DCFCE}"/>
    <cellStyle name="SAPBEXheaderItem 14 4 2 6" xfId="19347" xr:uid="{8FFF5DB6-131C-463E-BAED-DE78AAA8C015}"/>
    <cellStyle name="SAPBEXheaderItem 14 4 3" xfId="1546" xr:uid="{BA8DA832-F0BE-4AFC-AA63-5A2403D7F805}"/>
    <cellStyle name="SAPBEXheaderItem 14 4 3 2" xfId="3576" xr:uid="{6766D0B2-63F0-4B10-BE5D-080C0454D8BF}"/>
    <cellStyle name="SAPBEXheaderItem 14 4 3 2 2" xfId="10132" xr:uid="{9E1568ED-A16E-43EF-BFC2-44778894338D}"/>
    <cellStyle name="SAPBEXheaderItem 14 4 3 2 3" xfId="15746" xr:uid="{DBBFE7A5-8AAA-4672-91A6-5D03207D47E3}"/>
    <cellStyle name="SAPBEXheaderItem 14 4 3 2 4" xfId="21223" xr:uid="{3FD8E259-DA41-4548-959A-EEA612A58D5B}"/>
    <cellStyle name="SAPBEXheaderItem 14 4 3 3" xfId="5910" xr:uid="{1D79957E-C758-470B-9926-F45CFDAD11FD}"/>
    <cellStyle name="SAPBEXheaderItem 14 4 3 3 2" xfId="12393" xr:uid="{0F26DF4E-0035-4D95-8072-9280FC20ACF8}"/>
    <cellStyle name="SAPBEXheaderItem 14 4 3 3 3" xfId="17959" xr:uid="{A58402F6-495F-4C70-BF97-369F4D1EBAF2}"/>
    <cellStyle name="SAPBEXheaderItem 14 4 3 3 4" xfId="23400" xr:uid="{11DE0DFE-2721-45DA-BD77-4D215BC7D31C}"/>
    <cellStyle name="SAPBEXheaderItem 14 4 3 4" xfId="8166" xr:uid="{D01C482B-91CE-40CC-A28D-285C160AD80B}"/>
    <cellStyle name="SAPBEXheaderItem 14 4 3 5" xfId="13828" xr:uid="{F49456E0-05E0-4622-9758-B983BE0768DB}"/>
    <cellStyle name="SAPBEXheaderItem 14 4 3 6" xfId="19348" xr:uid="{3C0F159C-04B0-44DC-A697-71C9745947D9}"/>
    <cellStyle name="SAPBEXheaderItem 14 4 4" xfId="3574" xr:uid="{727F4F1F-0825-4113-BE9D-37C360DFB217}"/>
    <cellStyle name="SAPBEXheaderItem 14 4 4 2" xfId="10130" xr:uid="{077E709D-7E7F-4D3D-B277-E198F26036CF}"/>
    <cellStyle name="SAPBEXheaderItem 14 4 4 3" xfId="15744" xr:uid="{035C5DE6-E851-462D-BBD8-A4590A9852F2}"/>
    <cellStyle name="SAPBEXheaderItem 14 4 4 4" xfId="21221" xr:uid="{F27E478F-6FE7-431C-BDC9-29BA5B8A432F}"/>
    <cellStyle name="SAPBEXheaderItem 14 4 5" xfId="5908" xr:uid="{BED62B62-FB2D-4B32-957D-CA35F2DFA514}"/>
    <cellStyle name="SAPBEXheaderItem 14 4 5 2" xfId="12391" xr:uid="{62597806-9623-480D-AEE2-C115C5E5C96B}"/>
    <cellStyle name="SAPBEXheaderItem 14 4 5 3" xfId="17957" xr:uid="{AD2E3612-BE2D-46D8-ABB5-E1670F056287}"/>
    <cellStyle name="SAPBEXheaderItem 14 4 5 4" xfId="23398" xr:uid="{64BB8DB5-0283-4CF9-9806-34EB0A64EF8E}"/>
    <cellStyle name="SAPBEXheaderItem 14 4 6" xfId="8164" xr:uid="{595C281F-FEF1-4D44-A0B9-B0C6F850CA72}"/>
    <cellStyle name="SAPBEXheaderItem 14 4 7" xfId="13826" xr:uid="{7E3562B1-F702-4A6F-A361-F2AFA9A22E2D}"/>
    <cellStyle name="SAPBEXheaderItem 14 4 8" xfId="19346" xr:uid="{A0EC7B3A-155E-416A-B021-8326997CEB21}"/>
    <cellStyle name="SAPBEXheaderItem 14 5" xfId="1547" xr:uid="{2582491A-33AF-439C-B988-9E9CEE1CD360}"/>
    <cellStyle name="SAPBEXheaderItem 14 5 2" xfId="3577" xr:uid="{36656BA8-1B09-48B6-B268-CFA733948D75}"/>
    <cellStyle name="SAPBEXheaderItem 14 5 2 2" xfId="10133" xr:uid="{947D0656-1772-499D-9F62-3909067AB5A4}"/>
    <cellStyle name="SAPBEXheaderItem 14 5 2 3" xfId="15747" xr:uid="{2E22D102-EA8B-44B3-AC7E-8CDC110C31C0}"/>
    <cellStyle name="SAPBEXheaderItem 14 5 2 4" xfId="21224" xr:uid="{C5884D93-4646-4999-AC1B-1B2F8607C5FF}"/>
    <cellStyle name="SAPBEXheaderItem 14 5 3" xfId="5911" xr:uid="{1866EA55-64C8-4CD8-B91D-19B9C7FD8943}"/>
    <cellStyle name="SAPBEXheaderItem 14 5 3 2" xfId="12394" xr:uid="{05074B2A-EA25-496F-BE35-500D11754C2C}"/>
    <cellStyle name="SAPBEXheaderItem 14 5 3 3" xfId="17960" xr:uid="{EFB8E97F-4366-4CC6-A8F7-A1977E1C6742}"/>
    <cellStyle name="SAPBEXheaderItem 14 5 3 4" xfId="23401" xr:uid="{1679C912-DE1A-4AF2-886C-28CD9D8EAA65}"/>
    <cellStyle name="SAPBEXheaderItem 14 5 4" xfId="8167" xr:uid="{C654D524-7513-43C2-A000-9BC8DA7F879C}"/>
    <cellStyle name="SAPBEXheaderItem 14 5 5" xfId="13829" xr:uid="{D5FB0A52-7CE2-4B6B-9E03-E51AFCA87BB7}"/>
    <cellStyle name="SAPBEXheaderItem 14 5 6" xfId="19349" xr:uid="{C1F77241-EB07-497E-971A-74FE2405715E}"/>
    <cellStyle name="SAPBEXheaderItem 14 6" xfId="1548" xr:uid="{17DDA801-90DF-4973-925A-81B4F89BF10D}"/>
    <cellStyle name="SAPBEXheaderItem 14 6 2" xfId="3578" xr:uid="{07A9BAEA-F3EB-4FE6-B93E-82B581FF888C}"/>
    <cellStyle name="SAPBEXheaderItem 14 6 2 2" xfId="10134" xr:uid="{5EF27D7C-DDF3-40DB-8EA8-17E1580CA1E3}"/>
    <cellStyle name="SAPBEXheaderItem 14 6 2 3" xfId="15748" xr:uid="{09925088-C81C-4FE1-98BF-7CD5FC59EDDA}"/>
    <cellStyle name="SAPBEXheaderItem 14 6 2 4" xfId="21225" xr:uid="{97F2BD59-6017-492A-AB26-3C555E56A8ED}"/>
    <cellStyle name="SAPBEXheaderItem 14 6 3" xfId="5912" xr:uid="{60A899C4-5DB7-4EDF-A9FD-CBAF54192F23}"/>
    <cellStyle name="SAPBEXheaderItem 14 6 3 2" xfId="12395" xr:uid="{446C0FC8-ACC4-4C70-A96B-767152B6E626}"/>
    <cellStyle name="SAPBEXheaderItem 14 6 3 3" xfId="17961" xr:uid="{71D495E4-2993-4C97-BC7A-4B0FFE28CBFE}"/>
    <cellStyle name="SAPBEXheaderItem 14 6 3 4" xfId="23402" xr:uid="{1306762B-9338-4BDB-93D2-2694B1478C60}"/>
    <cellStyle name="SAPBEXheaderItem 14 6 4" xfId="8168" xr:uid="{6791CBD6-C0C6-4D58-AE2C-79C948C8F4AF}"/>
    <cellStyle name="SAPBEXheaderItem 14 6 5" xfId="13830" xr:uid="{96775138-8B99-43D0-A84F-52F0337EAA6A}"/>
    <cellStyle name="SAPBEXheaderItem 14 6 6" xfId="19350" xr:uid="{F46758B8-AE6E-4D99-BC86-AC2D63AC126E}"/>
    <cellStyle name="SAPBEXheaderItem 14 7" xfId="3567" xr:uid="{2CDC026A-29C8-4D1D-8F98-A0E22075210A}"/>
    <cellStyle name="SAPBEXheaderItem 14 7 2" xfId="10123" xr:uid="{6C8F6D9B-DD7E-48C6-A680-59B3DB43C2C0}"/>
    <cellStyle name="SAPBEXheaderItem 14 7 3" xfId="15737" xr:uid="{B992F0E7-B60D-4325-A1EC-9AC1D0CB4C59}"/>
    <cellStyle name="SAPBEXheaderItem 14 7 4" xfId="21214" xr:uid="{5E1065F0-07A4-4EF1-91DA-90D7B5F658E5}"/>
    <cellStyle name="SAPBEXheaderItem 14 8" xfId="5901" xr:uid="{3BDB9EAC-E927-44E6-AF29-2C370B85409A}"/>
    <cellStyle name="SAPBEXheaderItem 14 8 2" xfId="12384" xr:uid="{3F91E08F-B9EE-46C0-98F9-0E88D5CE3F6C}"/>
    <cellStyle name="SAPBEXheaderItem 14 8 3" xfId="17950" xr:uid="{1FC3F686-6DB0-4776-ABD2-FAE5180F1610}"/>
    <cellStyle name="SAPBEXheaderItem 14 8 4" xfId="23391" xr:uid="{654A29E9-6E35-4252-9902-ECDE8B187B91}"/>
    <cellStyle name="SAPBEXheaderItem 14 9" xfId="8157" xr:uid="{ABB1554C-6801-4794-9A39-9940B01FA246}"/>
    <cellStyle name="SAPBEXheaderItem 15" xfId="1549" xr:uid="{82A00ADB-9DCC-44F3-9B7A-88C00CC15B5D}"/>
    <cellStyle name="SAPBEXheaderItem 15 2" xfId="1550" xr:uid="{6F61D718-B337-4322-BD8B-4B232606AA0E}"/>
    <cellStyle name="SAPBEXheaderItem 15 2 2" xfId="3580" xr:uid="{1D7CE9ED-496A-4B6A-84C7-EA9AF5385151}"/>
    <cellStyle name="SAPBEXheaderItem 15 2 2 2" xfId="10136" xr:uid="{68530F62-25FC-4F8A-A0F0-524A27EC9E9A}"/>
    <cellStyle name="SAPBEXheaderItem 15 2 2 3" xfId="15750" xr:uid="{5B6C5956-C374-4A93-B779-E80198DCD62C}"/>
    <cellStyle name="SAPBEXheaderItem 15 2 2 4" xfId="21227" xr:uid="{E6200D4B-B79D-4057-A431-BB3D01AC3B7D}"/>
    <cellStyle name="SAPBEXheaderItem 15 2 3" xfId="5914" xr:uid="{83D84226-D9F0-421C-8CD7-7B625F653F12}"/>
    <cellStyle name="SAPBEXheaderItem 15 2 3 2" xfId="12397" xr:uid="{5C4D7B76-78D5-4188-8FB0-725229F23BA8}"/>
    <cellStyle name="SAPBEXheaderItem 15 2 3 3" xfId="17963" xr:uid="{E3D4EB92-4BCC-4315-B389-7D0754E91D57}"/>
    <cellStyle name="SAPBEXheaderItem 15 2 3 4" xfId="23404" xr:uid="{D3C17815-E2DD-4E52-8B0D-4731F22A8459}"/>
    <cellStyle name="SAPBEXheaderItem 15 2 4" xfId="8170" xr:uid="{FBDB413D-15C3-4F58-B5DA-906946114CEB}"/>
    <cellStyle name="SAPBEXheaderItem 15 2 5" xfId="13832" xr:uid="{DD912010-F2C8-4320-9C42-CE89786031C0}"/>
    <cellStyle name="SAPBEXheaderItem 15 2 6" xfId="19352" xr:uid="{2B6D7AE7-AC2D-4BA0-82EF-526E9F153E76}"/>
    <cellStyle name="SAPBEXheaderItem 15 3" xfId="1551" xr:uid="{994B0796-05DD-48AD-932D-6E9A32976671}"/>
    <cellStyle name="SAPBEXheaderItem 15 3 2" xfId="3581" xr:uid="{63286673-64DE-4F06-860F-50B8766F4F37}"/>
    <cellStyle name="SAPBEXheaderItem 15 3 2 2" xfId="10137" xr:uid="{AC99FCF0-6D3D-42FB-8958-FDEA06768346}"/>
    <cellStyle name="SAPBEXheaderItem 15 3 2 3" xfId="15751" xr:uid="{570606D9-7526-4F28-8D9F-3E22F199581B}"/>
    <cellStyle name="SAPBEXheaderItem 15 3 2 4" xfId="21228" xr:uid="{9A80F193-B8F3-4AD5-A47A-A8D21635B793}"/>
    <cellStyle name="SAPBEXheaderItem 15 3 3" xfId="5915" xr:uid="{51F5A40F-1C2C-443D-AC44-1B0B5997D33B}"/>
    <cellStyle name="SAPBEXheaderItem 15 3 3 2" xfId="12398" xr:uid="{CFCBE2B7-8EA1-427B-8663-3F5A0EAB6ABD}"/>
    <cellStyle name="SAPBEXheaderItem 15 3 3 3" xfId="17964" xr:uid="{137A8E6B-AE85-4C2C-82C0-72D0587B7243}"/>
    <cellStyle name="SAPBEXheaderItem 15 3 3 4" xfId="23405" xr:uid="{F3F22CC3-77BE-4A33-88A7-25977020157E}"/>
    <cellStyle name="SAPBEXheaderItem 15 3 4" xfId="8171" xr:uid="{2489E4F2-09BD-4951-B55F-BC1381FBB5F0}"/>
    <cellStyle name="SAPBEXheaderItem 15 3 5" xfId="13833" xr:uid="{C44B8C83-C748-43D7-9131-B84BC9BBFD32}"/>
    <cellStyle name="SAPBEXheaderItem 15 3 6" xfId="19353" xr:uid="{B6DB2647-196E-4000-B40A-B074D154ECD1}"/>
    <cellStyle name="SAPBEXheaderItem 15 4" xfId="3579" xr:uid="{0386160B-551F-4B42-B0E4-3C65563A2853}"/>
    <cellStyle name="SAPBEXheaderItem 15 4 2" xfId="10135" xr:uid="{F645955C-E107-47F2-930A-FF16FC4E0ED9}"/>
    <cellStyle name="SAPBEXheaderItem 15 4 3" xfId="15749" xr:uid="{5B6A33BF-CCE1-46B0-924C-BE20C0C5F6D2}"/>
    <cellStyle name="SAPBEXheaderItem 15 4 4" xfId="21226" xr:uid="{FD780D5E-9ED9-45E0-B874-0ADA1873F3D4}"/>
    <cellStyle name="SAPBEXheaderItem 15 5" xfId="5913" xr:uid="{5DE8F808-AD97-4635-A203-73A19EA177AA}"/>
    <cellStyle name="SAPBEXheaderItem 15 5 2" xfId="12396" xr:uid="{92A44348-AE12-4271-8536-20A674BC075E}"/>
    <cellStyle name="SAPBEXheaderItem 15 5 3" xfId="17962" xr:uid="{A712FFCB-78B5-4DC4-9009-E238C2668643}"/>
    <cellStyle name="SAPBEXheaderItem 15 5 4" xfId="23403" xr:uid="{E1F359DC-5970-4819-9B7D-107AF1EA8B8E}"/>
    <cellStyle name="SAPBEXheaderItem 15 6" xfId="8169" xr:uid="{63FB9177-0323-49D2-91B7-DEAD247FDED9}"/>
    <cellStyle name="SAPBEXheaderItem 15 7" xfId="13831" xr:uid="{BBDB0413-C148-4D05-9278-205A88B2ADB4}"/>
    <cellStyle name="SAPBEXheaderItem 15 8" xfId="19351" xr:uid="{B1FF0293-A851-45DE-8502-F12D382C19C8}"/>
    <cellStyle name="SAPBEXheaderItem 16" xfId="1552" xr:uid="{5D749D1A-B7FC-47EC-9B53-53DF54FC2FE2}"/>
    <cellStyle name="SAPBEXheaderItem 16 2" xfId="1553" xr:uid="{D1D51E44-A3F9-4DB2-BEDC-194C60A879A5}"/>
    <cellStyle name="SAPBEXheaderItem 16 2 2" xfId="3583" xr:uid="{2BA4C3B3-3CD4-4808-A04F-92BF184A5722}"/>
    <cellStyle name="SAPBEXheaderItem 16 2 2 2" xfId="10139" xr:uid="{E3E152EE-C8B1-4EBE-8B3B-7858BD523E5C}"/>
    <cellStyle name="SAPBEXheaderItem 16 2 2 3" xfId="15753" xr:uid="{5EA552C9-7866-4E56-AE08-0200D148FE2B}"/>
    <cellStyle name="SAPBEXheaderItem 16 2 2 4" xfId="21230" xr:uid="{040DF686-8A1E-4E75-A17A-EB0129F38EB5}"/>
    <cellStyle name="SAPBEXheaderItem 16 2 3" xfId="5917" xr:uid="{37A6FDB7-D3BE-4C5B-B6CC-325B1D1A2D57}"/>
    <cellStyle name="SAPBEXheaderItem 16 2 3 2" xfId="12400" xr:uid="{3A3170A5-4D54-40F6-8C5E-04AAE8008AAA}"/>
    <cellStyle name="SAPBEXheaderItem 16 2 3 3" xfId="17966" xr:uid="{CEEEB0F3-E84D-4DD9-A1A9-E22A4BA43C7D}"/>
    <cellStyle name="SAPBEXheaderItem 16 2 3 4" xfId="23407" xr:uid="{FA335219-DACA-4B9B-9BBF-C760CE09ED99}"/>
    <cellStyle name="SAPBEXheaderItem 16 2 4" xfId="8173" xr:uid="{A071108A-4212-474A-A886-9535F93594BF}"/>
    <cellStyle name="SAPBEXheaderItem 16 2 5" xfId="13835" xr:uid="{27AF6C8B-A1F9-4878-A221-EB9DCC30FCA9}"/>
    <cellStyle name="SAPBEXheaderItem 16 2 6" xfId="19355" xr:uid="{15886905-8B26-4C9C-881B-B89A9CBDF88C}"/>
    <cellStyle name="SAPBEXheaderItem 16 3" xfId="1554" xr:uid="{855F8021-05F1-45F7-8EC6-6A1F38BFFBA6}"/>
    <cellStyle name="SAPBEXheaderItem 16 3 2" xfId="3584" xr:uid="{83B21970-2860-4CD9-A21C-6D9E5E905898}"/>
    <cellStyle name="SAPBEXheaderItem 16 3 2 2" xfId="10140" xr:uid="{A4AC2E34-D6EA-4F68-9EB7-01DBF8B6D298}"/>
    <cellStyle name="SAPBEXheaderItem 16 3 2 3" xfId="15754" xr:uid="{AB63FAE6-1BFC-4AB2-AF5E-65528645C44E}"/>
    <cellStyle name="SAPBEXheaderItem 16 3 2 4" xfId="21231" xr:uid="{A0497453-786F-437B-BE8C-6F1F8CF8B58B}"/>
    <cellStyle name="SAPBEXheaderItem 16 3 3" xfId="5918" xr:uid="{8F3786DD-ECFB-44DB-A623-C38B44AD672B}"/>
    <cellStyle name="SAPBEXheaderItem 16 3 3 2" xfId="12401" xr:uid="{17DB5BC7-6D06-4FA4-A35E-5BBA01AD27C8}"/>
    <cellStyle name="SAPBEXheaderItem 16 3 3 3" xfId="17967" xr:uid="{B65A4BFF-F722-424A-972A-64DD9B798790}"/>
    <cellStyle name="SAPBEXheaderItem 16 3 3 4" xfId="23408" xr:uid="{81785557-90B8-466D-B9B9-49AB9B8F8A1E}"/>
    <cellStyle name="SAPBEXheaderItem 16 3 4" xfId="8174" xr:uid="{14D12EFB-FCCA-4194-A098-715EADF89E19}"/>
    <cellStyle name="SAPBEXheaderItem 16 3 5" xfId="13836" xr:uid="{E73273F9-6E36-451B-952D-8C1664846C60}"/>
    <cellStyle name="SAPBEXheaderItem 16 3 6" xfId="19356" xr:uid="{86DC0E84-6220-4C6B-8242-B724DCD91746}"/>
    <cellStyle name="SAPBEXheaderItem 16 4" xfId="3582" xr:uid="{DB2B12F2-8EF8-4E38-BB2B-7669629810E9}"/>
    <cellStyle name="SAPBEXheaderItem 16 4 2" xfId="10138" xr:uid="{EFEDDF10-4DD3-4C44-A533-1B9FB16FAFEC}"/>
    <cellStyle name="SAPBEXheaderItem 16 4 3" xfId="15752" xr:uid="{51041FB6-AFCF-460F-92F1-D9BE44AEC00F}"/>
    <cellStyle name="SAPBEXheaderItem 16 4 4" xfId="21229" xr:uid="{F66E289A-7D0A-44B4-B622-C4DE8C16F0B4}"/>
    <cellStyle name="SAPBEXheaderItem 16 5" xfId="5916" xr:uid="{40BFD007-B9DD-414B-BE0E-54E5AA45800F}"/>
    <cellStyle name="SAPBEXheaderItem 16 5 2" xfId="12399" xr:uid="{37D6480B-C756-43B7-BCBC-A4B437514518}"/>
    <cellStyle name="SAPBEXheaderItem 16 5 3" xfId="17965" xr:uid="{3209759D-81F0-4E60-839D-DF095258D027}"/>
    <cellStyle name="SAPBEXheaderItem 16 5 4" xfId="23406" xr:uid="{140F9661-E903-4632-8C68-BC03184018CC}"/>
    <cellStyle name="SAPBEXheaderItem 16 6" xfId="8172" xr:uid="{ED50B5F3-2660-4B44-A307-6B22533ED87C}"/>
    <cellStyle name="SAPBEXheaderItem 16 7" xfId="13834" xr:uid="{E66E2C83-0FC4-4AFA-A862-4ECF06899EFA}"/>
    <cellStyle name="SAPBEXheaderItem 16 8" xfId="19354" xr:uid="{104D121F-5577-41DE-9506-476AA916BB20}"/>
    <cellStyle name="SAPBEXheaderItem 17" xfId="1555" xr:uid="{95FE09A1-C742-4D12-9860-867C9426A18D}"/>
    <cellStyle name="SAPBEXheaderItem 17 2" xfId="3585" xr:uid="{3F063E30-C283-4638-9D83-A380E2FF5571}"/>
    <cellStyle name="SAPBEXheaderItem 17 2 2" xfId="10141" xr:uid="{99F838F4-F8D8-4DB8-B19D-1B63BC7E8E51}"/>
    <cellStyle name="SAPBEXheaderItem 17 2 3" xfId="15755" xr:uid="{607D0628-191D-4D99-9CE0-220F0C6F3BA1}"/>
    <cellStyle name="SAPBEXheaderItem 17 2 4" xfId="21232" xr:uid="{08D8DA4E-4C43-468D-B197-ADD9CA8C9306}"/>
    <cellStyle name="SAPBEXheaderItem 17 3" xfId="5919" xr:uid="{9C2B2938-28E0-46D7-A459-9F6CCC3C5F99}"/>
    <cellStyle name="SAPBEXheaderItem 17 3 2" xfId="12402" xr:uid="{36C0F253-975D-45C4-8369-6091DDF87DFD}"/>
    <cellStyle name="SAPBEXheaderItem 17 3 3" xfId="17968" xr:uid="{F6D8DB43-971B-4EBC-962C-C0D6AF095DE9}"/>
    <cellStyle name="SAPBEXheaderItem 17 3 4" xfId="23409" xr:uid="{B4B2A3D4-CE93-463E-B4BA-1EF6008B3400}"/>
    <cellStyle name="SAPBEXheaderItem 17 4" xfId="8175" xr:uid="{74300D22-0CE6-4409-B8AD-9594C992DEAD}"/>
    <cellStyle name="SAPBEXheaderItem 17 5" xfId="13837" xr:uid="{40383EAF-C0D4-4235-B4E6-66A2F41550A0}"/>
    <cellStyle name="SAPBEXheaderItem 17 6" xfId="19357" xr:uid="{E13D95E2-EB85-4BC7-9655-C7FA1112AAAA}"/>
    <cellStyle name="SAPBEXheaderItem 18" xfId="1556" xr:uid="{265C63EF-576B-47ED-BF28-893FD2F11F41}"/>
    <cellStyle name="SAPBEXheaderItem 18 2" xfId="3586" xr:uid="{22A7D948-9C56-4B82-972C-923D9868C4E5}"/>
    <cellStyle name="SAPBEXheaderItem 18 2 2" xfId="10142" xr:uid="{BC883673-DE75-4B70-B63C-0FC903FE6FDE}"/>
    <cellStyle name="SAPBEXheaderItem 18 2 3" xfId="15756" xr:uid="{EC552BA3-92AB-4DF2-80FB-37335DFD0436}"/>
    <cellStyle name="SAPBEXheaderItem 18 2 4" xfId="21233" xr:uid="{467A45E3-EDFE-4B7A-A530-3FBBEAB8F9B3}"/>
    <cellStyle name="SAPBEXheaderItem 18 3" xfId="5920" xr:uid="{39A4121A-170F-42B2-A3FC-D25330707E15}"/>
    <cellStyle name="SAPBEXheaderItem 18 3 2" xfId="12403" xr:uid="{49C0777E-E44A-45CC-B384-29C900CB22B9}"/>
    <cellStyle name="SAPBEXheaderItem 18 3 3" xfId="17969" xr:uid="{A18601A3-4D6E-4C02-AA18-99D70C7CEE3D}"/>
    <cellStyle name="SAPBEXheaderItem 18 3 4" xfId="23410" xr:uid="{6E59322E-44E2-46CF-B6B1-AA593B3D49A0}"/>
    <cellStyle name="SAPBEXheaderItem 18 4" xfId="8176" xr:uid="{7D1A820A-E090-4A77-8601-A97D65EAFDEE}"/>
    <cellStyle name="SAPBEXheaderItem 18 5" xfId="13838" xr:uid="{391BB5FD-BFE5-4AD5-BCEF-6BD425F79797}"/>
    <cellStyle name="SAPBEXheaderItem 18 6" xfId="19358" xr:uid="{629E5684-8F65-4040-BBFB-A525A8390054}"/>
    <cellStyle name="SAPBEXheaderItem 19" xfId="780" xr:uid="{434A16E3-DDB9-4A61-9F65-34721E788828}"/>
    <cellStyle name="SAPBEXheaderItem 19 2" xfId="7478" xr:uid="{CAE156FD-A309-4A8F-A122-F38BB70FF675}"/>
    <cellStyle name="SAPBEXheaderItem 19 3" xfId="129" xr:uid="{49AADA1B-D54A-443B-BF96-F8B1E245C52A}"/>
    <cellStyle name="SAPBEXheaderItem 19 4" xfId="7352" xr:uid="{82966D07-8712-4A63-B1F9-B7A07495C78C}"/>
    <cellStyle name="SAPBEXheaderItem 2" xfId="587" xr:uid="{494B827B-A3FE-48E5-B5E4-EF8518AD4D02}"/>
    <cellStyle name="SAPBEXheaderItem 2 2" xfId="1558" xr:uid="{6716198E-EC75-467D-86FF-A7F5A47EC5EB}"/>
    <cellStyle name="SAPBEXheaderItem 2 2 10" xfId="19360" xr:uid="{153700EF-D30C-41FD-8B0F-1DE82DF9F9B3}"/>
    <cellStyle name="SAPBEXheaderItem 2 2 2" xfId="1559" xr:uid="{2F5DF0DA-E0A7-42D0-AE66-133EDA1D77A8}"/>
    <cellStyle name="SAPBEXheaderItem 2 2 2 2" xfId="1560" xr:uid="{DEB71297-E8D7-49FC-8CE9-FE5CE581BADB}"/>
    <cellStyle name="SAPBEXheaderItem 2 2 2 2 2" xfId="3590" xr:uid="{B8CB970E-3189-449A-8508-A714870C4CDE}"/>
    <cellStyle name="SAPBEXheaderItem 2 2 2 2 2 2" xfId="10146" xr:uid="{5FC7F02E-8EB0-432F-90C9-8C2513272796}"/>
    <cellStyle name="SAPBEXheaderItem 2 2 2 2 2 3" xfId="15760" xr:uid="{FE658B4E-4D26-4E69-8B84-D6D0C9206E83}"/>
    <cellStyle name="SAPBEXheaderItem 2 2 2 2 2 4" xfId="21237" xr:uid="{79AE2635-51A2-4644-9560-B689C162CD7E}"/>
    <cellStyle name="SAPBEXheaderItem 2 2 2 2 3" xfId="5924" xr:uid="{B3E13613-D581-443B-8D38-53655AF933E7}"/>
    <cellStyle name="SAPBEXheaderItem 2 2 2 2 3 2" xfId="12407" xr:uid="{426D53E7-3DB6-4E6B-A9AD-834088702FB5}"/>
    <cellStyle name="SAPBEXheaderItem 2 2 2 2 3 3" xfId="17973" xr:uid="{7CE074E4-D646-453C-AC59-F040CB0C91B6}"/>
    <cellStyle name="SAPBEXheaderItem 2 2 2 2 3 4" xfId="23414" xr:uid="{42F8FF86-0F53-43A5-BAE3-042785CD5B64}"/>
    <cellStyle name="SAPBEXheaderItem 2 2 2 2 4" xfId="8180" xr:uid="{9F7EFAC8-2181-409F-8EE8-2520887F860C}"/>
    <cellStyle name="SAPBEXheaderItem 2 2 2 2 5" xfId="13842" xr:uid="{6D38A828-9D7F-4E24-8BB6-2D37038E5A10}"/>
    <cellStyle name="SAPBEXheaderItem 2 2 2 2 6" xfId="19362" xr:uid="{FC2B5FEB-60EE-4D1B-8A8E-905B4E305A57}"/>
    <cellStyle name="SAPBEXheaderItem 2 2 2 3" xfId="1561" xr:uid="{B5A94614-86C1-4475-947B-62EF03BEF9F2}"/>
    <cellStyle name="SAPBEXheaderItem 2 2 2 3 2" xfId="3591" xr:uid="{E34920BC-513F-4103-9B76-0CD6DACF1925}"/>
    <cellStyle name="SAPBEXheaderItem 2 2 2 3 2 2" xfId="10147" xr:uid="{816BBE2F-A989-41A3-83BD-5FDA26F12139}"/>
    <cellStyle name="SAPBEXheaderItem 2 2 2 3 2 3" xfId="15761" xr:uid="{492146A3-047D-4E78-8FF0-2ED838175480}"/>
    <cellStyle name="SAPBEXheaderItem 2 2 2 3 2 4" xfId="21238" xr:uid="{0C96D63B-D65F-4834-9A44-88FA78DDB342}"/>
    <cellStyle name="SAPBEXheaderItem 2 2 2 3 3" xfId="5925" xr:uid="{3316F5AA-5C7F-412C-9D3B-E3E0105333E9}"/>
    <cellStyle name="SAPBEXheaderItem 2 2 2 3 3 2" xfId="12408" xr:uid="{1909B886-A5FB-4635-9FE1-D1ECA528FAF7}"/>
    <cellStyle name="SAPBEXheaderItem 2 2 2 3 3 3" xfId="17974" xr:uid="{89627496-687B-46C9-A3BE-0853D3451064}"/>
    <cellStyle name="SAPBEXheaderItem 2 2 2 3 3 4" xfId="23415" xr:uid="{A08BF257-B0D3-4419-B2DA-83FC5A6AB3C3}"/>
    <cellStyle name="SAPBEXheaderItem 2 2 2 3 4" xfId="8181" xr:uid="{25937499-5C26-4A05-A6E0-9D2A09F48C57}"/>
    <cellStyle name="SAPBEXheaderItem 2 2 2 3 5" xfId="13843" xr:uid="{60686154-2A26-4D55-BE82-D2A8B225786B}"/>
    <cellStyle name="SAPBEXheaderItem 2 2 2 3 6" xfId="19363" xr:uid="{0FB9DA28-4F1B-4ACC-BF7A-BA9A8E387F15}"/>
    <cellStyle name="SAPBEXheaderItem 2 2 2 4" xfId="3589" xr:uid="{D841C518-F10B-437E-B584-B6030437D59E}"/>
    <cellStyle name="SAPBEXheaderItem 2 2 2 4 2" xfId="10145" xr:uid="{51E022B1-3DB1-414D-B401-8D54B2EC402E}"/>
    <cellStyle name="SAPBEXheaderItem 2 2 2 4 3" xfId="15759" xr:uid="{7FAA2A08-DA2D-416D-91E7-C9E00830DF02}"/>
    <cellStyle name="SAPBEXheaderItem 2 2 2 4 4" xfId="21236" xr:uid="{D315CFDF-3311-4719-99D3-C272D1EAC71D}"/>
    <cellStyle name="SAPBEXheaderItem 2 2 2 5" xfId="5923" xr:uid="{5A5C8A80-16DD-4C1F-927A-AE9DDE52AB4D}"/>
    <cellStyle name="SAPBEXheaderItem 2 2 2 5 2" xfId="12406" xr:uid="{F37E9340-6D75-48E8-AD97-7D5C50883C6A}"/>
    <cellStyle name="SAPBEXheaderItem 2 2 2 5 3" xfId="17972" xr:uid="{63B81D6D-69AD-4B81-A9C0-5E6DA2D1870F}"/>
    <cellStyle name="SAPBEXheaderItem 2 2 2 5 4" xfId="23413" xr:uid="{0F00DFF4-9CFE-43F9-AE18-2F3E29E9BE13}"/>
    <cellStyle name="SAPBEXheaderItem 2 2 2 6" xfId="8179" xr:uid="{AF8AF7A8-A075-4257-9216-E9C75E6528F1}"/>
    <cellStyle name="SAPBEXheaderItem 2 2 2 7" xfId="13841" xr:uid="{31D04D40-5854-4AA9-B503-13ABF06B2F75}"/>
    <cellStyle name="SAPBEXheaderItem 2 2 2 8" xfId="19361" xr:uid="{5166DA85-C135-481D-9D00-8056EC49F847}"/>
    <cellStyle name="SAPBEXheaderItem 2 2 3" xfId="1562" xr:uid="{EA479673-1ED5-45B0-8368-8EF895212F67}"/>
    <cellStyle name="SAPBEXheaderItem 2 2 3 2" xfId="1563" xr:uid="{B65BED18-147A-405B-AAB4-033E3E85183B}"/>
    <cellStyle name="SAPBEXheaderItem 2 2 3 2 2" xfId="3593" xr:uid="{7577C622-5E63-4C23-A116-8B94CD5A3456}"/>
    <cellStyle name="SAPBEXheaderItem 2 2 3 2 2 2" xfId="10149" xr:uid="{321F1F78-6279-416C-8F28-8769CA79874C}"/>
    <cellStyle name="SAPBEXheaderItem 2 2 3 2 2 3" xfId="15763" xr:uid="{4B219D00-0BCF-45A4-9C2B-C578A57F9512}"/>
    <cellStyle name="SAPBEXheaderItem 2 2 3 2 2 4" xfId="21240" xr:uid="{F26B4DAF-0656-4AF2-9024-01C6EC9CFC6A}"/>
    <cellStyle name="SAPBEXheaderItem 2 2 3 2 3" xfId="5927" xr:uid="{EBEF6676-389C-49C8-9793-E75564B5D911}"/>
    <cellStyle name="SAPBEXheaderItem 2 2 3 2 3 2" xfId="12410" xr:uid="{7D4588BF-70BB-46D7-8CAC-CF5F584785CC}"/>
    <cellStyle name="SAPBEXheaderItem 2 2 3 2 3 3" xfId="17976" xr:uid="{BF9814B1-E6AA-467F-BCDB-115506D478C6}"/>
    <cellStyle name="SAPBEXheaderItem 2 2 3 2 3 4" xfId="23417" xr:uid="{C9D36DF2-4409-48C8-88AD-25F64B695780}"/>
    <cellStyle name="SAPBEXheaderItem 2 2 3 2 4" xfId="8183" xr:uid="{5D2CC1D6-313D-49A5-A2E1-194E2A0967B6}"/>
    <cellStyle name="SAPBEXheaderItem 2 2 3 2 5" xfId="13845" xr:uid="{CF8B0A1F-42BF-4271-8C7E-6473A92B8075}"/>
    <cellStyle name="SAPBEXheaderItem 2 2 3 2 6" xfId="19365" xr:uid="{81A98312-4188-45AE-92AA-FA79C85BC375}"/>
    <cellStyle name="SAPBEXheaderItem 2 2 3 3" xfId="1564" xr:uid="{C1F5D88E-6389-42A9-BE61-305E7CF1F4D6}"/>
    <cellStyle name="SAPBEXheaderItem 2 2 3 3 2" xfId="3594" xr:uid="{4F4BE0C3-6BB2-46A2-AA98-013D74707204}"/>
    <cellStyle name="SAPBEXheaderItem 2 2 3 3 2 2" xfId="10150" xr:uid="{3CA4CE2E-4C0E-489F-8003-1E6FAF5632F4}"/>
    <cellStyle name="SAPBEXheaderItem 2 2 3 3 2 3" xfId="15764" xr:uid="{31F592D3-F551-4543-82A5-DD2684B2D894}"/>
    <cellStyle name="SAPBEXheaderItem 2 2 3 3 2 4" xfId="21241" xr:uid="{5830FBD9-11E3-4E68-9678-DCE45F2D6C06}"/>
    <cellStyle name="SAPBEXheaderItem 2 2 3 3 3" xfId="5928" xr:uid="{6E6EC449-8ADC-41E4-A887-B255C7E0A145}"/>
    <cellStyle name="SAPBEXheaderItem 2 2 3 3 3 2" xfId="12411" xr:uid="{3DEB9BF0-C60F-4C07-92D5-09618F0B327F}"/>
    <cellStyle name="SAPBEXheaderItem 2 2 3 3 3 3" xfId="17977" xr:uid="{F50F9F30-9CB2-4F94-8294-9A157581F8D5}"/>
    <cellStyle name="SAPBEXheaderItem 2 2 3 3 3 4" xfId="23418" xr:uid="{E379195C-01AB-4C2D-ACAA-63930E364EFA}"/>
    <cellStyle name="SAPBEXheaderItem 2 2 3 3 4" xfId="8184" xr:uid="{B3263C8E-8BC1-4CC1-BA86-F3A3BE06C934}"/>
    <cellStyle name="SAPBEXheaderItem 2 2 3 3 5" xfId="13846" xr:uid="{18BDE7D9-DB19-47B1-802B-B684ADC42FDF}"/>
    <cellStyle name="SAPBEXheaderItem 2 2 3 3 6" xfId="19366" xr:uid="{6231C947-4EDE-46F5-96F7-E9A18EFA14B5}"/>
    <cellStyle name="SAPBEXheaderItem 2 2 3 4" xfId="3592" xr:uid="{F0C546D3-204D-4949-A96F-1285966C81B1}"/>
    <cellStyle name="SAPBEXheaderItem 2 2 3 4 2" xfId="10148" xr:uid="{A39A5B7C-3F7B-4A8D-A4EF-3A50BCCA4646}"/>
    <cellStyle name="SAPBEXheaderItem 2 2 3 4 3" xfId="15762" xr:uid="{A18F5963-B73B-4DF0-AAD2-4B01F11A2F05}"/>
    <cellStyle name="SAPBEXheaderItem 2 2 3 4 4" xfId="21239" xr:uid="{D3FF5C89-3342-446D-BD6F-AA6E17028CEF}"/>
    <cellStyle name="SAPBEXheaderItem 2 2 3 5" xfId="5926" xr:uid="{9277BFDF-E4BD-4324-825B-D255FBECED15}"/>
    <cellStyle name="SAPBEXheaderItem 2 2 3 5 2" xfId="12409" xr:uid="{252F1713-5105-4C97-A55D-F28BBC98BDDA}"/>
    <cellStyle name="SAPBEXheaderItem 2 2 3 5 3" xfId="17975" xr:uid="{589700AF-3C6C-4D91-963C-0497E9E9F0B9}"/>
    <cellStyle name="SAPBEXheaderItem 2 2 3 5 4" xfId="23416" xr:uid="{271C37D7-54F5-470E-8627-97938B4148F1}"/>
    <cellStyle name="SAPBEXheaderItem 2 2 3 6" xfId="8182" xr:uid="{0C80DA2D-10D9-4D69-A20F-5A13F77AEA75}"/>
    <cellStyle name="SAPBEXheaderItem 2 2 3 7" xfId="13844" xr:uid="{EED38EA5-4097-446A-8218-F724184D5EE6}"/>
    <cellStyle name="SAPBEXheaderItem 2 2 3 8" xfId="19364" xr:uid="{55F7FF0C-888E-463F-856B-2DD8B120A535}"/>
    <cellStyle name="SAPBEXheaderItem 2 2 4" xfId="1565" xr:uid="{3444B55E-361F-4A91-868A-EC83A2711452}"/>
    <cellStyle name="SAPBEXheaderItem 2 2 4 2" xfId="3595" xr:uid="{CB24B613-060D-4EBE-9950-A54BFE1F4D87}"/>
    <cellStyle name="SAPBEXheaderItem 2 2 4 2 2" xfId="10151" xr:uid="{28ACBAAD-E238-4587-A0C0-6C3A72D73700}"/>
    <cellStyle name="SAPBEXheaderItem 2 2 4 2 3" xfId="15765" xr:uid="{916D70E7-4BD1-4F3A-B859-71118FF42148}"/>
    <cellStyle name="SAPBEXheaderItem 2 2 4 2 4" xfId="21242" xr:uid="{60F1A1BD-8DD2-49E7-8F01-4A87EC4A629A}"/>
    <cellStyle name="SAPBEXheaderItem 2 2 4 3" xfId="5929" xr:uid="{EF9391E9-0251-4A18-925F-2062D737704E}"/>
    <cellStyle name="SAPBEXheaderItem 2 2 4 3 2" xfId="12412" xr:uid="{6640D375-4985-42CC-A790-75F138F1D56A}"/>
    <cellStyle name="SAPBEXheaderItem 2 2 4 3 3" xfId="17978" xr:uid="{520648DC-1646-4C06-B352-5500B5257AFF}"/>
    <cellStyle name="SAPBEXheaderItem 2 2 4 3 4" xfId="23419" xr:uid="{7E2B9434-F8DA-4F0C-9DC8-34460FABFDBA}"/>
    <cellStyle name="SAPBEXheaderItem 2 2 4 4" xfId="8185" xr:uid="{33A39D60-04AB-456E-8F36-80343987B3CE}"/>
    <cellStyle name="SAPBEXheaderItem 2 2 4 5" xfId="13847" xr:uid="{A119B390-7655-48BF-A20D-383FE80A7079}"/>
    <cellStyle name="SAPBEXheaderItem 2 2 4 6" xfId="19367" xr:uid="{028B79B7-EFB8-45DC-8691-916C06E46EF9}"/>
    <cellStyle name="SAPBEXheaderItem 2 2 5" xfId="1566" xr:uid="{63031665-1531-4226-A017-9E43A714D6FD}"/>
    <cellStyle name="SAPBEXheaderItem 2 2 5 2" xfId="3596" xr:uid="{864A573D-17C5-4454-9D9C-6D8C6E1F8D16}"/>
    <cellStyle name="SAPBEXheaderItem 2 2 5 2 2" xfId="10152" xr:uid="{E1AA8706-08F8-4EB0-906F-1F0BA4752FD6}"/>
    <cellStyle name="SAPBEXheaderItem 2 2 5 2 3" xfId="15766" xr:uid="{8E6C3890-0DE4-4A5C-914F-9927A9BD77C0}"/>
    <cellStyle name="SAPBEXheaderItem 2 2 5 2 4" xfId="21243" xr:uid="{FD2503B5-DD23-4947-8BCF-91FD0B2CA688}"/>
    <cellStyle name="SAPBEXheaderItem 2 2 5 3" xfId="5930" xr:uid="{3FEA1281-433B-4A5D-B2D3-425E929D6AC6}"/>
    <cellStyle name="SAPBEXheaderItem 2 2 5 3 2" xfId="12413" xr:uid="{C7B79AA0-57BC-4A2B-8F1B-DB4586867FD3}"/>
    <cellStyle name="SAPBEXheaderItem 2 2 5 3 3" xfId="17979" xr:uid="{F674311B-F5FE-4738-A18B-347421F91424}"/>
    <cellStyle name="SAPBEXheaderItem 2 2 5 3 4" xfId="23420" xr:uid="{FC622450-4367-4517-B8C2-3D2DA89BC184}"/>
    <cellStyle name="SAPBEXheaderItem 2 2 5 4" xfId="8186" xr:uid="{66D2CCFB-68FB-45B4-9ED7-CF35BC4070EC}"/>
    <cellStyle name="SAPBEXheaderItem 2 2 5 5" xfId="13848" xr:uid="{D8941973-7804-47BB-8ED1-EC26BF8DC485}"/>
    <cellStyle name="SAPBEXheaderItem 2 2 5 6" xfId="19368" xr:uid="{743AB44B-0F0A-4C07-9DFE-0FF7D87ABC58}"/>
    <cellStyle name="SAPBEXheaderItem 2 2 6" xfId="3588" xr:uid="{939CCD4D-A44B-498A-9D5B-80D74ADBB968}"/>
    <cellStyle name="SAPBEXheaderItem 2 2 6 2" xfId="10144" xr:uid="{B7D703F2-9B4A-49DE-B526-835E00EAA45A}"/>
    <cellStyle name="SAPBEXheaderItem 2 2 6 3" xfId="15758" xr:uid="{924AF293-B3BC-49F0-B8A2-90760468BF6E}"/>
    <cellStyle name="SAPBEXheaderItem 2 2 6 4" xfId="21235" xr:uid="{6F0765E7-D11A-4D92-ACD1-85B3BAE55B59}"/>
    <cellStyle name="SAPBEXheaderItem 2 2 7" xfId="5922" xr:uid="{362D77E6-4EE2-4F41-B0EE-BD4197545D0E}"/>
    <cellStyle name="SAPBEXheaderItem 2 2 7 2" xfId="12405" xr:uid="{6E89CCC6-96A3-4DB2-864D-9ED3D2D105A7}"/>
    <cellStyle name="SAPBEXheaderItem 2 2 7 3" xfId="17971" xr:uid="{A3BFF918-D6D6-4A24-AF6F-813C2785911C}"/>
    <cellStyle name="SAPBEXheaderItem 2 2 7 4" xfId="23412" xr:uid="{F182D895-6905-40EF-8CB9-F3E0D989E34A}"/>
    <cellStyle name="SAPBEXheaderItem 2 2 8" xfId="8178" xr:uid="{92CE88CD-865A-48C5-9DD0-2412004F9440}"/>
    <cellStyle name="SAPBEXheaderItem 2 2 9" xfId="13840" xr:uid="{65FB9D8E-B08D-4DB7-8A64-A9A7D0285D94}"/>
    <cellStyle name="SAPBEXheaderItem 2 3" xfId="1567" xr:uid="{D3F6F6A4-68EF-4F2A-BC7E-6BCF4ACD3088}"/>
    <cellStyle name="SAPBEXheaderItem 2 3 2" xfId="1568" xr:uid="{CC7B365E-C2E5-4806-B547-9EF7DB25A2F8}"/>
    <cellStyle name="SAPBEXheaderItem 2 3 2 2" xfId="3598" xr:uid="{9C7EE3CD-7705-4C4A-BEEE-4537ED97B177}"/>
    <cellStyle name="SAPBEXheaderItem 2 3 2 2 2" xfId="10154" xr:uid="{CB7DB986-871E-4DF5-A29F-A8F465EFDFE0}"/>
    <cellStyle name="SAPBEXheaderItem 2 3 2 2 3" xfId="15768" xr:uid="{0E00C287-06D4-41FE-A21D-572471E3AF83}"/>
    <cellStyle name="SAPBEXheaderItem 2 3 2 2 4" xfId="21245" xr:uid="{3F944FA2-9B6A-4329-B734-C74EAA602F1F}"/>
    <cellStyle name="SAPBEXheaderItem 2 3 2 3" xfId="5932" xr:uid="{96EFD18D-6D00-4169-BDA0-0B1A6555F1C2}"/>
    <cellStyle name="SAPBEXheaderItem 2 3 2 3 2" xfId="12415" xr:uid="{2BD7FA2E-CEEE-4C22-B499-1FCF766C92A9}"/>
    <cellStyle name="SAPBEXheaderItem 2 3 2 3 3" xfId="17981" xr:uid="{133ECE4A-BF35-473C-9CCE-20BD859F0DC7}"/>
    <cellStyle name="SAPBEXheaderItem 2 3 2 3 4" xfId="23422" xr:uid="{AFEEC839-EED7-410C-BACB-4F82FC890DE5}"/>
    <cellStyle name="SAPBEXheaderItem 2 3 2 4" xfId="8188" xr:uid="{91C7A9E7-D1FE-4C30-B5C9-6F4EA44401F3}"/>
    <cellStyle name="SAPBEXheaderItem 2 3 2 5" xfId="13850" xr:uid="{ACD20D90-E885-40B4-A273-3C2B45E1ED76}"/>
    <cellStyle name="SAPBEXheaderItem 2 3 2 6" xfId="19370" xr:uid="{34A45795-C766-4561-9E9F-DF4CC4C110BD}"/>
    <cellStyle name="SAPBEXheaderItem 2 3 3" xfId="1569" xr:uid="{ABE25108-674E-4DB3-8B4A-25A51E660C13}"/>
    <cellStyle name="SAPBEXheaderItem 2 3 3 2" xfId="3599" xr:uid="{0308CC93-47CA-46B0-BC9C-3E9F1A6CBF7E}"/>
    <cellStyle name="SAPBEXheaderItem 2 3 3 2 2" xfId="10155" xr:uid="{FDD2596E-EA04-4927-92FC-B2685502729F}"/>
    <cellStyle name="SAPBEXheaderItem 2 3 3 2 3" xfId="15769" xr:uid="{606E3209-B6C4-41ED-805A-09A1BF710473}"/>
    <cellStyle name="SAPBEXheaderItem 2 3 3 2 4" xfId="21246" xr:uid="{6DC90D7B-6848-4312-98CA-0872A32C6716}"/>
    <cellStyle name="SAPBEXheaderItem 2 3 3 3" xfId="5933" xr:uid="{77F2606B-6F5A-4126-A691-EFC9B6E87A7E}"/>
    <cellStyle name="SAPBEXheaderItem 2 3 3 3 2" xfId="12416" xr:uid="{27F35DBE-EABB-4766-B1B9-7AC89D1EA58A}"/>
    <cellStyle name="SAPBEXheaderItem 2 3 3 3 3" xfId="17982" xr:uid="{9D4C38F0-225B-4D47-B4D8-5F4784277A96}"/>
    <cellStyle name="SAPBEXheaderItem 2 3 3 3 4" xfId="23423" xr:uid="{E26CD7AA-AF1A-488C-B00C-37CE331FACE3}"/>
    <cellStyle name="SAPBEXheaderItem 2 3 3 4" xfId="8189" xr:uid="{3BD547E3-F8D5-445E-BB1D-A02FAD63AC39}"/>
    <cellStyle name="SAPBEXheaderItem 2 3 3 5" xfId="13851" xr:uid="{318A486C-BCEA-40BD-8724-E18D56224E26}"/>
    <cellStyle name="SAPBEXheaderItem 2 3 3 6" xfId="19371" xr:uid="{B8A8B857-DA08-47FF-BA8E-0F296AAD4542}"/>
    <cellStyle name="SAPBEXheaderItem 2 3 4" xfId="3597" xr:uid="{CD9AFB61-7A48-4613-9B43-A02922304F93}"/>
    <cellStyle name="SAPBEXheaderItem 2 3 4 2" xfId="10153" xr:uid="{58E9DDF6-F896-4512-8E57-E0885B47E1E6}"/>
    <cellStyle name="SAPBEXheaderItem 2 3 4 3" xfId="15767" xr:uid="{8F367B51-17CC-4F2F-B18E-118C2D8A1E19}"/>
    <cellStyle name="SAPBEXheaderItem 2 3 4 4" xfId="21244" xr:uid="{6863FF33-CBE1-426B-8FC6-D40B438405C7}"/>
    <cellStyle name="SAPBEXheaderItem 2 3 5" xfId="5931" xr:uid="{CF86389A-BFB4-4D99-8F1A-EC50A768F810}"/>
    <cellStyle name="SAPBEXheaderItem 2 3 5 2" xfId="12414" xr:uid="{2A3542C9-955B-4609-BCC4-4F32BFFD1FC9}"/>
    <cellStyle name="SAPBEXheaderItem 2 3 5 3" xfId="17980" xr:uid="{533439F3-0984-4D5E-8837-713C06D8FE80}"/>
    <cellStyle name="SAPBEXheaderItem 2 3 5 4" xfId="23421" xr:uid="{498BEE86-9E81-44E1-8FCE-D4C59DF5CAD4}"/>
    <cellStyle name="SAPBEXheaderItem 2 3 6" xfId="8187" xr:uid="{034DC2A1-CA2E-4836-8FED-7149C18294C2}"/>
    <cellStyle name="SAPBEXheaderItem 2 3 7" xfId="13849" xr:uid="{70D83B6A-EF9D-4D93-946A-3AAAC081A2FA}"/>
    <cellStyle name="SAPBEXheaderItem 2 3 8" xfId="19369" xr:uid="{E7887326-B37D-4DC7-9646-6A76A87E85AD}"/>
    <cellStyle name="SAPBEXheaderItem 2 4" xfId="1570" xr:uid="{DBEFA7AF-78F3-406A-BABF-4F5408F4F7AB}"/>
    <cellStyle name="SAPBEXheaderItem 2 4 2" xfId="1571" xr:uid="{74131712-9C4E-4A9C-B287-A28B35D9AF5F}"/>
    <cellStyle name="SAPBEXheaderItem 2 4 2 2" xfId="3601" xr:uid="{8DEF0635-FA8D-4D7A-B937-9056802E5BDB}"/>
    <cellStyle name="SAPBEXheaderItem 2 4 2 2 2" xfId="10157" xr:uid="{E57727C5-9D09-4944-A359-8E0F04399925}"/>
    <cellStyle name="SAPBEXheaderItem 2 4 2 2 3" xfId="15771" xr:uid="{343A4A99-6242-4D44-BF75-E0B4FE1079CC}"/>
    <cellStyle name="SAPBEXheaderItem 2 4 2 2 4" xfId="21248" xr:uid="{6AE79AFF-45DE-46E7-AF81-546EB571EF6D}"/>
    <cellStyle name="SAPBEXheaderItem 2 4 2 3" xfId="5935" xr:uid="{2DCA7FBF-8EA5-448B-9C23-0477E687E6EC}"/>
    <cellStyle name="SAPBEXheaderItem 2 4 2 3 2" xfId="12418" xr:uid="{C09C4353-8CFC-4B9C-BBDE-942B15467B86}"/>
    <cellStyle name="SAPBEXheaderItem 2 4 2 3 3" xfId="17984" xr:uid="{88D42C09-9338-4EA6-9F1C-21814BFCB6B2}"/>
    <cellStyle name="SAPBEXheaderItem 2 4 2 3 4" xfId="23425" xr:uid="{55841CC0-9462-45DD-9E5F-66108904EF27}"/>
    <cellStyle name="SAPBEXheaderItem 2 4 2 4" xfId="8191" xr:uid="{4A3789D1-671E-46F0-B5C5-5AF42F5FE9D2}"/>
    <cellStyle name="SAPBEXheaderItem 2 4 2 5" xfId="13853" xr:uid="{4FFE179B-03E1-4A8C-801D-7EC209BD7553}"/>
    <cellStyle name="SAPBEXheaderItem 2 4 2 6" xfId="19373" xr:uid="{CE328D90-2449-4CFD-ADA0-F03FF59E5140}"/>
    <cellStyle name="SAPBEXheaderItem 2 4 3" xfId="1572" xr:uid="{3195586B-D3C8-4C59-AB24-A774AB3764F7}"/>
    <cellStyle name="SAPBEXheaderItem 2 4 3 2" xfId="3602" xr:uid="{318986FC-B55B-49B7-A5B7-A7202D4454BD}"/>
    <cellStyle name="SAPBEXheaderItem 2 4 3 2 2" xfId="10158" xr:uid="{C7CD1D89-14FA-4CBF-8D38-644E441D8F1F}"/>
    <cellStyle name="SAPBEXheaderItem 2 4 3 2 3" xfId="15772" xr:uid="{E21EF452-2822-4771-A739-4F10D954022B}"/>
    <cellStyle name="SAPBEXheaderItem 2 4 3 2 4" xfId="21249" xr:uid="{20AAC9CC-DC42-4BB7-87BF-75663CCE618E}"/>
    <cellStyle name="SAPBEXheaderItem 2 4 3 3" xfId="5936" xr:uid="{BB01946E-B804-4C52-B136-1FBA32E4EAF6}"/>
    <cellStyle name="SAPBEXheaderItem 2 4 3 3 2" xfId="12419" xr:uid="{369B4DD4-BE28-4915-AFD0-FD496F5D71B9}"/>
    <cellStyle name="SAPBEXheaderItem 2 4 3 3 3" xfId="17985" xr:uid="{6E0DF1DF-445E-48E4-9CAF-2AACC56FBB6A}"/>
    <cellStyle name="SAPBEXheaderItem 2 4 3 3 4" xfId="23426" xr:uid="{DD7F5C52-DA0D-4247-B394-FDB7A28CF98C}"/>
    <cellStyle name="SAPBEXheaderItem 2 4 3 4" xfId="8192" xr:uid="{43FE0C83-7BB2-46AB-9A13-86F1D9E33C15}"/>
    <cellStyle name="SAPBEXheaderItem 2 4 3 5" xfId="13854" xr:uid="{E8D06136-E890-422A-91C5-761F5B999FE0}"/>
    <cellStyle name="SAPBEXheaderItem 2 4 3 6" xfId="19374" xr:uid="{3361C90D-52DB-48AC-B1E5-6FA72869A2C4}"/>
    <cellStyle name="SAPBEXheaderItem 2 4 4" xfId="3600" xr:uid="{2C34F770-EEF9-4227-950C-A31EE7641C2D}"/>
    <cellStyle name="SAPBEXheaderItem 2 4 4 2" xfId="10156" xr:uid="{A6D75191-BBED-4984-A8A0-3FE18A181E35}"/>
    <cellStyle name="SAPBEXheaderItem 2 4 4 3" xfId="15770" xr:uid="{580F3DD2-0415-42B9-81E7-2B3710BE7871}"/>
    <cellStyle name="SAPBEXheaderItem 2 4 4 4" xfId="21247" xr:uid="{F073B5AE-1023-4748-96C4-2FD243C1E592}"/>
    <cellStyle name="SAPBEXheaderItem 2 4 5" xfId="5934" xr:uid="{4014A28C-AD24-4039-B5B0-FEB845DF7BAC}"/>
    <cellStyle name="SAPBEXheaderItem 2 4 5 2" xfId="12417" xr:uid="{9922168D-1C9C-4B76-A716-22051E7FDD55}"/>
    <cellStyle name="SAPBEXheaderItem 2 4 5 3" xfId="17983" xr:uid="{94B47674-3204-49E6-B6A8-3E22DED21266}"/>
    <cellStyle name="SAPBEXheaderItem 2 4 5 4" xfId="23424" xr:uid="{A81CEB8F-1533-411D-BAC6-0F916C21A0C3}"/>
    <cellStyle name="SAPBEXheaderItem 2 4 6" xfId="8190" xr:uid="{E56DE475-D698-4D6B-B2D7-9E7AC57601BA}"/>
    <cellStyle name="SAPBEXheaderItem 2 4 7" xfId="13852" xr:uid="{51CDE0BA-EFFB-44F5-82D9-45C63FBBAC09}"/>
    <cellStyle name="SAPBEXheaderItem 2 4 8" xfId="19372" xr:uid="{AF20860B-AF95-4F9A-B88B-2E9DCD2EE8BF}"/>
    <cellStyle name="SAPBEXheaderItem 2 5" xfId="1573" xr:uid="{85E24DE1-17DC-40E2-8715-13E4CBBD30B2}"/>
    <cellStyle name="SAPBEXheaderItem 2 5 2" xfId="3603" xr:uid="{65C5E319-0C3F-432A-B607-814459240686}"/>
    <cellStyle name="SAPBEXheaderItem 2 5 2 2" xfId="10159" xr:uid="{35D04953-0291-4940-8B70-48D2B3E4A5C4}"/>
    <cellStyle name="SAPBEXheaderItem 2 5 2 3" xfId="15773" xr:uid="{96A31AE2-3C4D-4F64-8E37-EF4AFA3EB180}"/>
    <cellStyle name="SAPBEXheaderItem 2 5 2 4" xfId="21250" xr:uid="{B0D3FF8C-616B-4CCE-AB94-8651E3CBC9BE}"/>
    <cellStyle name="SAPBEXheaderItem 2 5 3" xfId="5937" xr:uid="{0B50479D-E017-41F3-B082-8327AF4A0B51}"/>
    <cellStyle name="SAPBEXheaderItem 2 5 3 2" xfId="12420" xr:uid="{83CFBA1B-ABBE-4EB6-BF58-9AB7FC22D126}"/>
    <cellStyle name="SAPBEXheaderItem 2 5 3 3" xfId="17986" xr:uid="{9FBCF3C1-0774-4415-A2DF-B11543DC50A2}"/>
    <cellStyle name="SAPBEXheaderItem 2 5 3 4" xfId="23427" xr:uid="{25B2A727-B337-4BE0-BEE9-65F0595A8FF5}"/>
    <cellStyle name="SAPBEXheaderItem 2 5 4" xfId="8193" xr:uid="{87F703AA-4C91-4DB1-B257-0433A55E9DCC}"/>
    <cellStyle name="SAPBEXheaderItem 2 5 5" xfId="13855" xr:uid="{539A3567-9853-4DFD-82FC-089D90315282}"/>
    <cellStyle name="SAPBEXheaderItem 2 5 6" xfId="19375" xr:uid="{7FA91B8A-AF82-4600-9871-E8A8D42DF459}"/>
    <cellStyle name="SAPBEXheaderItem 2 6" xfId="1574" xr:uid="{5208AD42-FCCC-49DE-B44A-56CCF42F3A04}"/>
    <cellStyle name="SAPBEXheaderItem 2 6 2" xfId="3604" xr:uid="{D5B19B44-3C66-406F-BE69-81A3CAF948DB}"/>
    <cellStyle name="SAPBEXheaderItem 2 6 2 2" xfId="10160" xr:uid="{5E04C1BF-99D6-45FA-A8DF-0983875F80A5}"/>
    <cellStyle name="SAPBEXheaderItem 2 6 2 3" xfId="15774" xr:uid="{EA97F454-4853-45FA-B9FA-B3A9A09C5BC9}"/>
    <cellStyle name="SAPBEXheaderItem 2 6 2 4" xfId="21251" xr:uid="{BF3F1B07-F521-4BB6-A637-408320A971DC}"/>
    <cellStyle name="SAPBEXheaderItem 2 6 3" xfId="5938" xr:uid="{E72D2A71-0E8F-4A12-B3DE-036954E9D076}"/>
    <cellStyle name="SAPBEXheaderItem 2 6 3 2" xfId="12421" xr:uid="{23690819-ACBC-4724-A995-AF747B768130}"/>
    <cellStyle name="SAPBEXheaderItem 2 6 3 3" xfId="17987" xr:uid="{B84782E7-E5C0-4C81-B8B7-E3AC034C3D46}"/>
    <cellStyle name="SAPBEXheaderItem 2 6 3 4" xfId="23428" xr:uid="{85F567D1-D6B9-48E4-AB57-D3DB783AFBC0}"/>
    <cellStyle name="SAPBEXheaderItem 2 6 4" xfId="8194" xr:uid="{FBDD45C8-11B6-4BF0-94A1-517F714D7D40}"/>
    <cellStyle name="SAPBEXheaderItem 2 6 5" xfId="13856" xr:uid="{A2A4DA83-1085-4831-A4E6-164FF3B8F652}"/>
    <cellStyle name="SAPBEXheaderItem 2 6 6" xfId="19376" xr:uid="{1751869E-102C-4449-9170-BF8A6C4D64B2}"/>
    <cellStyle name="SAPBEXheaderItem 2 7" xfId="1557" xr:uid="{87332E17-181B-45E2-B010-B92E632DF307}"/>
    <cellStyle name="SAPBEXheaderItem 2 7 2" xfId="8177" xr:uid="{926B1CDE-1B67-44DA-94F2-4D80C9E35560}"/>
    <cellStyle name="SAPBEXheaderItem 2 7 3" xfId="13839" xr:uid="{0B1A86D7-553A-49A4-9EB3-5F8400E068C3}"/>
    <cellStyle name="SAPBEXheaderItem 2 7 4" xfId="19359" xr:uid="{3B499955-29BD-4970-A2A2-B690EE4B82E8}"/>
    <cellStyle name="SAPBEXheaderItem 2 8" xfId="3587" xr:uid="{F14E2EF5-F5E2-4641-AD4A-EDA117C3E511}"/>
    <cellStyle name="SAPBEXheaderItem 2 8 2" xfId="10143" xr:uid="{B12841F6-7DF0-41EF-A587-F94321556A10}"/>
    <cellStyle name="SAPBEXheaderItem 2 8 3" xfId="15757" xr:uid="{E8DB09BF-F388-450C-BB14-100931272409}"/>
    <cellStyle name="SAPBEXheaderItem 2 8 4" xfId="21234" xr:uid="{7354D2F3-F6FC-4AFC-BAFF-DA076C9EF523}"/>
    <cellStyle name="SAPBEXheaderItem 2 9" xfId="5921" xr:uid="{688D19F1-0333-4894-9AB4-AB59DD73D706}"/>
    <cellStyle name="SAPBEXheaderItem 2 9 2" xfId="12404" xr:uid="{3737AC33-3837-40E2-A073-645051EE12CF}"/>
    <cellStyle name="SAPBEXheaderItem 2 9 3" xfId="17970" xr:uid="{16AB417E-5220-48C8-B5BE-A39CCA3E3EA1}"/>
    <cellStyle name="SAPBEXheaderItem 2 9 4" xfId="23411" xr:uid="{5DE33817-D98F-40CD-B4BA-0818352E33C1}"/>
    <cellStyle name="SAPBEXheaderItem 20" xfId="1093" xr:uid="{D0785E3A-4E86-4DE5-84D9-78D3ADD7DD19}"/>
    <cellStyle name="SAPBEXheaderItem 20 2" xfId="7743" xr:uid="{E22BC8E7-7BF8-46A9-8D9B-768EBBD28C67}"/>
    <cellStyle name="SAPBEXheaderItem 20 3" xfId="7172" xr:uid="{2DE392FC-38F6-438F-97D8-84BF79EEB75A}"/>
    <cellStyle name="SAPBEXheaderItem 20 4" xfId="7400" xr:uid="{F3774C81-B592-4259-BFAC-C1DDAE69C9F8}"/>
    <cellStyle name="SAPBEXheaderItem 21" xfId="5473" xr:uid="{B3A1667A-892D-4A68-8403-FCBAD4344388}"/>
    <cellStyle name="SAPBEXheaderItem 21 2" xfId="11956" xr:uid="{EFA6A4B6-57EC-41C4-9553-0C211D6ED859}"/>
    <cellStyle name="SAPBEXheaderItem 21 3" xfId="17522" xr:uid="{FFE377EB-1FF2-4DD2-8731-103CAA42A1C7}"/>
    <cellStyle name="SAPBEXheaderItem 21 4" xfId="22963" xr:uid="{DA331801-372A-407E-82D9-42494709F123}"/>
    <cellStyle name="SAPBEXheaderItem 3" xfId="588" xr:uid="{21C17C90-1374-46C9-BCA9-28AC197EC162}"/>
    <cellStyle name="SAPBEXheaderItem 3 2" xfId="589" xr:uid="{992A8311-5136-49B3-B51B-763B92509577}"/>
    <cellStyle name="SAPBEXheaderItem 3 2 2" xfId="1577" xr:uid="{692868AC-D3B5-49C3-B5C5-C44D048A86F1}"/>
    <cellStyle name="SAPBEXheaderItem 3 2 2 2" xfId="3607" xr:uid="{43C4E015-5AA9-4979-BCEA-B58EC2C2EE5B}"/>
    <cellStyle name="SAPBEXheaderItem 3 2 2 2 2" xfId="10163" xr:uid="{8A9A2E6E-EE68-4D08-B6AE-6F7134E18CDA}"/>
    <cellStyle name="SAPBEXheaderItem 3 2 2 2 3" xfId="15777" xr:uid="{E7B3AEBA-25E5-4D6F-B95D-1037E9D79E1A}"/>
    <cellStyle name="SAPBEXheaderItem 3 2 2 2 4" xfId="21254" xr:uid="{76135487-2E82-4B12-AEC7-23E75A7EF1A3}"/>
    <cellStyle name="SAPBEXheaderItem 3 2 2 3" xfId="5941" xr:uid="{0541C245-499A-4B1F-AA6E-04E07CDAB683}"/>
    <cellStyle name="SAPBEXheaderItem 3 2 2 3 2" xfId="12424" xr:uid="{B2A1B487-9F18-4317-A189-C296E088FD6B}"/>
    <cellStyle name="SAPBEXheaderItem 3 2 2 3 3" xfId="17990" xr:uid="{9068441D-D441-425B-932F-714AE70D1E97}"/>
    <cellStyle name="SAPBEXheaderItem 3 2 2 3 4" xfId="23431" xr:uid="{16AA21DF-0717-45FB-A00B-1444A4738F50}"/>
    <cellStyle name="SAPBEXheaderItem 3 2 2 4" xfId="8197" xr:uid="{8B1FF2C1-AB2A-4017-ABF4-7727551DEA81}"/>
    <cellStyle name="SAPBEXheaderItem 3 2 2 5" xfId="13859" xr:uid="{C499C14F-273E-4D0B-8CDE-10B4081A4A8C}"/>
    <cellStyle name="SAPBEXheaderItem 3 2 2 6" xfId="19379" xr:uid="{795CD617-D6CA-4994-BA58-B9ADA0A66A38}"/>
    <cellStyle name="SAPBEXheaderItem 3 2 3" xfId="1578" xr:uid="{5FAF57BF-B10B-4F18-BCE2-EC32A8A30905}"/>
    <cellStyle name="SAPBEXheaderItem 3 2 3 2" xfId="3608" xr:uid="{4078E372-3096-43F0-BA65-BE6C5395B702}"/>
    <cellStyle name="SAPBEXheaderItem 3 2 3 2 2" xfId="10164" xr:uid="{ECBAE693-D894-4A20-AF19-F71352F91BCD}"/>
    <cellStyle name="SAPBEXheaderItem 3 2 3 2 3" xfId="15778" xr:uid="{374B3BA4-09AE-4EF8-BA50-136D30DC62BD}"/>
    <cellStyle name="SAPBEXheaderItem 3 2 3 2 4" xfId="21255" xr:uid="{9CEA32B8-BD72-4A54-AB82-4D377734CF87}"/>
    <cellStyle name="SAPBEXheaderItem 3 2 3 3" xfId="5942" xr:uid="{CA6B2F4B-33C9-4787-B15E-9ACB35E1E90D}"/>
    <cellStyle name="SAPBEXheaderItem 3 2 3 3 2" xfId="12425" xr:uid="{81259436-8C92-485C-A3C0-96FFD099F08D}"/>
    <cellStyle name="SAPBEXheaderItem 3 2 3 3 3" xfId="17991" xr:uid="{93E3312E-7184-4F04-9E29-B74A63DA1380}"/>
    <cellStyle name="SAPBEXheaderItem 3 2 3 3 4" xfId="23432" xr:uid="{366939E9-449C-40F3-812C-E8D3FCD1FA83}"/>
    <cellStyle name="SAPBEXheaderItem 3 2 3 4" xfId="8198" xr:uid="{00BB33CF-8FC1-4A1D-9145-E7A88DDCA25A}"/>
    <cellStyle name="SAPBEXheaderItem 3 2 3 5" xfId="13860" xr:uid="{7B834973-5A5F-4C11-A1E0-D3DD53E97139}"/>
    <cellStyle name="SAPBEXheaderItem 3 2 3 6" xfId="19380" xr:uid="{79A5BCAF-AC66-47CF-82E8-845E94BD4C8E}"/>
    <cellStyle name="SAPBEXheaderItem 3 2 4" xfId="1576" xr:uid="{4FC9DCD0-CCB3-4AA3-8A95-0A59DE57B721}"/>
    <cellStyle name="SAPBEXheaderItem 3 2 4 2" xfId="8196" xr:uid="{2CF7C0CF-4F4A-463C-9482-11424DC2A09B}"/>
    <cellStyle name="SAPBEXheaderItem 3 2 4 3" xfId="13858" xr:uid="{A83B7474-EF72-4759-BAD2-9DCBF5711493}"/>
    <cellStyle name="SAPBEXheaderItem 3 2 4 4" xfId="19378" xr:uid="{5E38C73F-BB8D-41A0-8F68-36AD828FD0DE}"/>
    <cellStyle name="SAPBEXheaderItem 3 2 5" xfId="3606" xr:uid="{3B813860-1606-4AFD-A4CA-7ABF67900E42}"/>
    <cellStyle name="SAPBEXheaderItem 3 2 5 2" xfId="10162" xr:uid="{5ACF59A2-359B-4F21-8CD2-C85B69D0EE31}"/>
    <cellStyle name="SAPBEXheaderItem 3 2 5 3" xfId="15776" xr:uid="{2256E229-4999-4523-9343-AC4564DFE5A0}"/>
    <cellStyle name="SAPBEXheaderItem 3 2 5 4" xfId="21253" xr:uid="{A1718ABD-D0A4-483E-BE77-87E97B951A37}"/>
    <cellStyle name="SAPBEXheaderItem 3 2 6" xfId="5940" xr:uid="{BBA7B735-81E1-432E-9F59-B6D20AC0C065}"/>
    <cellStyle name="SAPBEXheaderItem 3 2 6 2" xfId="12423" xr:uid="{96B1BD3D-6CE3-442D-AA6D-FC3A34E21126}"/>
    <cellStyle name="SAPBEXheaderItem 3 2 6 3" xfId="17989" xr:uid="{CD6D14AB-D6E3-408A-A230-03EB78385444}"/>
    <cellStyle name="SAPBEXheaderItem 3 2 6 4" xfId="23430" xr:uid="{253BFA78-F102-45E0-B689-27A80C5521CF}"/>
    <cellStyle name="SAPBEXheaderItem 3 3" xfId="1579" xr:uid="{1C82742B-00BF-43CB-8962-FC740819D370}"/>
    <cellStyle name="SAPBEXheaderItem 3 3 2" xfId="1580" xr:uid="{D88F1C1E-DC44-418D-B378-7B7D5409DD0D}"/>
    <cellStyle name="SAPBEXheaderItem 3 3 2 2" xfId="3610" xr:uid="{41DD726C-53F2-4D94-9EA4-35AFD4AEF6C3}"/>
    <cellStyle name="SAPBEXheaderItem 3 3 2 2 2" xfId="10166" xr:uid="{00291B20-32AC-49CE-A266-DEC76DFEC95E}"/>
    <cellStyle name="SAPBEXheaderItem 3 3 2 2 3" xfId="15780" xr:uid="{3D4E3A6B-A0B4-4741-8850-339FC5706ED6}"/>
    <cellStyle name="SAPBEXheaderItem 3 3 2 2 4" xfId="21257" xr:uid="{E3112B70-107C-401D-8854-B2EF3188B054}"/>
    <cellStyle name="SAPBEXheaderItem 3 3 2 3" xfId="5944" xr:uid="{EA584B0A-7B99-45E3-813D-8C764B9DBB21}"/>
    <cellStyle name="SAPBEXheaderItem 3 3 2 3 2" xfId="12427" xr:uid="{A2D47287-43CA-4851-A3A6-4F4A23CEF1DC}"/>
    <cellStyle name="SAPBEXheaderItem 3 3 2 3 3" xfId="17993" xr:uid="{91076298-DBF3-4919-A82E-A903CA6FABEC}"/>
    <cellStyle name="SAPBEXheaderItem 3 3 2 3 4" xfId="23434" xr:uid="{5780E861-4CDF-4422-8E70-7E58176C66A6}"/>
    <cellStyle name="SAPBEXheaderItem 3 3 2 4" xfId="8200" xr:uid="{154C9186-04BF-4376-92CF-93E30B2AE795}"/>
    <cellStyle name="SAPBEXheaderItem 3 3 2 5" xfId="13862" xr:uid="{F1940154-71B5-44AF-AFA3-40B4523A0839}"/>
    <cellStyle name="SAPBEXheaderItem 3 3 2 6" xfId="19382" xr:uid="{8BD69CD5-A4EC-4798-A865-3EFC6D5D3636}"/>
    <cellStyle name="SAPBEXheaderItem 3 3 3" xfId="1581" xr:uid="{0BFA0396-13A1-4A23-B805-FB1163E6B0BB}"/>
    <cellStyle name="SAPBEXheaderItem 3 3 3 2" xfId="3611" xr:uid="{ECDF7E48-BE34-4F96-A56D-84420965B2D8}"/>
    <cellStyle name="SAPBEXheaderItem 3 3 3 2 2" xfId="10167" xr:uid="{4D152362-BE48-4901-B547-CC2A4D95A038}"/>
    <cellStyle name="SAPBEXheaderItem 3 3 3 2 3" xfId="15781" xr:uid="{8660E90C-2D87-4AFC-BC3F-6E37DC4AFEF2}"/>
    <cellStyle name="SAPBEXheaderItem 3 3 3 2 4" xfId="21258" xr:uid="{29D920AC-74DD-4FE3-AEF6-F5DD34C14052}"/>
    <cellStyle name="SAPBEXheaderItem 3 3 3 3" xfId="5945" xr:uid="{07997F42-8AC8-4112-9548-4CE736964CDF}"/>
    <cellStyle name="SAPBEXheaderItem 3 3 3 3 2" xfId="12428" xr:uid="{28939F3E-23DB-477E-A24A-5F9D5C3B2DB3}"/>
    <cellStyle name="SAPBEXheaderItem 3 3 3 3 3" xfId="17994" xr:uid="{00FB8CD3-164B-4CCB-BE16-71C11C544C21}"/>
    <cellStyle name="SAPBEXheaderItem 3 3 3 3 4" xfId="23435" xr:uid="{F9689F08-D5E3-4869-8221-DD3C432DA479}"/>
    <cellStyle name="SAPBEXheaderItem 3 3 3 4" xfId="8201" xr:uid="{26198247-7BDC-4795-9C8C-27DCDC052C88}"/>
    <cellStyle name="SAPBEXheaderItem 3 3 3 5" xfId="13863" xr:uid="{F6181BC8-9ED5-4ED9-BFB6-2A51AF21E6E0}"/>
    <cellStyle name="SAPBEXheaderItem 3 3 3 6" xfId="19383" xr:uid="{23BA3CE6-33BA-4EFA-A74A-AA7E26359CE6}"/>
    <cellStyle name="SAPBEXheaderItem 3 3 4" xfId="3609" xr:uid="{1A11AD51-D6F7-40EF-9A8F-97C3E91E8A89}"/>
    <cellStyle name="SAPBEXheaderItem 3 3 4 2" xfId="10165" xr:uid="{20AA048B-66C3-4CF2-83F1-AA648D4328D1}"/>
    <cellStyle name="SAPBEXheaderItem 3 3 4 3" xfId="15779" xr:uid="{CA9ACE7E-246A-4B20-9B99-8A998AB29D0E}"/>
    <cellStyle name="SAPBEXheaderItem 3 3 4 4" xfId="21256" xr:uid="{D8A73DF8-D216-4916-916E-E047FEEE35AD}"/>
    <cellStyle name="SAPBEXheaderItem 3 3 5" xfId="5943" xr:uid="{C392A70E-C954-4318-A25A-DEAA7863CBFD}"/>
    <cellStyle name="SAPBEXheaderItem 3 3 5 2" xfId="12426" xr:uid="{8A6B2167-89A4-42DE-A1C1-D137ADA2FE79}"/>
    <cellStyle name="SAPBEXheaderItem 3 3 5 3" xfId="17992" xr:uid="{2EF0E5CD-1807-4EDB-866C-6CDFB5CC9E96}"/>
    <cellStyle name="SAPBEXheaderItem 3 3 5 4" xfId="23433" xr:uid="{E7C0052B-11AE-4F03-A738-0C4B4BEFF353}"/>
    <cellStyle name="SAPBEXheaderItem 3 3 6" xfId="8199" xr:uid="{94EEFE7E-1ED7-4938-9E27-EF3A4CF7F27F}"/>
    <cellStyle name="SAPBEXheaderItem 3 3 7" xfId="13861" xr:uid="{F2A667FC-EA11-4549-A8AD-B66B46D2DEBE}"/>
    <cellStyle name="SAPBEXheaderItem 3 3 8" xfId="19381" xr:uid="{D0BDF7C3-083D-44EA-A0C5-855714EC2F99}"/>
    <cellStyle name="SAPBEXheaderItem 3 4" xfId="1582" xr:uid="{A8296B49-069C-4281-91EA-195C24D301D4}"/>
    <cellStyle name="SAPBEXheaderItem 3 4 2" xfId="3612" xr:uid="{CFC76A0B-6BEE-4E63-8FB4-D9E9DC1BA78D}"/>
    <cellStyle name="SAPBEXheaderItem 3 4 2 2" xfId="10168" xr:uid="{E1F8C8C0-7AB4-4934-AEC4-8F08BDA09E2E}"/>
    <cellStyle name="SAPBEXheaderItem 3 4 2 3" xfId="15782" xr:uid="{8E2613E4-98AE-42A7-8414-3CBCC36922EB}"/>
    <cellStyle name="SAPBEXheaderItem 3 4 2 4" xfId="21259" xr:uid="{939D4DDC-A6D1-4DF7-BE0A-3BE093EDAB4A}"/>
    <cellStyle name="SAPBEXheaderItem 3 4 3" xfId="5946" xr:uid="{262BE8F7-C990-4F06-A7B7-62164E806A48}"/>
    <cellStyle name="SAPBEXheaderItem 3 4 3 2" xfId="12429" xr:uid="{C4931247-B8DC-4574-A07C-F717B6DA579E}"/>
    <cellStyle name="SAPBEXheaderItem 3 4 3 3" xfId="17995" xr:uid="{1CD49CCE-EA1C-408D-8D93-C29E1541E4C4}"/>
    <cellStyle name="SAPBEXheaderItem 3 4 3 4" xfId="23436" xr:uid="{96477ABA-8C44-4028-A521-AE6AE6367970}"/>
    <cellStyle name="SAPBEXheaderItem 3 4 4" xfId="8202" xr:uid="{426DA205-A9D5-4935-88F1-50AE963EFAB8}"/>
    <cellStyle name="SAPBEXheaderItem 3 4 5" xfId="13864" xr:uid="{C0D1FB84-E8FA-4385-B7B3-594401412DB1}"/>
    <cellStyle name="SAPBEXheaderItem 3 4 6" xfId="19384" xr:uid="{903DE5F0-C7E6-4449-9219-8200E682C7D7}"/>
    <cellStyle name="SAPBEXheaderItem 3 5" xfId="1583" xr:uid="{91727050-112B-4479-97B4-E15DF72046EB}"/>
    <cellStyle name="SAPBEXheaderItem 3 5 2" xfId="3613" xr:uid="{75ED07F5-F4E4-4ECE-94A3-532F7683CB56}"/>
    <cellStyle name="SAPBEXheaderItem 3 5 2 2" xfId="10169" xr:uid="{6A78324C-00C2-4FEC-A1B5-E2B0194B87EF}"/>
    <cellStyle name="SAPBEXheaderItem 3 5 2 3" xfId="15783" xr:uid="{217E9101-CF16-4B03-99EF-58EA9730BECF}"/>
    <cellStyle name="SAPBEXheaderItem 3 5 2 4" xfId="21260" xr:uid="{4DFC86BE-34C5-4440-BB98-0F40AFA4ECF6}"/>
    <cellStyle name="SAPBEXheaderItem 3 5 3" xfId="5947" xr:uid="{E156D513-7378-4990-BA62-4BE772914ADC}"/>
    <cellStyle name="SAPBEXheaderItem 3 5 3 2" xfId="12430" xr:uid="{C39D7296-B924-4DA4-966B-5945C937B9A0}"/>
    <cellStyle name="SAPBEXheaderItem 3 5 3 3" xfId="17996" xr:uid="{7DFD4C1B-233E-47BB-B54A-51AD668B2F8A}"/>
    <cellStyle name="SAPBEXheaderItem 3 5 3 4" xfId="23437" xr:uid="{FDD01D90-CC64-44FE-9133-AC8C89916056}"/>
    <cellStyle name="SAPBEXheaderItem 3 5 4" xfId="8203" xr:uid="{6F53E956-29B5-4931-A3AE-B633958BC045}"/>
    <cellStyle name="SAPBEXheaderItem 3 5 5" xfId="13865" xr:uid="{044C8915-209D-48E0-BD98-D4EFD0CD8B56}"/>
    <cellStyle name="SAPBEXheaderItem 3 5 6" xfId="19385" xr:uid="{91778E51-839F-47B2-8B3F-F21F286A9B20}"/>
    <cellStyle name="SAPBEXheaderItem 3 6" xfId="1575" xr:uid="{4060E366-794F-466E-98C8-6E314835A50B}"/>
    <cellStyle name="SAPBEXheaderItem 3 6 2" xfId="8195" xr:uid="{8D2BD6A8-66D2-47CD-BF50-618AE3D536F6}"/>
    <cellStyle name="SAPBEXheaderItem 3 6 3" xfId="13857" xr:uid="{51369AD4-5B77-41F7-A880-E71BBDE8F566}"/>
    <cellStyle name="SAPBEXheaderItem 3 6 4" xfId="19377" xr:uid="{543A1A04-D61B-463E-8C22-F11E692C4002}"/>
    <cellStyle name="SAPBEXheaderItem 3 7" xfId="3605" xr:uid="{E0D261B3-3C35-43A9-968E-706BC6872D2F}"/>
    <cellStyle name="SAPBEXheaderItem 3 7 2" xfId="10161" xr:uid="{34CF6DC6-52E7-41B2-A3AE-682570C1F6BE}"/>
    <cellStyle name="SAPBEXheaderItem 3 7 3" xfId="15775" xr:uid="{B8890EF2-B29F-49B5-9233-9472870E7E65}"/>
    <cellStyle name="SAPBEXheaderItem 3 7 4" xfId="21252" xr:uid="{13885A58-0F30-4BD0-A1A5-C44B18402EC4}"/>
    <cellStyle name="SAPBEXheaderItem 3 8" xfId="5939" xr:uid="{2FDBB5E1-1789-4614-AF9C-158FDB0E38C3}"/>
    <cellStyle name="SAPBEXheaderItem 3 8 2" xfId="12422" xr:uid="{A9E49375-676A-4C2B-B0A5-8B1AF0FFA5E5}"/>
    <cellStyle name="SAPBEXheaderItem 3 8 3" xfId="17988" xr:uid="{48A08C9B-3F1B-4B19-83AD-3587F49C5EE4}"/>
    <cellStyle name="SAPBEXheaderItem 3 8 4" xfId="23429" xr:uid="{5130BD7E-DC88-4C3B-B98D-5EAD8D10FE92}"/>
    <cellStyle name="SAPBEXheaderItem 4" xfId="590" xr:uid="{6FF6B234-4316-4943-8B3D-8590BEAEBDD1}"/>
    <cellStyle name="SAPBEXheaderItem 4 2" xfId="1585" xr:uid="{6D95A227-DEBF-4B85-8A2D-67401CD02B88}"/>
    <cellStyle name="SAPBEXheaderItem 4 2 2" xfId="1586" xr:uid="{DF896CDA-F74E-4B69-809A-9F0E0CD18D48}"/>
    <cellStyle name="SAPBEXheaderItem 4 2 2 2" xfId="3616" xr:uid="{DF71B7FF-B50A-4E5B-9C29-F95F3FD1274B}"/>
    <cellStyle name="SAPBEXheaderItem 4 2 2 2 2" xfId="10172" xr:uid="{CF314C5B-8EB1-46CA-9536-B6AB9CD61915}"/>
    <cellStyle name="SAPBEXheaderItem 4 2 2 2 3" xfId="15786" xr:uid="{204F5BBA-4005-4D96-B2B3-59C1A0650D52}"/>
    <cellStyle name="SAPBEXheaderItem 4 2 2 2 4" xfId="21263" xr:uid="{D1ACD7CC-C6A7-41FB-B686-E064B149AB7E}"/>
    <cellStyle name="SAPBEXheaderItem 4 2 2 3" xfId="5950" xr:uid="{A68F30C2-F8F1-4AA6-829D-5044788BD801}"/>
    <cellStyle name="SAPBEXheaderItem 4 2 2 3 2" xfId="12433" xr:uid="{AB75750A-332A-437E-AB34-D532DDEF33C3}"/>
    <cellStyle name="SAPBEXheaderItem 4 2 2 3 3" xfId="17999" xr:uid="{E8A4C430-3055-4DF1-9344-1DB7E34DB2A4}"/>
    <cellStyle name="SAPBEXheaderItem 4 2 2 3 4" xfId="23440" xr:uid="{7CF9C472-6DA1-4D8C-A37A-ED852795B018}"/>
    <cellStyle name="SAPBEXheaderItem 4 2 2 4" xfId="8206" xr:uid="{1246845A-EBC2-4672-AC07-BDF22EAF231F}"/>
    <cellStyle name="SAPBEXheaderItem 4 2 2 5" xfId="13868" xr:uid="{CDAEA9A7-CF1E-447C-BAE8-BF8FE17AC430}"/>
    <cellStyle name="SAPBEXheaderItem 4 2 2 6" xfId="19388" xr:uid="{4320831C-2E68-4AC1-8835-165F4ECC07CF}"/>
    <cellStyle name="SAPBEXheaderItem 4 2 3" xfId="1587" xr:uid="{D3B788EE-5663-45D4-9487-CDF28A6BD548}"/>
    <cellStyle name="SAPBEXheaderItem 4 2 3 2" xfId="3617" xr:uid="{2A367129-9571-44DA-A1D2-CE7CA532B5D8}"/>
    <cellStyle name="SAPBEXheaderItem 4 2 3 2 2" xfId="10173" xr:uid="{340947B3-6E85-408A-BB04-1F3BE20B57A8}"/>
    <cellStyle name="SAPBEXheaderItem 4 2 3 2 3" xfId="15787" xr:uid="{F5A304A7-3E5E-44FA-B5CF-52E6A046AF06}"/>
    <cellStyle name="SAPBEXheaderItem 4 2 3 2 4" xfId="21264" xr:uid="{86B5CA3E-0610-417C-8BD1-C3662ED6DB0A}"/>
    <cellStyle name="SAPBEXheaderItem 4 2 3 3" xfId="5951" xr:uid="{56F667AA-D9F6-4EC8-B417-B6EBDCD97C17}"/>
    <cellStyle name="SAPBEXheaderItem 4 2 3 3 2" xfId="12434" xr:uid="{A93E7F84-C619-402B-BE6F-CF830D84895C}"/>
    <cellStyle name="SAPBEXheaderItem 4 2 3 3 3" xfId="18000" xr:uid="{18A8AA7D-FF82-448C-945D-F6DE659F4F83}"/>
    <cellStyle name="SAPBEXheaderItem 4 2 3 3 4" xfId="23441" xr:uid="{7CDD1D95-25F0-4F96-AE68-E994A2C220ED}"/>
    <cellStyle name="SAPBEXheaderItem 4 2 3 4" xfId="8207" xr:uid="{A3A39663-C8EE-4EC7-A37E-14EA8160B9F1}"/>
    <cellStyle name="SAPBEXheaderItem 4 2 3 5" xfId="13869" xr:uid="{269E9510-A60F-4457-B99A-F8BA185C5D36}"/>
    <cellStyle name="SAPBEXheaderItem 4 2 3 6" xfId="19389" xr:uid="{B1A52BE2-4B0A-41FB-B305-C13CEDA89EB1}"/>
    <cellStyle name="SAPBEXheaderItem 4 2 4" xfId="3615" xr:uid="{2FE3ABDB-6BA3-4E00-812D-E593D1450749}"/>
    <cellStyle name="SAPBEXheaderItem 4 2 4 2" xfId="10171" xr:uid="{F4EA4719-D5FD-4ED6-A420-485D8C4839E7}"/>
    <cellStyle name="SAPBEXheaderItem 4 2 4 3" xfId="15785" xr:uid="{13D1CCC0-5553-426E-91FA-4CEE2DB2FF0C}"/>
    <cellStyle name="SAPBEXheaderItem 4 2 4 4" xfId="21262" xr:uid="{261FE3D3-5357-4522-97D2-B8D796C73CA6}"/>
    <cellStyle name="SAPBEXheaderItem 4 2 5" xfId="5949" xr:uid="{5A0E322B-17D2-4856-A6EC-E8A757565C3A}"/>
    <cellStyle name="SAPBEXheaderItem 4 2 5 2" xfId="12432" xr:uid="{A81FBA9D-35DF-4BEE-A98F-3B3458EC34FE}"/>
    <cellStyle name="SAPBEXheaderItem 4 2 5 3" xfId="17998" xr:uid="{E17465EA-2110-4509-B316-255FB3FC2C32}"/>
    <cellStyle name="SAPBEXheaderItem 4 2 5 4" xfId="23439" xr:uid="{3ADD132A-993E-4814-AE3E-027403B76CFE}"/>
    <cellStyle name="SAPBEXheaderItem 4 2 6" xfId="8205" xr:uid="{915F8AE2-A249-4471-B550-5891D8A5E77F}"/>
    <cellStyle name="SAPBEXheaderItem 4 2 7" xfId="13867" xr:uid="{1A213805-7D9C-4F3D-9780-90EC2998E506}"/>
    <cellStyle name="SAPBEXheaderItem 4 2 8" xfId="19387" xr:uid="{C5A32613-E12C-4713-8A75-E07967164D5E}"/>
    <cellStyle name="SAPBEXheaderItem 4 3" xfId="1588" xr:uid="{96D8C76E-0E4D-43CC-B533-35A259DB31EF}"/>
    <cellStyle name="SAPBEXheaderItem 4 3 2" xfId="1589" xr:uid="{21DA575E-D680-4AB0-91EC-01F6069E009E}"/>
    <cellStyle name="SAPBEXheaderItem 4 3 2 2" xfId="3619" xr:uid="{891A1EAB-D41E-4F25-8A86-FCC1F6F81FCF}"/>
    <cellStyle name="SAPBEXheaderItem 4 3 2 2 2" xfId="10175" xr:uid="{B0BB89E2-D9B5-4258-9830-7346A8FE5E8F}"/>
    <cellStyle name="SAPBEXheaderItem 4 3 2 2 3" xfId="15789" xr:uid="{49852C49-73EA-4A99-84C3-134CBD8AFEBC}"/>
    <cellStyle name="SAPBEXheaderItem 4 3 2 2 4" xfId="21266" xr:uid="{E34343B3-D6E1-4F9E-997F-9DC864F8F6A3}"/>
    <cellStyle name="SAPBEXheaderItem 4 3 2 3" xfId="5953" xr:uid="{A6FE84B1-FB01-42B0-99B4-915B058B5F03}"/>
    <cellStyle name="SAPBEXheaderItem 4 3 2 3 2" xfId="12436" xr:uid="{7A94BFB0-FE03-4F86-BF59-4E98F1823844}"/>
    <cellStyle name="SAPBEXheaderItem 4 3 2 3 3" xfId="18002" xr:uid="{1925150E-1733-4A8A-9CF0-97DF9B294A98}"/>
    <cellStyle name="SAPBEXheaderItem 4 3 2 3 4" xfId="23443" xr:uid="{DCECB6A9-328A-4102-B9C4-96DB13CC349B}"/>
    <cellStyle name="SAPBEXheaderItem 4 3 2 4" xfId="8209" xr:uid="{54E6AC35-3B57-40DD-A5B6-AF190683CBEC}"/>
    <cellStyle name="SAPBEXheaderItem 4 3 2 5" xfId="13871" xr:uid="{92A923A4-AB14-4C4D-906F-418FC105F18D}"/>
    <cellStyle name="SAPBEXheaderItem 4 3 2 6" xfId="19391" xr:uid="{2198F3A8-1A61-4F96-8770-1816EA848D32}"/>
    <cellStyle name="SAPBEXheaderItem 4 3 3" xfId="1590" xr:uid="{6C67E39B-AFFD-407E-AD87-1BFBB1A385CA}"/>
    <cellStyle name="SAPBEXheaderItem 4 3 3 2" xfId="3620" xr:uid="{53357268-A109-4D34-B496-6E6B5632671C}"/>
    <cellStyle name="SAPBEXheaderItem 4 3 3 2 2" xfId="10176" xr:uid="{49CD40D4-AEAB-400F-8B71-FBE54CE27CDD}"/>
    <cellStyle name="SAPBEXheaderItem 4 3 3 2 3" xfId="15790" xr:uid="{FEDEAD98-FB58-4683-B013-1B1F5744C6A0}"/>
    <cellStyle name="SAPBEXheaderItem 4 3 3 2 4" xfId="21267" xr:uid="{6B87BA75-4811-4E2E-AD90-270E3992A840}"/>
    <cellStyle name="SAPBEXheaderItem 4 3 3 3" xfId="5954" xr:uid="{7AEA9554-C462-4B37-9836-0332F4E91D69}"/>
    <cellStyle name="SAPBEXheaderItem 4 3 3 3 2" xfId="12437" xr:uid="{FBB54B3F-52AB-43FA-AC45-CBC2CA306FA7}"/>
    <cellStyle name="SAPBEXheaderItem 4 3 3 3 3" xfId="18003" xr:uid="{E033B1A2-440C-4FC3-BAE2-D773D1127529}"/>
    <cellStyle name="SAPBEXheaderItem 4 3 3 3 4" xfId="23444" xr:uid="{44CE9B22-B419-435A-BEDD-21ADDDEA9E8C}"/>
    <cellStyle name="SAPBEXheaderItem 4 3 3 4" xfId="8210" xr:uid="{9437EAA5-92A7-4FD2-A15E-08F02DDD987C}"/>
    <cellStyle name="SAPBEXheaderItem 4 3 3 5" xfId="13872" xr:uid="{EC281319-EC26-434E-850D-946B1064DFD1}"/>
    <cellStyle name="SAPBEXheaderItem 4 3 3 6" xfId="19392" xr:uid="{91620505-6374-4E54-80F7-359BCD758C2B}"/>
    <cellStyle name="SAPBEXheaderItem 4 3 4" xfId="3618" xr:uid="{F4F32862-2FF8-4B56-AD42-86F989C13426}"/>
    <cellStyle name="SAPBEXheaderItem 4 3 4 2" xfId="10174" xr:uid="{B8F7C676-8978-4FA3-88BE-BF2C50CCC1DB}"/>
    <cellStyle name="SAPBEXheaderItem 4 3 4 3" xfId="15788" xr:uid="{05A6A514-CCE6-40B0-9EEE-187D2B5BE7B4}"/>
    <cellStyle name="SAPBEXheaderItem 4 3 4 4" xfId="21265" xr:uid="{8124BCD3-4801-4939-9717-1706724F24FB}"/>
    <cellStyle name="SAPBEXheaderItem 4 3 5" xfId="5952" xr:uid="{D1455B60-B845-487A-8376-804221171E37}"/>
    <cellStyle name="SAPBEXheaderItem 4 3 5 2" xfId="12435" xr:uid="{B98614B9-3ED7-467D-8240-8DDAC65EE7D8}"/>
    <cellStyle name="SAPBEXheaderItem 4 3 5 3" xfId="18001" xr:uid="{944D5BB1-7001-46B7-928F-657EE0E48A6A}"/>
    <cellStyle name="SAPBEXheaderItem 4 3 5 4" xfId="23442" xr:uid="{3E51D4A7-7E41-4CBC-B11E-415BECCE1839}"/>
    <cellStyle name="SAPBEXheaderItem 4 3 6" xfId="8208" xr:uid="{856D192B-D8C8-4DA0-A578-8E82AABAF704}"/>
    <cellStyle name="SAPBEXheaderItem 4 3 7" xfId="13870" xr:uid="{AACED733-2C24-4613-A1A8-20AB3D60742F}"/>
    <cellStyle name="SAPBEXheaderItem 4 3 8" xfId="19390" xr:uid="{AFD788B1-D254-4542-A309-4723156FA0AC}"/>
    <cellStyle name="SAPBEXheaderItem 4 4" xfId="1591" xr:uid="{54DF86B1-A82F-47A2-819D-8073E277D2A3}"/>
    <cellStyle name="SAPBEXheaderItem 4 4 2" xfId="1592" xr:uid="{874C99AE-A3B2-4F8B-95DF-7498CC09704B}"/>
    <cellStyle name="SAPBEXheaderItem 4 4 2 2" xfId="3622" xr:uid="{F6EB2E4B-8CF6-47F7-9974-1514EA179243}"/>
    <cellStyle name="SAPBEXheaderItem 4 4 2 2 2" xfId="10178" xr:uid="{99D435A1-3EB3-42E8-A068-E26B278E6B01}"/>
    <cellStyle name="SAPBEXheaderItem 4 4 2 2 3" xfId="15792" xr:uid="{F902E8FF-26F6-4859-AD78-5A7DE44B8AE4}"/>
    <cellStyle name="SAPBEXheaderItem 4 4 2 2 4" xfId="21269" xr:uid="{2C33F04E-1F75-41DE-A542-699FE6BA5B9E}"/>
    <cellStyle name="SAPBEXheaderItem 4 4 2 3" xfId="5956" xr:uid="{380429D6-3C28-44D0-B9A5-5DBE56262A4E}"/>
    <cellStyle name="SAPBEXheaderItem 4 4 2 3 2" xfId="12439" xr:uid="{7DCD06ED-7A50-41D5-AA27-A87E9631F341}"/>
    <cellStyle name="SAPBEXheaderItem 4 4 2 3 3" xfId="18005" xr:uid="{438D8971-E1BA-4F47-8E20-16CCAADC854F}"/>
    <cellStyle name="SAPBEXheaderItem 4 4 2 3 4" xfId="23446" xr:uid="{CF561C20-3AEB-4F80-8BD0-677D2A8D443A}"/>
    <cellStyle name="SAPBEXheaderItem 4 4 2 4" xfId="8212" xr:uid="{F1BDB67A-1A4D-42EF-B58C-B0DA8A743F8A}"/>
    <cellStyle name="SAPBEXheaderItem 4 4 2 5" xfId="13874" xr:uid="{886DC332-DC0F-46DC-AEE2-262BFD2B9C7B}"/>
    <cellStyle name="SAPBEXheaderItem 4 4 2 6" xfId="19394" xr:uid="{6D4972EA-C6AF-44C2-8799-55B1883E5D0C}"/>
    <cellStyle name="SAPBEXheaderItem 4 4 3" xfId="1593" xr:uid="{E5C48DBD-F889-4690-8ED8-EEB22BBE5432}"/>
    <cellStyle name="SAPBEXheaderItem 4 4 3 2" xfId="3623" xr:uid="{2FF053F2-A0A1-43C5-8F08-E0EA17CAFB9D}"/>
    <cellStyle name="SAPBEXheaderItem 4 4 3 2 2" xfId="10179" xr:uid="{CD16AE3C-F260-4776-AEE4-E20FA7F6696C}"/>
    <cellStyle name="SAPBEXheaderItem 4 4 3 2 3" xfId="15793" xr:uid="{EC9F29F6-E74D-4BA2-B69F-8906F6483B11}"/>
    <cellStyle name="SAPBEXheaderItem 4 4 3 2 4" xfId="21270" xr:uid="{7C2BAFA8-3412-4929-BE75-0F5B97A9162F}"/>
    <cellStyle name="SAPBEXheaderItem 4 4 3 3" xfId="5957" xr:uid="{6912A8B6-E2E9-4DFA-9F46-57B0A0A3267E}"/>
    <cellStyle name="SAPBEXheaderItem 4 4 3 3 2" xfId="12440" xr:uid="{C8EC37D7-696C-4200-985C-4A14EB27E1B5}"/>
    <cellStyle name="SAPBEXheaderItem 4 4 3 3 3" xfId="18006" xr:uid="{68B393F2-3878-4D3D-BECA-E82FBE5FA9C8}"/>
    <cellStyle name="SAPBEXheaderItem 4 4 3 3 4" xfId="23447" xr:uid="{4A379FA0-3035-4829-AF5E-F1AD6B499422}"/>
    <cellStyle name="SAPBEXheaderItem 4 4 3 4" xfId="8213" xr:uid="{2E842F6B-0F43-40B8-844C-04F27EB7C89A}"/>
    <cellStyle name="SAPBEXheaderItem 4 4 3 5" xfId="13875" xr:uid="{9DFDEE30-CA61-4B52-ADFF-D7A2F7D166A9}"/>
    <cellStyle name="SAPBEXheaderItem 4 4 3 6" xfId="19395" xr:uid="{0C396EC9-D587-49F1-BD0A-B114AC865EFE}"/>
    <cellStyle name="SAPBEXheaderItem 4 4 4" xfId="3621" xr:uid="{56E64575-4591-498C-9EA2-8873E10D0DB0}"/>
    <cellStyle name="SAPBEXheaderItem 4 4 4 2" xfId="10177" xr:uid="{40A3E589-68AE-4FB6-ADC4-1C82E013F0AC}"/>
    <cellStyle name="SAPBEXheaderItem 4 4 4 3" xfId="15791" xr:uid="{609DC143-93E4-4BDE-9BD6-6FB7E5DE86BD}"/>
    <cellStyle name="SAPBEXheaderItem 4 4 4 4" xfId="21268" xr:uid="{D32FA87C-07D1-41B7-9EFC-7FD029BB6BD5}"/>
    <cellStyle name="SAPBEXheaderItem 4 4 5" xfId="5955" xr:uid="{361D1578-566D-466C-AF2D-E6A6465758A3}"/>
    <cellStyle name="SAPBEXheaderItem 4 4 5 2" xfId="12438" xr:uid="{0B6A2D0D-F00D-4FA8-838C-CB552DE095F0}"/>
    <cellStyle name="SAPBEXheaderItem 4 4 5 3" xfId="18004" xr:uid="{C5DF9A24-3F03-485C-9161-5C459AD5A8D8}"/>
    <cellStyle name="SAPBEXheaderItem 4 4 5 4" xfId="23445" xr:uid="{5B4FA8BA-4A7B-4DFB-8695-33D3BD70967F}"/>
    <cellStyle name="SAPBEXheaderItem 4 4 6" xfId="8211" xr:uid="{7795D108-EC89-417B-B7EF-0FCC1246F4D8}"/>
    <cellStyle name="SAPBEXheaderItem 4 4 7" xfId="13873" xr:uid="{AED7C3F0-E74E-4A4D-B937-E2DDBA5FEAA6}"/>
    <cellStyle name="SAPBEXheaderItem 4 4 8" xfId="19393" xr:uid="{7A6D2327-87D2-417F-B944-D967CAD73506}"/>
    <cellStyle name="SAPBEXheaderItem 4 5" xfId="1594" xr:uid="{45138A7D-DA68-4DAD-A17A-31E6E1840195}"/>
    <cellStyle name="SAPBEXheaderItem 4 5 2" xfId="3624" xr:uid="{642DB7DB-FBD7-4A17-9083-9A3022F71CB3}"/>
    <cellStyle name="SAPBEXheaderItem 4 5 2 2" xfId="10180" xr:uid="{B6ED179D-3E50-4877-9091-354A5D8AF857}"/>
    <cellStyle name="SAPBEXheaderItem 4 5 2 3" xfId="15794" xr:uid="{82492A03-5D5E-4E7E-ADA4-BCD1410B6581}"/>
    <cellStyle name="SAPBEXheaderItem 4 5 2 4" xfId="21271" xr:uid="{5952DFE8-D992-48DC-AD1F-0869CE1744FF}"/>
    <cellStyle name="SAPBEXheaderItem 4 5 3" xfId="5958" xr:uid="{540D41D1-3935-484F-8EB5-F6CB093BF3C0}"/>
    <cellStyle name="SAPBEXheaderItem 4 5 3 2" xfId="12441" xr:uid="{7FFE5966-78CE-4445-97F4-37D5CD36A40E}"/>
    <cellStyle name="SAPBEXheaderItem 4 5 3 3" xfId="18007" xr:uid="{AC62370A-AEB8-472F-9A33-446D966DA875}"/>
    <cellStyle name="SAPBEXheaderItem 4 5 3 4" xfId="23448" xr:uid="{DAF40929-6CA0-447B-919A-FB42FC3956CE}"/>
    <cellStyle name="SAPBEXheaderItem 4 5 4" xfId="8214" xr:uid="{EA6B9683-3A41-496D-AE09-7A2B80E37788}"/>
    <cellStyle name="SAPBEXheaderItem 4 5 5" xfId="13876" xr:uid="{F8A4B996-7CA8-4918-B266-C0C49F52F004}"/>
    <cellStyle name="SAPBEXheaderItem 4 5 6" xfId="19396" xr:uid="{18235D43-3D90-458B-BB9A-9F34CFCD44E6}"/>
    <cellStyle name="SAPBEXheaderItem 4 6" xfId="1595" xr:uid="{C8D9CA3D-5CE6-44ED-A14A-945184B494DE}"/>
    <cellStyle name="SAPBEXheaderItem 4 6 2" xfId="3625" xr:uid="{440A7F07-4F27-4AD5-BBB6-A8DBBE88A383}"/>
    <cellStyle name="SAPBEXheaderItem 4 6 2 2" xfId="10181" xr:uid="{63A78B28-E68E-475F-82C7-15063196B7AB}"/>
    <cellStyle name="SAPBEXheaderItem 4 6 2 3" xfId="15795" xr:uid="{3BEA4537-AAEC-4B7C-B05D-183DF78E8814}"/>
    <cellStyle name="SAPBEXheaderItem 4 6 2 4" xfId="21272" xr:uid="{9766C3D8-F149-43B8-8AA8-0F01D73313FA}"/>
    <cellStyle name="SAPBEXheaderItem 4 6 3" xfId="5959" xr:uid="{1EC80F7C-FE1A-414D-B448-BF03023449EB}"/>
    <cellStyle name="SAPBEXheaderItem 4 6 3 2" xfId="12442" xr:uid="{A9C94403-F6F4-406A-9B20-A56363D161D1}"/>
    <cellStyle name="SAPBEXheaderItem 4 6 3 3" xfId="18008" xr:uid="{EB9A1841-6C92-49D2-AD1D-917A97513F78}"/>
    <cellStyle name="SAPBEXheaderItem 4 6 3 4" xfId="23449" xr:uid="{8A8B0916-C7B3-4182-9763-6620C54FE18D}"/>
    <cellStyle name="SAPBEXheaderItem 4 6 4" xfId="8215" xr:uid="{0A7320C3-7E47-45FF-B90C-BA9C0BE0021A}"/>
    <cellStyle name="SAPBEXheaderItem 4 6 5" xfId="13877" xr:uid="{09C391F0-C21F-42FE-BAAE-DD3CDB2CF24A}"/>
    <cellStyle name="SAPBEXheaderItem 4 6 6" xfId="19397" xr:uid="{848D3531-56F1-4CAC-B3EE-E605A1EE380D}"/>
    <cellStyle name="SAPBEXheaderItem 4 7" xfId="1584" xr:uid="{E6723887-4840-4744-94D8-4C4816B29A25}"/>
    <cellStyle name="SAPBEXheaderItem 4 7 2" xfId="8204" xr:uid="{6F311502-3EF7-4A13-8E92-6D8928BA3F92}"/>
    <cellStyle name="SAPBEXheaderItem 4 7 3" xfId="13866" xr:uid="{E72B815B-D504-4677-901A-6D66B2277EF1}"/>
    <cellStyle name="SAPBEXheaderItem 4 7 4" xfId="19386" xr:uid="{7AA73EF3-70D1-4167-B154-79724354C696}"/>
    <cellStyle name="SAPBEXheaderItem 4 8" xfId="3614" xr:uid="{F904475A-151B-4092-84EC-6289416F073F}"/>
    <cellStyle name="SAPBEXheaderItem 4 8 2" xfId="10170" xr:uid="{9FBA74F7-D44A-40B2-893E-4078ABCDFCBA}"/>
    <cellStyle name="SAPBEXheaderItem 4 8 3" xfId="15784" xr:uid="{0B527D8D-01DA-4091-939C-BFA69C101F81}"/>
    <cellStyle name="SAPBEXheaderItem 4 8 4" xfId="21261" xr:uid="{930D5F0E-F5B8-4569-9DE7-282387AF7CD6}"/>
    <cellStyle name="SAPBEXheaderItem 4 9" xfId="5948" xr:uid="{104C6268-8B19-4F40-8837-937D874DD0DE}"/>
    <cellStyle name="SAPBEXheaderItem 4 9 2" xfId="12431" xr:uid="{88CF31CC-814E-43C5-8A62-6E7714374410}"/>
    <cellStyle name="SAPBEXheaderItem 4 9 3" xfId="17997" xr:uid="{E54F9BDC-6C8A-4319-A469-0C88FB4BC6BF}"/>
    <cellStyle name="SAPBEXheaderItem 4 9 4" xfId="23438" xr:uid="{146996CA-E9E5-4499-9DA4-01C3C511CA23}"/>
    <cellStyle name="SAPBEXheaderItem 5" xfId="1596" xr:uid="{9D10098F-5643-4B87-87B5-E79283A0207B}"/>
    <cellStyle name="SAPBEXheaderItem 5 10" xfId="13878" xr:uid="{6BBC38CA-EEB6-4EEB-B8A0-09DB0FCDF2FE}"/>
    <cellStyle name="SAPBEXheaderItem 5 11" xfId="19398" xr:uid="{1F2CA5ED-8A0F-44D0-882C-D521AE88FCF1}"/>
    <cellStyle name="SAPBEXheaderItem 5 2" xfId="1597" xr:uid="{0474D612-6347-4E15-9F7D-CB6C0C9EF641}"/>
    <cellStyle name="SAPBEXheaderItem 5 2 2" xfId="1598" xr:uid="{A3C946CE-4F51-430B-8AC5-30F18D8853E1}"/>
    <cellStyle name="SAPBEXheaderItem 5 2 2 2" xfId="3628" xr:uid="{B87C9A2C-3168-4A8C-B4D0-7654031B50FE}"/>
    <cellStyle name="SAPBEXheaderItem 5 2 2 2 2" xfId="10184" xr:uid="{9B9D1467-8779-4149-9CB0-6DD8CA09A793}"/>
    <cellStyle name="SAPBEXheaderItem 5 2 2 2 3" xfId="15798" xr:uid="{1FC817F5-E7A9-42E2-8D57-52B9107D6F41}"/>
    <cellStyle name="SAPBEXheaderItem 5 2 2 2 4" xfId="21275" xr:uid="{32477D33-E3AB-42C6-AE50-A4DB6F31B30B}"/>
    <cellStyle name="SAPBEXheaderItem 5 2 2 3" xfId="5962" xr:uid="{51B95090-9200-4F94-86C7-C8249CBFB09D}"/>
    <cellStyle name="SAPBEXheaderItem 5 2 2 3 2" xfId="12445" xr:uid="{578AA256-8D9D-49C4-BD44-9882056589B2}"/>
    <cellStyle name="SAPBEXheaderItem 5 2 2 3 3" xfId="18011" xr:uid="{1483ABF8-5BBC-4E9E-87C3-A67CB0C179E1}"/>
    <cellStyle name="SAPBEXheaderItem 5 2 2 3 4" xfId="23452" xr:uid="{21F3DE62-95DD-417F-B5D2-B8DBA34AC066}"/>
    <cellStyle name="SAPBEXheaderItem 5 2 2 4" xfId="8218" xr:uid="{7386ABE0-991A-4E05-87F9-25538ABAF8E2}"/>
    <cellStyle name="SAPBEXheaderItem 5 2 2 5" xfId="13880" xr:uid="{A361276D-588F-4465-92EF-E6BB40745434}"/>
    <cellStyle name="SAPBEXheaderItem 5 2 2 6" xfId="19400" xr:uid="{9C244E17-5F93-4E5B-89D8-EC6BF3913BE8}"/>
    <cellStyle name="SAPBEXheaderItem 5 2 3" xfId="1599" xr:uid="{9B134234-4E63-4D26-87F2-BF5C140B368D}"/>
    <cellStyle name="SAPBEXheaderItem 5 2 3 2" xfId="3629" xr:uid="{0D66A89B-291C-4294-8027-511615EBE4D2}"/>
    <cellStyle name="SAPBEXheaderItem 5 2 3 2 2" xfId="10185" xr:uid="{EFD3AE34-82AB-4736-BF20-FF02ACCB8DFE}"/>
    <cellStyle name="SAPBEXheaderItem 5 2 3 2 3" xfId="15799" xr:uid="{7A1F0772-A2C6-42EA-8D42-4CEFD99F4109}"/>
    <cellStyle name="SAPBEXheaderItem 5 2 3 2 4" xfId="21276" xr:uid="{BC388CA4-8A15-47A8-A750-5D1AD4041538}"/>
    <cellStyle name="SAPBEXheaderItem 5 2 3 3" xfId="5963" xr:uid="{E08E497A-DCAE-47A4-AA54-381179EAB624}"/>
    <cellStyle name="SAPBEXheaderItem 5 2 3 3 2" xfId="12446" xr:uid="{9D577D78-E410-42AB-8E77-A3B05071EDF3}"/>
    <cellStyle name="SAPBEXheaderItem 5 2 3 3 3" xfId="18012" xr:uid="{3E4DA4A1-9FF2-43A9-B51C-2EE61B9E34F1}"/>
    <cellStyle name="SAPBEXheaderItem 5 2 3 3 4" xfId="23453" xr:uid="{91EF8B76-F3D0-4DCD-B0EE-71C918CDF3FE}"/>
    <cellStyle name="SAPBEXheaderItem 5 2 3 4" xfId="8219" xr:uid="{1B3F4B12-FC5D-4C16-9BE9-4C2DCECAE80F}"/>
    <cellStyle name="SAPBEXheaderItem 5 2 3 5" xfId="13881" xr:uid="{B606F2FB-6C0C-497A-9949-447946E27D0F}"/>
    <cellStyle name="SAPBEXheaderItem 5 2 3 6" xfId="19401" xr:uid="{B079F0DA-C6C4-4D13-B438-E0042DBB06AC}"/>
    <cellStyle name="SAPBEXheaderItem 5 2 4" xfId="3627" xr:uid="{E9AA6841-F014-4213-A461-77462773F479}"/>
    <cellStyle name="SAPBEXheaderItem 5 2 4 2" xfId="10183" xr:uid="{96AEFE00-5CCC-436F-94E0-9827396A323B}"/>
    <cellStyle name="SAPBEXheaderItem 5 2 4 3" xfId="15797" xr:uid="{1FCD8B0E-776C-46F6-95B7-F33268473A84}"/>
    <cellStyle name="SAPBEXheaderItem 5 2 4 4" xfId="21274" xr:uid="{A8D591AB-1819-4428-9F6B-C01BB8767828}"/>
    <cellStyle name="SAPBEXheaderItem 5 2 5" xfId="5961" xr:uid="{FB327353-46FA-406B-807A-8AD96BB89CB3}"/>
    <cellStyle name="SAPBEXheaderItem 5 2 5 2" xfId="12444" xr:uid="{7F59E136-F20C-48F3-9337-21314130836B}"/>
    <cellStyle name="SAPBEXheaderItem 5 2 5 3" xfId="18010" xr:uid="{08621608-1735-46BC-BA41-1A1D01C9F6FB}"/>
    <cellStyle name="SAPBEXheaderItem 5 2 5 4" xfId="23451" xr:uid="{0FC08B42-E331-4993-A056-8B34F6DA2B5C}"/>
    <cellStyle name="SAPBEXheaderItem 5 2 6" xfId="8217" xr:uid="{F31EA0AE-7F6B-47CF-84E7-6AF95DBE192A}"/>
    <cellStyle name="SAPBEXheaderItem 5 2 7" xfId="13879" xr:uid="{51B1D9CD-0B0A-43B4-8A27-B133F4137EA9}"/>
    <cellStyle name="SAPBEXheaderItem 5 2 8" xfId="19399" xr:uid="{ACF662DE-AB59-4FA1-A1B9-A69170A2B29E}"/>
    <cellStyle name="SAPBEXheaderItem 5 3" xfId="1600" xr:uid="{48501D90-F0DF-40A3-B552-089F8C931740}"/>
    <cellStyle name="SAPBEXheaderItem 5 3 2" xfId="1601" xr:uid="{9BA8B888-CA9E-40D0-AF4B-B0D824FBB341}"/>
    <cellStyle name="SAPBEXheaderItem 5 3 2 2" xfId="3631" xr:uid="{DCB913BD-2E6E-46B5-994B-BC8FEA9E89EB}"/>
    <cellStyle name="SAPBEXheaderItem 5 3 2 2 2" xfId="10187" xr:uid="{F0072D69-B5F4-4068-B7A9-8D674C5870A7}"/>
    <cellStyle name="SAPBEXheaderItem 5 3 2 2 3" xfId="15801" xr:uid="{9E433325-8C9A-434B-AD44-E25F10306743}"/>
    <cellStyle name="SAPBEXheaderItem 5 3 2 2 4" xfId="21278" xr:uid="{51716BBF-FB48-4CC0-A021-79D64EFB31E7}"/>
    <cellStyle name="SAPBEXheaderItem 5 3 2 3" xfId="5965" xr:uid="{249378FF-F578-4AE0-B1DE-4916A68B4332}"/>
    <cellStyle name="SAPBEXheaderItem 5 3 2 3 2" xfId="12448" xr:uid="{56F073FA-F80C-4556-A474-58249CEF2FAE}"/>
    <cellStyle name="SAPBEXheaderItem 5 3 2 3 3" xfId="18014" xr:uid="{FE3CED6A-F8C0-4B35-943A-4D2DA46B8D2D}"/>
    <cellStyle name="SAPBEXheaderItem 5 3 2 3 4" xfId="23455" xr:uid="{7D2C9F2B-052D-4A0B-AE33-CADEC3EC2EFC}"/>
    <cellStyle name="SAPBEXheaderItem 5 3 2 4" xfId="8221" xr:uid="{67791505-760B-46F2-97AE-EAE527A1A4CE}"/>
    <cellStyle name="SAPBEXheaderItem 5 3 2 5" xfId="13883" xr:uid="{B9EBE1BC-9E1E-49FA-B9D1-F26AC741CD95}"/>
    <cellStyle name="SAPBEXheaderItem 5 3 2 6" xfId="19403" xr:uid="{A844B9F5-843C-4E76-ABF6-52B4E35027F8}"/>
    <cellStyle name="SAPBEXheaderItem 5 3 3" xfId="1602" xr:uid="{884908C3-9187-4717-93DE-C048A33232CF}"/>
    <cellStyle name="SAPBEXheaderItem 5 3 3 2" xfId="3632" xr:uid="{39F95CF1-8F15-49B7-A568-67BC13B949E8}"/>
    <cellStyle name="SAPBEXheaderItem 5 3 3 2 2" xfId="10188" xr:uid="{911542EA-1734-4ED5-806E-5A4918DC42F4}"/>
    <cellStyle name="SAPBEXheaderItem 5 3 3 2 3" xfId="15802" xr:uid="{C4F8FD4A-6448-42BD-A847-0C3578D264E6}"/>
    <cellStyle name="SAPBEXheaderItem 5 3 3 2 4" xfId="21279" xr:uid="{FACCBC3B-CEA4-4646-A132-AFCB273B4670}"/>
    <cellStyle name="SAPBEXheaderItem 5 3 3 3" xfId="5966" xr:uid="{3859FBE0-B73E-410F-8EBE-55B34893C511}"/>
    <cellStyle name="SAPBEXheaderItem 5 3 3 3 2" xfId="12449" xr:uid="{B126887E-B566-40F5-A60C-366B7D27A27B}"/>
    <cellStyle name="SAPBEXheaderItem 5 3 3 3 3" xfId="18015" xr:uid="{63A2C449-F2CF-4386-8FE6-F8D54FBCC9E2}"/>
    <cellStyle name="SAPBEXheaderItem 5 3 3 3 4" xfId="23456" xr:uid="{CA12446E-628A-48CC-BB67-34B5D12E63B1}"/>
    <cellStyle name="SAPBEXheaderItem 5 3 3 4" xfId="8222" xr:uid="{61350561-3D6F-4CA0-A92C-A52144B73E00}"/>
    <cellStyle name="SAPBEXheaderItem 5 3 3 5" xfId="13884" xr:uid="{76D5991A-DD7A-4230-8060-661643B3C88A}"/>
    <cellStyle name="SAPBEXheaderItem 5 3 3 6" xfId="19404" xr:uid="{327CC59B-E1EF-424E-A41F-B33E8EE3D625}"/>
    <cellStyle name="SAPBEXheaderItem 5 3 4" xfId="3630" xr:uid="{986283F8-6ED7-44ED-B65E-9B6D434B0B3E}"/>
    <cellStyle name="SAPBEXheaderItem 5 3 4 2" xfId="10186" xr:uid="{C5DC94CD-8480-4B42-BDB3-FE47CD838D3A}"/>
    <cellStyle name="SAPBEXheaderItem 5 3 4 3" xfId="15800" xr:uid="{4E3D7F37-0C0A-40E3-B049-998EC59D3731}"/>
    <cellStyle name="SAPBEXheaderItem 5 3 4 4" xfId="21277" xr:uid="{C7B2946E-1D4F-406C-8A7B-E37FA47A705B}"/>
    <cellStyle name="SAPBEXheaderItem 5 3 5" xfId="5964" xr:uid="{60CBDE20-D8F4-4BA8-AB10-935BED364A60}"/>
    <cellStyle name="SAPBEXheaderItem 5 3 5 2" xfId="12447" xr:uid="{32058359-97A1-42F6-8230-4A7FC1BCF8CD}"/>
    <cellStyle name="SAPBEXheaderItem 5 3 5 3" xfId="18013" xr:uid="{96A1A6D5-50EC-4214-9FCA-B9C9C869FC8C}"/>
    <cellStyle name="SAPBEXheaderItem 5 3 5 4" xfId="23454" xr:uid="{66D3EE5D-BFFF-4867-89EA-74812751FF94}"/>
    <cellStyle name="SAPBEXheaderItem 5 3 6" xfId="8220" xr:uid="{B154F810-0166-45F0-A8B9-1CD33775047B}"/>
    <cellStyle name="SAPBEXheaderItem 5 3 7" xfId="13882" xr:uid="{934701AF-DB81-450F-B09F-75C5791287C8}"/>
    <cellStyle name="SAPBEXheaderItem 5 3 8" xfId="19402" xr:uid="{4C4ECFC8-E6B1-43C1-A001-F19E81E75D80}"/>
    <cellStyle name="SAPBEXheaderItem 5 4" xfId="1603" xr:uid="{C61FF093-A369-4E99-8C68-9F18B993C89E}"/>
    <cellStyle name="SAPBEXheaderItem 5 4 2" xfId="1604" xr:uid="{A3D12EB7-9A0D-437C-998B-DC1C4E7B1DF8}"/>
    <cellStyle name="SAPBEXheaderItem 5 4 2 2" xfId="3634" xr:uid="{B2555ABE-1E14-4DD9-99D2-CD8CB302CDA5}"/>
    <cellStyle name="SAPBEXheaderItem 5 4 2 2 2" xfId="10190" xr:uid="{ECF97CCB-1BCB-439D-AFF2-C5C8D9449E96}"/>
    <cellStyle name="SAPBEXheaderItem 5 4 2 2 3" xfId="15804" xr:uid="{1DB2FE62-6B05-4015-BD75-285B5763B234}"/>
    <cellStyle name="SAPBEXheaderItem 5 4 2 2 4" xfId="21281" xr:uid="{C5E767A1-3645-46DD-8274-1763938109BF}"/>
    <cellStyle name="SAPBEXheaderItem 5 4 2 3" xfId="5968" xr:uid="{52766572-6065-4508-B400-0934DA5983BE}"/>
    <cellStyle name="SAPBEXheaderItem 5 4 2 3 2" xfId="12451" xr:uid="{DD5FC881-B08F-4F8D-9319-D9BA1E3F05A3}"/>
    <cellStyle name="SAPBEXheaderItem 5 4 2 3 3" xfId="18017" xr:uid="{E118ACDB-71F0-4CB6-890E-8E93791A3FD6}"/>
    <cellStyle name="SAPBEXheaderItem 5 4 2 3 4" xfId="23458" xr:uid="{41DA0F6A-3BFB-4DF2-BF51-9956ABFA51FF}"/>
    <cellStyle name="SAPBEXheaderItem 5 4 2 4" xfId="8224" xr:uid="{5E15B9A1-0A62-4BF9-868B-8E0320BC5936}"/>
    <cellStyle name="SAPBEXheaderItem 5 4 2 5" xfId="13886" xr:uid="{170247BA-8501-4E6E-AE18-C0A40A817B46}"/>
    <cellStyle name="SAPBEXheaderItem 5 4 2 6" xfId="19406" xr:uid="{AB8E7487-84E1-4422-ADAD-0140F8E4E920}"/>
    <cellStyle name="SAPBEXheaderItem 5 4 3" xfId="1605" xr:uid="{F75E176E-B723-4283-8912-B7C497F5CE66}"/>
    <cellStyle name="SAPBEXheaderItem 5 4 3 2" xfId="3635" xr:uid="{4A304973-5A02-4C0D-99E0-98A53F24CC12}"/>
    <cellStyle name="SAPBEXheaderItem 5 4 3 2 2" xfId="10191" xr:uid="{F36B6B7E-452B-4285-A71F-0163ED7E161A}"/>
    <cellStyle name="SAPBEXheaderItem 5 4 3 2 3" xfId="15805" xr:uid="{F7768E85-6EA8-4CB4-AEA8-DD054C45E9E8}"/>
    <cellStyle name="SAPBEXheaderItem 5 4 3 2 4" xfId="21282" xr:uid="{4CA31865-B1CD-49DD-A57E-A100C7E6DAAB}"/>
    <cellStyle name="SAPBEXheaderItem 5 4 3 3" xfId="5969" xr:uid="{BEF2D502-9F3C-407A-8DC9-11DAF651A7E0}"/>
    <cellStyle name="SAPBEXheaderItem 5 4 3 3 2" xfId="12452" xr:uid="{0ADC7562-9DF7-4716-BD7A-94690E08C35B}"/>
    <cellStyle name="SAPBEXheaderItem 5 4 3 3 3" xfId="18018" xr:uid="{B3FF7A58-834D-4CCA-ACB4-91A66F4CAC9E}"/>
    <cellStyle name="SAPBEXheaderItem 5 4 3 3 4" xfId="23459" xr:uid="{F4051186-D58A-4E1B-8187-28958E68D2BC}"/>
    <cellStyle name="SAPBEXheaderItem 5 4 3 4" xfId="8225" xr:uid="{7E10D902-4C8F-46E4-B965-F3136D5DDBE1}"/>
    <cellStyle name="SAPBEXheaderItem 5 4 3 5" xfId="13887" xr:uid="{F6AEC2E8-9EC2-48C8-B094-F8911ABFA0A3}"/>
    <cellStyle name="SAPBEXheaderItem 5 4 3 6" xfId="19407" xr:uid="{326EECE1-1786-4503-B755-8CB54741DDC3}"/>
    <cellStyle name="SAPBEXheaderItem 5 4 4" xfId="3633" xr:uid="{344225F8-3C50-4FE7-A2E0-F735A7B7DC10}"/>
    <cellStyle name="SAPBEXheaderItem 5 4 4 2" xfId="10189" xr:uid="{2419965B-FBA7-4AB5-8604-DFDA3FBCAFF5}"/>
    <cellStyle name="SAPBEXheaderItem 5 4 4 3" xfId="15803" xr:uid="{76A59EB2-E0A0-4263-8D84-712AFD0DB5D2}"/>
    <cellStyle name="SAPBEXheaderItem 5 4 4 4" xfId="21280" xr:uid="{8C07FBC7-0C4C-46A6-98B8-B983BA9A77AA}"/>
    <cellStyle name="SAPBEXheaderItem 5 4 5" xfId="5967" xr:uid="{EBAA7A1A-9ECF-4260-B70D-31F17CC1611D}"/>
    <cellStyle name="SAPBEXheaderItem 5 4 5 2" xfId="12450" xr:uid="{0DD651B3-0F64-4A76-B17E-46B1B57A187D}"/>
    <cellStyle name="SAPBEXheaderItem 5 4 5 3" xfId="18016" xr:uid="{1EA187FF-C76C-45BD-866B-DB3D997C679B}"/>
    <cellStyle name="SAPBEXheaderItem 5 4 5 4" xfId="23457" xr:uid="{919755B5-6561-49FF-B0D4-A6C1090A469E}"/>
    <cellStyle name="SAPBEXheaderItem 5 4 6" xfId="8223" xr:uid="{AA1BCCDA-5299-4411-9EAE-BDE3EBA9BD44}"/>
    <cellStyle name="SAPBEXheaderItem 5 4 7" xfId="13885" xr:uid="{6DCEFBD5-79A2-4BAE-906A-91587204B1F7}"/>
    <cellStyle name="SAPBEXheaderItem 5 4 8" xfId="19405" xr:uid="{70CB4C84-9125-43F7-B695-0225EEF0347A}"/>
    <cellStyle name="SAPBEXheaderItem 5 5" xfId="1606" xr:uid="{BC208EC2-F610-4A2A-8DB4-983A228ACF7F}"/>
    <cellStyle name="SAPBEXheaderItem 5 5 2" xfId="3636" xr:uid="{73FED2EF-ADE9-4D5E-AEE1-F4D32BA46C33}"/>
    <cellStyle name="SAPBEXheaderItem 5 5 2 2" xfId="10192" xr:uid="{15F9C8C1-4EBE-401B-9088-905FB235DF1C}"/>
    <cellStyle name="SAPBEXheaderItem 5 5 2 3" xfId="15806" xr:uid="{60E19531-135E-445A-A3F0-B1B79BC7874C}"/>
    <cellStyle name="SAPBEXheaderItem 5 5 2 4" xfId="21283" xr:uid="{428CF3B4-D7D3-4E0B-BCDA-D4191B21AC11}"/>
    <cellStyle name="SAPBEXheaderItem 5 5 3" xfId="5970" xr:uid="{F574CC4B-1FAA-44B6-8C8D-B8A373CA668B}"/>
    <cellStyle name="SAPBEXheaderItem 5 5 3 2" xfId="12453" xr:uid="{F7289E5D-0C2D-4E3D-9B9D-E0537932E926}"/>
    <cellStyle name="SAPBEXheaderItem 5 5 3 3" xfId="18019" xr:uid="{107D53CD-F0B0-46AA-8A66-DD1D535786BC}"/>
    <cellStyle name="SAPBEXheaderItem 5 5 3 4" xfId="23460" xr:uid="{EF63F662-15C8-43F1-87E5-AF963EC47B3E}"/>
    <cellStyle name="SAPBEXheaderItem 5 5 4" xfId="8226" xr:uid="{756575A6-6764-4CDB-817D-CA5761A93227}"/>
    <cellStyle name="SAPBEXheaderItem 5 5 5" xfId="13888" xr:uid="{1C0E8A66-A28C-4845-A035-319E3B4B117E}"/>
    <cellStyle name="SAPBEXheaderItem 5 5 6" xfId="19408" xr:uid="{35BCB87D-2898-4C61-AE6E-5DF3F343C34A}"/>
    <cellStyle name="SAPBEXheaderItem 5 6" xfId="1607" xr:uid="{94B1F895-DB8E-4348-9907-A704F7EE7E70}"/>
    <cellStyle name="SAPBEXheaderItem 5 6 2" xfId="3637" xr:uid="{F3DAADD7-6648-45E2-A867-3F9F29F46181}"/>
    <cellStyle name="SAPBEXheaderItem 5 6 2 2" xfId="10193" xr:uid="{13F16BA9-BC93-4994-B60D-8D9D63956C72}"/>
    <cellStyle name="SAPBEXheaderItem 5 6 2 3" xfId="15807" xr:uid="{21600E52-2D22-4D4C-AE84-D9353FAC69C2}"/>
    <cellStyle name="SAPBEXheaderItem 5 6 2 4" xfId="21284" xr:uid="{CC3A3955-53D3-45E9-93E5-4571A1055CD6}"/>
    <cellStyle name="SAPBEXheaderItem 5 6 3" xfId="5971" xr:uid="{02F4F78C-6A78-48B4-B1FC-ECBFA85859B6}"/>
    <cellStyle name="SAPBEXheaderItem 5 6 3 2" xfId="12454" xr:uid="{9859C2E8-BA01-4A2A-A4E7-D5363B69B713}"/>
    <cellStyle name="SAPBEXheaderItem 5 6 3 3" xfId="18020" xr:uid="{1CB879EA-D608-4DFA-93F2-9F6034DB88D5}"/>
    <cellStyle name="SAPBEXheaderItem 5 6 3 4" xfId="23461" xr:uid="{F89A1666-8D41-4E09-862F-CA5C6F1083AE}"/>
    <cellStyle name="SAPBEXheaderItem 5 6 4" xfId="8227" xr:uid="{DB79A5B3-691B-488C-B8CB-57926443156C}"/>
    <cellStyle name="SAPBEXheaderItem 5 6 5" xfId="13889" xr:uid="{61E1E0E8-9F0E-4216-BE06-214FEEDED69B}"/>
    <cellStyle name="SAPBEXheaderItem 5 6 6" xfId="19409" xr:uid="{33CE7EF8-7BB4-4DBA-ABB8-E7E385043540}"/>
    <cellStyle name="SAPBEXheaderItem 5 7" xfId="3626" xr:uid="{90607EEE-8A2A-4AEE-A34E-7C5A1EB13BF0}"/>
    <cellStyle name="SAPBEXheaderItem 5 7 2" xfId="10182" xr:uid="{851BCFEF-65EB-4BE7-AB33-04F0502B6F48}"/>
    <cellStyle name="SAPBEXheaderItem 5 7 3" xfId="15796" xr:uid="{84357087-A0E0-49B2-BD21-108DC59EBBBE}"/>
    <cellStyle name="SAPBEXheaderItem 5 7 4" xfId="21273" xr:uid="{E8C7DC7B-42D4-44C2-ABD5-DD4B408F2CAE}"/>
    <cellStyle name="SAPBEXheaderItem 5 8" xfId="5960" xr:uid="{0C1C611A-6EF4-4E49-B14F-F5E841CEC55C}"/>
    <cellStyle name="SAPBEXheaderItem 5 8 2" xfId="12443" xr:uid="{503959A4-3769-45CF-B1B5-90A1611D3C06}"/>
    <cellStyle name="SAPBEXheaderItem 5 8 3" xfId="18009" xr:uid="{8C483689-69FC-43AC-BEA2-68D49F026DF1}"/>
    <cellStyle name="SAPBEXheaderItem 5 8 4" xfId="23450" xr:uid="{DE03962A-F454-44AC-A1A2-667F37A2B5E5}"/>
    <cellStyle name="SAPBEXheaderItem 5 9" xfId="8216" xr:uid="{97993270-C896-4EB4-9403-FAEE15D3470C}"/>
    <cellStyle name="SAPBEXheaderItem 6" xfId="1608" xr:uid="{C74E1364-5BC3-4BB2-961E-C9A90CE295CA}"/>
    <cellStyle name="SAPBEXheaderItem 6 10" xfId="13890" xr:uid="{2C6DEA84-5D46-4677-9042-381EDEED0DF2}"/>
    <cellStyle name="SAPBEXheaderItem 6 11" xfId="19410" xr:uid="{058E7809-DA77-48B4-8F2A-190D55F50A25}"/>
    <cellStyle name="SAPBEXheaderItem 6 2" xfId="1609" xr:uid="{9EE625D5-80DF-4D28-966B-E263D0D0FE76}"/>
    <cellStyle name="SAPBEXheaderItem 6 2 2" xfId="1610" xr:uid="{30A67F37-37A3-4D84-8C05-7D94BBD5337B}"/>
    <cellStyle name="SAPBEXheaderItem 6 2 2 2" xfId="3640" xr:uid="{44A24F6A-1ED0-4AD5-83F4-11D30627D626}"/>
    <cellStyle name="SAPBEXheaderItem 6 2 2 2 2" xfId="10196" xr:uid="{FDBB7574-6029-4055-8690-39C223276637}"/>
    <cellStyle name="SAPBEXheaderItem 6 2 2 2 3" xfId="15810" xr:uid="{8173FE77-C086-422A-8CA2-8ADAB0877517}"/>
    <cellStyle name="SAPBEXheaderItem 6 2 2 2 4" xfId="21287" xr:uid="{E660AE8C-C70A-4C23-8E31-EDFDD9F53F72}"/>
    <cellStyle name="SAPBEXheaderItem 6 2 2 3" xfId="5974" xr:uid="{9C6FEA49-2951-4A30-97F7-F79107D0D953}"/>
    <cellStyle name="SAPBEXheaderItem 6 2 2 3 2" xfId="12457" xr:uid="{37551629-E7DD-4E7F-B22B-7CE9E5225FBE}"/>
    <cellStyle name="SAPBEXheaderItem 6 2 2 3 3" xfId="18023" xr:uid="{E00A2D10-4AC7-467A-85B4-05D98D31E58B}"/>
    <cellStyle name="SAPBEXheaderItem 6 2 2 3 4" xfId="23464" xr:uid="{4A26E040-4713-4325-A4F3-0F113F467533}"/>
    <cellStyle name="SAPBEXheaderItem 6 2 2 4" xfId="8230" xr:uid="{1808065B-7368-41A6-90AA-F0817EC40502}"/>
    <cellStyle name="SAPBEXheaderItem 6 2 2 5" xfId="13892" xr:uid="{1D884DA0-22C6-4CE7-A8B9-BC9997C18A04}"/>
    <cellStyle name="SAPBEXheaderItem 6 2 2 6" xfId="19412" xr:uid="{91C05AE2-036F-429D-A252-D946CEBB4CAD}"/>
    <cellStyle name="SAPBEXheaderItem 6 2 3" xfId="1611" xr:uid="{FB34466D-9904-4C9A-8101-7427968E3B32}"/>
    <cellStyle name="SAPBEXheaderItem 6 2 3 2" xfId="3641" xr:uid="{DF3D1C59-EEA7-42F9-98A2-58B67D1D3376}"/>
    <cellStyle name="SAPBEXheaderItem 6 2 3 2 2" xfId="10197" xr:uid="{9B47FAD1-EAF5-4E3A-B362-36A2DD315B63}"/>
    <cellStyle name="SAPBEXheaderItem 6 2 3 2 3" xfId="15811" xr:uid="{D09398A7-13B9-4A33-A746-849AC4E1D02B}"/>
    <cellStyle name="SAPBEXheaderItem 6 2 3 2 4" xfId="21288" xr:uid="{E4A01BED-A739-4D59-BAD8-5930565F295E}"/>
    <cellStyle name="SAPBEXheaderItem 6 2 3 3" xfId="5975" xr:uid="{DFCEBA27-E65F-45B2-B6F3-DA379BC61CDE}"/>
    <cellStyle name="SAPBEXheaderItem 6 2 3 3 2" xfId="12458" xr:uid="{8BD0FD2C-E6F8-44F0-BFE5-4B01C432074F}"/>
    <cellStyle name="SAPBEXheaderItem 6 2 3 3 3" xfId="18024" xr:uid="{FEDB3BF5-A6C5-4580-83C3-60798DE7ADD3}"/>
    <cellStyle name="SAPBEXheaderItem 6 2 3 3 4" xfId="23465" xr:uid="{18AF9D2F-C4F1-4A05-83B8-19ADC40F86A3}"/>
    <cellStyle name="SAPBEXheaderItem 6 2 3 4" xfId="8231" xr:uid="{33CC58A1-F3FB-4527-AECD-C981F50B8B15}"/>
    <cellStyle name="SAPBEXheaderItem 6 2 3 5" xfId="13893" xr:uid="{5EC02EE1-AC36-43F3-88CB-C613C275587F}"/>
    <cellStyle name="SAPBEXheaderItem 6 2 3 6" xfId="19413" xr:uid="{1C9BA38E-E677-4B0C-90BF-46BBA7CF8CC6}"/>
    <cellStyle name="SAPBEXheaderItem 6 2 4" xfId="3639" xr:uid="{A7EF4077-8966-499D-AC51-96F4CD33902F}"/>
    <cellStyle name="SAPBEXheaderItem 6 2 4 2" xfId="10195" xr:uid="{1C83276D-A2A3-40A5-91EF-A230C3EB4114}"/>
    <cellStyle name="SAPBEXheaderItem 6 2 4 3" xfId="15809" xr:uid="{336CFA0C-BF98-4F95-88E1-151B91D448AB}"/>
    <cellStyle name="SAPBEXheaderItem 6 2 4 4" xfId="21286" xr:uid="{0990FB46-6C1A-4213-A84C-C9AA39E2B251}"/>
    <cellStyle name="SAPBEXheaderItem 6 2 5" xfId="5973" xr:uid="{1A0DC47E-1C78-4E8B-A896-40D6A8B89D75}"/>
    <cellStyle name="SAPBEXheaderItem 6 2 5 2" xfId="12456" xr:uid="{D9D67A34-8F4D-44FF-B296-900EB91988CC}"/>
    <cellStyle name="SAPBEXheaderItem 6 2 5 3" xfId="18022" xr:uid="{BF8DED64-8F31-4165-AD46-CAA30A9FCA94}"/>
    <cellStyle name="SAPBEXheaderItem 6 2 5 4" xfId="23463" xr:uid="{1F71A1AD-46A7-48C6-BE37-309399AC839F}"/>
    <cellStyle name="SAPBEXheaderItem 6 2 6" xfId="8229" xr:uid="{F449FFED-9D95-4C0F-B03F-A8FCAADEA910}"/>
    <cellStyle name="SAPBEXheaderItem 6 2 7" xfId="13891" xr:uid="{83D2331D-D197-4770-885E-F9A9A8BEA7CD}"/>
    <cellStyle name="SAPBEXheaderItem 6 2 8" xfId="19411" xr:uid="{78051D60-BC90-4FC0-94BC-2636D1363531}"/>
    <cellStyle name="SAPBEXheaderItem 6 3" xfId="1612" xr:uid="{468C99FC-7346-453A-97FC-55AC7304606E}"/>
    <cellStyle name="SAPBEXheaderItem 6 3 2" xfId="1613" xr:uid="{8D0DE1FF-5AFA-4FB0-8713-A56092E66029}"/>
    <cellStyle name="SAPBEXheaderItem 6 3 2 2" xfId="3643" xr:uid="{46FEE26A-57E0-4792-B306-FE030F39DC9B}"/>
    <cellStyle name="SAPBEXheaderItem 6 3 2 2 2" xfId="10199" xr:uid="{29B1EC16-CAF7-4416-B5D2-5A2358009EA7}"/>
    <cellStyle name="SAPBEXheaderItem 6 3 2 2 3" xfId="15813" xr:uid="{EFDB61A4-BF14-481F-823C-9AC07CBDA3EF}"/>
    <cellStyle name="SAPBEXheaderItem 6 3 2 2 4" xfId="21290" xr:uid="{2AB2D0A2-9123-4431-9533-F58B05646FC7}"/>
    <cellStyle name="SAPBEXheaderItem 6 3 2 3" xfId="5977" xr:uid="{A2E0F894-243D-4696-B7A9-8DCC6645C671}"/>
    <cellStyle name="SAPBEXheaderItem 6 3 2 3 2" xfId="12460" xr:uid="{D6AC7889-7B66-46BE-A9F9-FFF8664F86B3}"/>
    <cellStyle name="SAPBEXheaderItem 6 3 2 3 3" xfId="18026" xr:uid="{397330D0-2F9C-4A63-8DFA-40478D616659}"/>
    <cellStyle name="SAPBEXheaderItem 6 3 2 3 4" xfId="23467" xr:uid="{A4FFB4A5-D4DB-4C79-942F-609D9AC9AFBE}"/>
    <cellStyle name="SAPBEXheaderItem 6 3 2 4" xfId="8233" xr:uid="{C79705D3-AFC8-44C7-B5A6-5B827BC9292A}"/>
    <cellStyle name="SAPBEXheaderItem 6 3 2 5" xfId="13895" xr:uid="{8714050A-3FF7-45E4-813D-EBD42C164928}"/>
    <cellStyle name="SAPBEXheaderItem 6 3 2 6" xfId="19415" xr:uid="{792C3B53-3E6A-4E09-808C-232673E21095}"/>
    <cellStyle name="SAPBEXheaderItem 6 3 3" xfId="1614" xr:uid="{7ACDB520-BFCF-4E2C-98BB-6B5B6C776924}"/>
    <cellStyle name="SAPBEXheaderItem 6 3 3 2" xfId="3644" xr:uid="{4DDDF9B5-1F4D-460E-9B12-6C69B4B37600}"/>
    <cellStyle name="SAPBEXheaderItem 6 3 3 2 2" xfId="10200" xr:uid="{1B59A3C1-925F-4E38-AB4F-0FFF8CFBD8BC}"/>
    <cellStyle name="SAPBEXheaderItem 6 3 3 2 3" xfId="15814" xr:uid="{ED668FBF-8B11-428C-8029-8E7703462F2D}"/>
    <cellStyle name="SAPBEXheaderItem 6 3 3 2 4" xfId="21291" xr:uid="{8951F257-EC1E-44FB-AF4B-E1D7325CA32F}"/>
    <cellStyle name="SAPBEXheaderItem 6 3 3 3" xfId="5978" xr:uid="{BB8D05A3-84A0-4686-AC84-B8B9361D4B95}"/>
    <cellStyle name="SAPBEXheaderItem 6 3 3 3 2" xfId="12461" xr:uid="{47E40CB9-E62C-4487-800F-B4D620BC5C95}"/>
    <cellStyle name="SAPBEXheaderItem 6 3 3 3 3" xfId="18027" xr:uid="{6796956D-2F59-4231-893E-535B9D6A97F1}"/>
    <cellStyle name="SAPBEXheaderItem 6 3 3 3 4" xfId="23468" xr:uid="{910F0F77-63C8-4E19-8599-85BB684C3A0E}"/>
    <cellStyle name="SAPBEXheaderItem 6 3 3 4" xfId="8234" xr:uid="{44B1CC0D-A808-415A-8A4C-0C6C0FDF4052}"/>
    <cellStyle name="SAPBEXheaderItem 6 3 3 5" xfId="13896" xr:uid="{26B4B5EA-2CAC-45AA-91AE-2F588D2B2642}"/>
    <cellStyle name="SAPBEXheaderItem 6 3 3 6" xfId="19416" xr:uid="{F02EBA63-2F58-4AEB-B0FB-A14250D45274}"/>
    <cellStyle name="SAPBEXheaderItem 6 3 4" xfId="3642" xr:uid="{7915B66B-878D-46F5-96D8-04931DEBC154}"/>
    <cellStyle name="SAPBEXheaderItem 6 3 4 2" xfId="10198" xr:uid="{322D530A-223B-421A-9CFC-EEF51473BCF6}"/>
    <cellStyle name="SAPBEXheaderItem 6 3 4 3" xfId="15812" xr:uid="{971AA465-D480-4EEA-8A65-2C474CD56D3A}"/>
    <cellStyle name="SAPBEXheaderItem 6 3 4 4" xfId="21289" xr:uid="{8737BEAA-38A8-44FE-9FA8-96C7D973EBDA}"/>
    <cellStyle name="SAPBEXheaderItem 6 3 5" xfId="5976" xr:uid="{EF4B7AE5-63F0-48D1-B834-85344C5C4D84}"/>
    <cellStyle name="SAPBEXheaderItem 6 3 5 2" xfId="12459" xr:uid="{BD49019B-D86A-49E8-94DA-426CAB2550C8}"/>
    <cellStyle name="SAPBEXheaderItem 6 3 5 3" xfId="18025" xr:uid="{E642C450-996C-489E-9B3E-E13BD7077A97}"/>
    <cellStyle name="SAPBEXheaderItem 6 3 5 4" xfId="23466" xr:uid="{74020256-915A-4EFD-ADE4-7FAE9C2A01F0}"/>
    <cellStyle name="SAPBEXheaderItem 6 3 6" xfId="8232" xr:uid="{D36AB745-2A47-49A0-B4CC-9B678C164EF1}"/>
    <cellStyle name="SAPBEXheaderItem 6 3 7" xfId="13894" xr:uid="{898C53D6-51BF-462F-BD03-8295E463B6C4}"/>
    <cellStyle name="SAPBEXheaderItem 6 3 8" xfId="19414" xr:uid="{417AD828-9E77-4D7A-9CA6-69371314BC49}"/>
    <cellStyle name="SAPBEXheaderItem 6 4" xfId="1615" xr:uid="{796BAAD5-9DE7-4F0C-BCF0-080660562DC8}"/>
    <cellStyle name="SAPBEXheaderItem 6 4 2" xfId="1616" xr:uid="{E23DBD34-4B9A-4F56-B8CC-DB19DA83FEF4}"/>
    <cellStyle name="SAPBEXheaderItem 6 4 2 2" xfId="3646" xr:uid="{B06EF1FD-E5BC-4364-82FF-3FD3159EC87F}"/>
    <cellStyle name="SAPBEXheaderItem 6 4 2 2 2" xfId="10202" xr:uid="{0FDB5A02-C7AF-43B3-AB78-573A44EB18A9}"/>
    <cellStyle name="SAPBEXheaderItem 6 4 2 2 3" xfId="15816" xr:uid="{2EDF9870-C994-4220-BCC2-C61C8AA14FCF}"/>
    <cellStyle name="SAPBEXheaderItem 6 4 2 2 4" xfId="21293" xr:uid="{7B3A18F3-B6E0-4397-999E-2016F3376BAA}"/>
    <cellStyle name="SAPBEXheaderItem 6 4 2 3" xfId="5980" xr:uid="{652A175E-388B-4680-91D3-5F274AD580BA}"/>
    <cellStyle name="SAPBEXheaderItem 6 4 2 3 2" xfId="12463" xr:uid="{34EEB61B-586A-4B6A-BC90-7F67D163D3CC}"/>
    <cellStyle name="SAPBEXheaderItem 6 4 2 3 3" xfId="18029" xr:uid="{42647289-1402-480F-9133-BA9F21951EC9}"/>
    <cellStyle name="SAPBEXheaderItem 6 4 2 3 4" xfId="23470" xr:uid="{8E82FBE3-A706-4032-998B-BB381EDF3DEC}"/>
    <cellStyle name="SAPBEXheaderItem 6 4 2 4" xfId="8236" xr:uid="{203C47C5-D7A9-4288-9BDE-F2D598C680E4}"/>
    <cellStyle name="SAPBEXheaderItem 6 4 2 5" xfId="13898" xr:uid="{E9BB030C-A7FC-4739-9B0B-A9361DA308EB}"/>
    <cellStyle name="SAPBEXheaderItem 6 4 2 6" xfId="19418" xr:uid="{44A06DD8-80AE-4E63-9041-A5212785BC30}"/>
    <cellStyle name="SAPBEXheaderItem 6 4 3" xfId="1617" xr:uid="{FF2F2062-0066-47FA-AE0E-40DAEE200B2C}"/>
    <cellStyle name="SAPBEXheaderItem 6 4 3 2" xfId="3647" xr:uid="{17A9519A-BC46-4581-A145-92269E34F1AA}"/>
    <cellStyle name="SAPBEXheaderItem 6 4 3 2 2" xfId="10203" xr:uid="{EF70B8A3-3F23-43CA-A706-4828AEF457B3}"/>
    <cellStyle name="SAPBEXheaderItem 6 4 3 2 3" xfId="15817" xr:uid="{80A7773C-3EA3-4950-B62E-95EEEC08C797}"/>
    <cellStyle name="SAPBEXheaderItem 6 4 3 2 4" xfId="21294" xr:uid="{7E187AB1-4B39-4515-8DFE-ACF7A6DDF043}"/>
    <cellStyle name="SAPBEXheaderItem 6 4 3 3" xfId="5981" xr:uid="{E8701690-F8BC-4534-B642-044F9F96E49B}"/>
    <cellStyle name="SAPBEXheaderItem 6 4 3 3 2" xfId="12464" xr:uid="{B8597B51-8D6D-4E9A-93A5-E67E9EAE6610}"/>
    <cellStyle name="SAPBEXheaderItem 6 4 3 3 3" xfId="18030" xr:uid="{AC2244BC-D504-42CD-881B-2B957040C49A}"/>
    <cellStyle name="SAPBEXheaderItem 6 4 3 3 4" xfId="23471" xr:uid="{52F84BC1-EEFF-423B-9436-224BE004D970}"/>
    <cellStyle name="SAPBEXheaderItem 6 4 3 4" xfId="8237" xr:uid="{DE11FDE4-44BD-45DA-9909-3BC55BDAE2A3}"/>
    <cellStyle name="SAPBEXheaderItem 6 4 3 5" xfId="13899" xr:uid="{FACD8D5B-C556-45D7-8910-5648C77D0943}"/>
    <cellStyle name="SAPBEXheaderItem 6 4 3 6" xfId="19419" xr:uid="{2BD14659-2E49-4474-B972-5132D9BE276A}"/>
    <cellStyle name="SAPBEXheaderItem 6 4 4" xfId="3645" xr:uid="{CF4374C4-1363-4E28-B3E7-801A78523B98}"/>
    <cellStyle name="SAPBEXheaderItem 6 4 4 2" xfId="10201" xr:uid="{A7F0CC30-CAE9-465E-B017-70A65B1CCDE0}"/>
    <cellStyle name="SAPBEXheaderItem 6 4 4 3" xfId="15815" xr:uid="{C21947F2-388E-4015-A739-FDD86965A745}"/>
    <cellStyle name="SAPBEXheaderItem 6 4 4 4" xfId="21292" xr:uid="{44ED945A-79D1-4482-A4B3-3A6A7E1F6A7F}"/>
    <cellStyle name="SAPBEXheaderItem 6 4 5" xfId="5979" xr:uid="{3EFBDCD8-7ABF-4640-8F39-68F50A49A93F}"/>
    <cellStyle name="SAPBEXheaderItem 6 4 5 2" xfId="12462" xr:uid="{3B4F12D7-8D5F-4D7A-BF72-5CE1FDD134FB}"/>
    <cellStyle name="SAPBEXheaderItem 6 4 5 3" xfId="18028" xr:uid="{2805CADD-9684-49C4-8F22-4A77BED8571B}"/>
    <cellStyle name="SAPBEXheaderItem 6 4 5 4" xfId="23469" xr:uid="{F77707AC-8A01-49B6-866A-C0BA43961C4B}"/>
    <cellStyle name="SAPBEXheaderItem 6 4 6" xfId="8235" xr:uid="{5C554E42-D746-4DE0-B9CD-39030D529C13}"/>
    <cellStyle name="SAPBEXheaderItem 6 4 7" xfId="13897" xr:uid="{419211EF-0E42-44EC-9278-9200D0600EF4}"/>
    <cellStyle name="SAPBEXheaderItem 6 4 8" xfId="19417" xr:uid="{21C571D4-103B-437F-8C6C-734BDD0A4762}"/>
    <cellStyle name="SAPBEXheaderItem 6 5" xfId="1618" xr:uid="{0ADA1711-6671-4734-8999-239F7B185A50}"/>
    <cellStyle name="SAPBEXheaderItem 6 5 2" xfId="3648" xr:uid="{53AEA594-4875-4408-B624-7E54D02FA805}"/>
    <cellStyle name="SAPBEXheaderItem 6 5 2 2" xfId="10204" xr:uid="{F6D0DA28-CCB1-4126-883A-5C5F190CA81E}"/>
    <cellStyle name="SAPBEXheaderItem 6 5 2 3" xfId="15818" xr:uid="{9D61DF4C-53D0-4CC4-813D-CD7B46A2F576}"/>
    <cellStyle name="SAPBEXheaderItem 6 5 2 4" xfId="21295" xr:uid="{70005ADE-28FC-49B3-A881-37D3123F1BDD}"/>
    <cellStyle name="SAPBEXheaderItem 6 5 3" xfId="5982" xr:uid="{06344120-3841-4A53-8ECD-C6813345C7C9}"/>
    <cellStyle name="SAPBEXheaderItem 6 5 3 2" xfId="12465" xr:uid="{3DBE5F65-5F7C-43B5-8C58-B9962B148780}"/>
    <cellStyle name="SAPBEXheaderItem 6 5 3 3" xfId="18031" xr:uid="{91FE8CE1-7A34-4CBD-A469-D4F6CF0AD70D}"/>
    <cellStyle name="SAPBEXheaderItem 6 5 3 4" xfId="23472" xr:uid="{6766D278-4449-4EF2-8540-A48E6D135FC9}"/>
    <cellStyle name="SAPBEXheaderItem 6 5 4" xfId="8238" xr:uid="{3E564340-2552-4C84-AE4C-AEF685346AB3}"/>
    <cellStyle name="SAPBEXheaderItem 6 5 5" xfId="13900" xr:uid="{4ACBFBA3-5311-4BE8-96FC-679831916B49}"/>
    <cellStyle name="SAPBEXheaderItem 6 5 6" xfId="19420" xr:uid="{FCBBA083-A98C-468C-93F2-7F6AC8438BBC}"/>
    <cellStyle name="SAPBEXheaderItem 6 6" xfId="1619" xr:uid="{09BE088F-6A54-4C72-97B1-CEE288DBC626}"/>
    <cellStyle name="SAPBEXheaderItem 6 6 2" xfId="3649" xr:uid="{6B9C7DC0-4255-4458-A0F4-53579B5F9468}"/>
    <cellStyle name="SAPBEXheaderItem 6 6 2 2" xfId="10205" xr:uid="{F335A3C9-BCE4-42CC-9810-03E94730711C}"/>
    <cellStyle name="SAPBEXheaderItem 6 6 2 3" xfId="15819" xr:uid="{6FB0A8B2-7A77-4E92-B68E-E904EB17A188}"/>
    <cellStyle name="SAPBEXheaderItem 6 6 2 4" xfId="21296" xr:uid="{B60B5C4D-E6F0-4DEA-A47B-8364389F962B}"/>
    <cellStyle name="SAPBEXheaderItem 6 6 3" xfId="5983" xr:uid="{F89DC9C8-7513-4880-A5E1-7730CB41E89E}"/>
    <cellStyle name="SAPBEXheaderItem 6 6 3 2" xfId="12466" xr:uid="{239826EF-1749-460D-8202-679098180352}"/>
    <cellStyle name="SAPBEXheaderItem 6 6 3 3" xfId="18032" xr:uid="{264986BB-DBC1-4703-88E6-A703CB4E61B3}"/>
    <cellStyle name="SAPBEXheaderItem 6 6 3 4" xfId="23473" xr:uid="{D6CEF4BE-EABF-45E5-8B20-AD21CC6E252D}"/>
    <cellStyle name="SAPBEXheaderItem 6 6 4" xfId="8239" xr:uid="{B383C939-9DD2-437C-A4BA-55DE28A086A5}"/>
    <cellStyle name="SAPBEXheaderItem 6 6 5" xfId="13901" xr:uid="{6EA0AC23-A8FA-42BA-8010-412987DBF8E8}"/>
    <cellStyle name="SAPBEXheaderItem 6 6 6" xfId="19421" xr:uid="{7D58DB68-634C-4AAA-9809-94E4866F499A}"/>
    <cellStyle name="SAPBEXheaderItem 6 7" xfId="3638" xr:uid="{33C5EBD6-CD18-4BD0-974B-3B19F26A7C87}"/>
    <cellStyle name="SAPBEXheaderItem 6 7 2" xfId="10194" xr:uid="{9748F687-BF36-4D83-946C-F885BA6F484B}"/>
    <cellStyle name="SAPBEXheaderItem 6 7 3" xfId="15808" xr:uid="{E6694D1E-68F0-4DCE-BC32-5EEB69792425}"/>
    <cellStyle name="SAPBEXheaderItem 6 7 4" xfId="21285" xr:uid="{A78A0456-BF1F-49E4-8F90-65F5934F9EE5}"/>
    <cellStyle name="SAPBEXheaderItem 6 8" xfId="5972" xr:uid="{9D0544B9-0C38-4E30-BAEA-2D2A03B1476A}"/>
    <cellStyle name="SAPBEXheaderItem 6 8 2" xfId="12455" xr:uid="{286CA760-B9DD-4A88-B478-6538420E3545}"/>
    <cellStyle name="SAPBEXheaderItem 6 8 3" xfId="18021" xr:uid="{E116A682-6076-43EF-B75F-4885A0521D9D}"/>
    <cellStyle name="SAPBEXheaderItem 6 8 4" xfId="23462" xr:uid="{75EAAF21-CFFA-43C6-9B4A-44183B5EA948}"/>
    <cellStyle name="SAPBEXheaderItem 6 9" xfId="8228" xr:uid="{B9CB416E-303B-4509-9346-9E7EE05B2821}"/>
    <cellStyle name="SAPBEXheaderItem 7" xfId="1620" xr:uid="{FE051CEA-9325-4512-95E8-9597466E538A}"/>
    <cellStyle name="SAPBEXheaderItem 7 10" xfId="13902" xr:uid="{77947C31-6845-47D0-B36A-49507915082F}"/>
    <cellStyle name="SAPBEXheaderItem 7 11" xfId="19422" xr:uid="{73183FD9-46DF-4A7A-BD34-61AE3DE8CFCF}"/>
    <cellStyle name="SAPBEXheaderItem 7 2" xfId="1621" xr:uid="{E9739E1F-0A28-4E38-AC6C-7036B86EF78A}"/>
    <cellStyle name="SAPBEXheaderItem 7 2 2" xfId="1622" xr:uid="{CF14E21D-5A9D-42AA-891B-164E13EE34E9}"/>
    <cellStyle name="SAPBEXheaderItem 7 2 2 2" xfId="3652" xr:uid="{69C6F3AB-D91E-461D-9098-CD75C463CCFE}"/>
    <cellStyle name="SAPBEXheaderItem 7 2 2 2 2" xfId="10208" xr:uid="{EC4E312C-DF71-47AB-9A64-96DCFE4A4E5D}"/>
    <cellStyle name="SAPBEXheaderItem 7 2 2 2 3" xfId="15822" xr:uid="{E3DB19DA-3484-44ED-8D13-F94F8390789E}"/>
    <cellStyle name="SAPBEXheaderItem 7 2 2 2 4" xfId="21299" xr:uid="{B7035D74-7899-43AE-8C0E-FDB4BEACCDBB}"/>
    <cellStyle name="SAPBEXheaderItem 7 2 2 3" xfId="5986" xr:uid="{3502886D-0177-4928-8940-7195E963F16D}"/>
    <cellStyle name="SAPBEXheaderItem 7 2 2 3 2" xfId="12469" xr:uid="{0978A150-ADB8-40A9-A352-A6A9C1D60836}"/>
    <cellStyle name="SAPBEXheaderItem 7 2 2 3 3" xfId="18035" xr:uid="{081C0E19-22B8-4888-9B6F-BBCF0D8C4751}"/>
    <cellStyle name="SAPBEXheaderItem 7 2 2 3 4" xfId="23476" xr:uid="{F700D1CB-F8D7-497A-AA3F-67721C286DDE}"/>
    <cellStyle name="SAPBEXheaderItem 7 2 2 4" xfId="8242" xr:uid="{BBC556A5-D9B6-4A35-BEEB-4175C243BCBF}"/>
    <cellStyle name="SAPBEXheaderItem 7 2 2 5" xfId="13904" xr:uid="{007A9F9A-A0F2-4EE1-99FA-6FBDA176E9E0}"/>
    <cellStyle name="SAPBEXheaderItem 7 2 2 6" xfId="19424" xr:uid="{2BF2E27B-F7FD-4533-9C3C-A091DAB10F2A}"/>
    <cellStyle name="SAPBEXheaderItem 7 2 3" xfId="1623" xr:uid="{E9B0786B-BD66-4422-BA74-C998FB85321F}"/>
    <cellStyle name="SAPBEXheaderItem 7 2 3 2" xfId="3653" xr:uid="{51FB3B09-0147-4FA4-BE39-29D4C77A7D01}"/>
    <cellStyle name="SAPBEXheaderItem 7 2 3 2 2" xfId="10209" xr:uid="{AF296922-1DB2-4D86-971A-FFE655A1CFB8}"/>
    <cellStyle name="SAPBEXheaderItem 7 2 3 2 3" xfId="15823" xr:uid="{47B84FF0-B281-41A0-B0DB-E7F930378D92}"/>
    <cellStyle name="SAPBEXheaderItem 7 2 3 2 4" xfId="21300" xr:uid="{3665A730-4420-4ACC-86FF-E1618C11A252}"/>
    <cellStyle name="SAPBEXheaderItem 7 2 3 3" xfId="5987" xr:uid="{904521FA-55C9-4439-9795-F42DA3F2F8E4}"/>
    <cellStyle name="SAPBEXheaderItem 7 2 3 3 2" xfId="12470" xr:uid="{33E8C9F4-CD1A-45B6-8737-F2B98F13317A}"/>
    <cellStyle name="SAPBEXheaderItem 7 2 3 3 3" xfId="18036" xr:uid="{131FD4DE-8BB1-476B-BB19-4B665706D2E4}"/>
    <cellStyle name="SAPBEXheaderItem 7 2 3 3 4" xfId="23477" xr:uid="{5F00BC5F-A2EE-418C-B693-5A966367EB93}"/>
    <cellStyle name="SAPBEXheaderItem 7 2 3 4" xfId="8243" xr:uid="{1A39BCA7-EB3A-47F5-9708-AF18DBB0E4A7}"/>
    <cellStyle name="SAPBEXheaderItem 7 2 3 5" xfId="13905" xr:uid="{59355E74-D032-43AE-BC04-996220A25F73}"/>
    <cellStyle name="SAPBEXheaderItem 7 2 3 6" xfId="19425" xr:uid="{72FBB533-96BB-4662-A5C8-3B52841983C5}"/>
    <cellStyle name="SAPBEXheaderItem 7 2 4" xfId="3651" xr:uid="{20CAE03E-0C23-410F-8B9C-189244F4028C}"/>
    <cellStyle name="SAPBEXheaderItem 7 2 4 2" xfId="10207" xr:uid="{9C9F53A7-247F-468D-B951-94D2FBE6B8BC}"/>
    <cellStyle name="SAPBEXheaderItem 7 2 4 3" xfId="15821" xr:uid="{08C3BC77-850E-422A-8DB1-9BF88D87DAA2}"/>
    <cellStyle name="SAPBEXheaderItem 7 2 4 4" xfId="21298" xr:uid="{9DDAFBBE-1661-402F-A87A-CACDA16C56BC}"/>
    <cellStyle name="SAPBEXheaderItem 7 2 5" xfId="5985" xr:uid="{AEBE456A-A3E6-4D2A-9CF9-58A0599F9E76}"/>
    <cellStyle name="SAPBEXheaderItem 7 2 5 2" xfId="12468" xr:uid="{F3535616-F416-43CD-B2D7-AE097B192A15}"/>
    <cellStyle name="SAPBEXheaderItem 7 2 5 3" xfId="18034" xr:uid="{AA9F9F6F-DA54-472F-BB10-401851AC2802}"/>
    <cellStyle name="SAPBEXheaderItem 7 2 5 4" xfId="23475" xr:uid="{4D5B5133-D9D7-4974-9044-C8F62EBC8662}"/>
    <cellStyle name="SAPBEXheaderItem 7 2 6" xfId="8241" xr:uid="{95F93CA4-8B48-4160-B826-2F8C3E68C553}"/>
    <cellStyle name="SAPBEXheaderItem 7 2 7" xfId="13903" xr:uid="{74C85BC7-2CD8-49B3-ACAA-57849C7A3A23}"/>
    <cellStyle name="SAPBEXheaderItem 7 2 8" xfId="19423" xr:uid="{AEED6B48-FFE5-476A-863C-256F1E65C2AD}"/>
    <cellStyle name="SAPBEXheaderItem 7 3" xfId="1624" xr:uid="{29155FD5-FFD4-44C8-94BD-0FB3BDDF7C15}"/>
    <cellStyle name="SAPBEXheaderItem 7 3 2" xfId="1625" xr:uid="{0F16AAE5-6216-47D2-8B16-FB317927B9EF}"/>
    <cellStyle name="SAPBEXheaderItem 7 3 2 2" xfId="3655" xr:uid="{E5012D66-CCDA-483E-90CB-1E66832AD712}"/>
    <cellStyle name="SAPBEXheaderItem 7 3 2 2 2" xfId="10211" xr:uid="{1C3882C1-AE4D-4A54-87A5-B7F86D26CFD7}"/>
    <cellStyle name="SAPBEXheaderItem 7 3 2 2 3" xfId="15825" xr:uid="{086893FF-8E3F-409C-AEDB-FDE2CAA7D84F}"/>
    <cellStyle name="SAPBEXheaderItem 7 3 2 2 4" xfId="21302" xr:uid="{166B10A4-A7BF-4817-BE33-5E3E8389557E}"/>
    <cellStyle name="SAPBEXheaderItem 7 3 2 3" xfId="5989" xr:uid="{6062530B-5C4C-4863-8D9C-20EAD250FDA5}"/>
    <cellStyle name="SAPBEXheaderItem 7 3 2 3 2" xfId="12472" xr:uid="{9E5A9EFF-4110-40A7-8712-8E13CD4C1B73}"/>
    <cellStyle name="SAPBEXheaderItem 7 3 2 3 3" xfId="18038" xr:uid="{8DDCA371-375A-4AE5-8B6C-4C4E59BA0604}"/>
    <cellStyle name="SAPBEXheaderItem 7 3 2 3 4" xfId="23479" xr:uid="{A000FAB1-1B9E-4A9E-A21B-A14D9A568C9D}"/>
    <cellStyle name="SAPBEXheaderItem 7 3 2 4" xfId="8245" xr:uid="{66F4417A-91A9-4928-83F5-9794A4DCF197}"/>
    <cellStyle name="SAPBEXheaderItem 7 3 2 5" xfId="13907" xr:uid="{79C4C845-6370-4E5C-8BA6-D1E4D07610FE}"/>
    <cellStyle name="SAPBEXheaderItem 7 3 2 6" xfId="19427" xr:uid="{88302517-56EB-4171-B0DF-5B1257AC95DB}"/>
    <cellStyle name="SAPBEXheaderItem 7 3 3" xfId="1626" xr:uid="{BA29E13D-6DE9-424C-87BC-35C020284DCC}"/>
    <cellStyle name="SAPBEXheaderItem 7 3 3 2" xfId="3656" xr:uid="{7F2EFA66-89CA-49A3-85C2-F679E9C6BC2A}"/>
    <cellStyle name="SAPBEXheaderItem 7 3 3 2 2" xfId="10212" xr:uid="{D778BAD1-5A23-4224-B826-24744FD97F28}"/>
    <cellStyle name="SAPBEXheaderItem 7 3 3 2 3" xfId="15826" xr:uid="{880B6F95-F2C4-49E1-B172-6AEBE5C314A2}"/>
    <cellStyle name="SAPBEXheaderItem 7 3 3 2 4" xfId="21303" xr:uid="{567CA203-AE06-484D-BA66-81C3292BAAAD}"/>
    <cellStyle name="SAPBEXheaderItem 7 3 3 3" xfId="5990" xr:uid="{C9C379A4-E70C-43D7-A490-DAA56ACC4CF5}"/>
    <cellStyle name="SAPBEXheaderItem 7 3 3 3 2" xfId="12473" xr:uid="{4B5579BC-9CD2-490C-856F-5522E12E8D5C}"/>
    <cellStyle name="SAPBEXheaderItem 7 3 3 3 3" xfId="18039" xr:uid="{DF58B5D0-FF67-4DE0-9767-213087DF46F0}"/>
    <cellStyle name="SAPBEXheaderItem 7 3 3 3 4" xfId="23480" xr:uid="{5F1E387C-5269-44AC-8EA7-8A8A4E08269F}"/>
    <cellStyle name="SAPBEXheaderItem 7 3 3 4" xfId="8246" xr:uid="{EAB2A1DE-168B-4966-A282-5CBF6AA6A694}"/>
    <cellStyle name="SAPBEXheaderItem 7 3 3 5" xfId="13908" xr:uid="{C754A42B-EB76-4E26-BF80-CCA19F570A5D}"/>
    <cellStyle name="SAPBEXheaderItem 7 3 3 6" xfId="19428" xr:uid="{0446727B-4574-481D-9BC1-ED8FE919D937}"/>
    <cellStyle name="SAPBEXheaderItem 7 3 4" xfId="3654" xr:uid="{D8476DEF-61B1-4BCC-9B0D-AD7D22D0F535}"/>
    <cellStyle name="SAPBEXheaderItem 7 3 4 2" xfId="10210" xr:uid="{DA99377B-6621-48BF-BBAC-17BE8BE78C17}"/>
    <cellStyle name="SAPBEXheaderItem 7 3 4 3" xfId="15824" xr:uid="{BF83D19B-29B7-49FC-A58E-2AA6E6B79A23}"/>
    <cellStyle name="SAPBEXheaderItem 7 3 4 4" xfId="21301" xr:uid="{E46D9BEE-2C56-4CC2-B6B4-67FFC21F5080}"/>
    <cellStyle name="SAPBEXheaderItem 7 3 5" xfId="5988" xr:uid="{D99DB677-0ACB-449B-8F30-44DDE33B45C7}"/>
    <cellStyle name="SAPBEXheaderItem 7 3 5 2" xfId="12471" xr:uid="{7DA2DF91-CC3B-4866-9D52-EB11E66F891A}"/>
    <cellStyle name="SAPBEXheaderItem 7 3 5 3" xfId="18037" xr:uid="{495B9F81-276A-4AB1-8622-DB9D71FFD8DB}"/>
    <cellStyle name="SAPBEXheaderItem 7 3 5 4" xfId="23478" xr:uid="{060C8861-B283-4656-9BCA-ED82A4F4AA25}"/>
    <cellStyle name="SAPBEXheaderItem 7 3 6" xfId="8244" xr:uid="{4EE66166-496D-4D6B-AA8D-DD5B08479D91}"/>
    <cellStyle name="SAPBEXheaderItem 7 3 7" xfId="13906" xr:uid="{C7DF2336-99DB-4ED2-963C-CE7DA7B29BDB}"/>
    <cellStyle name="SAPBEXheaderItem 7 3 8" xfId="19426" xr:uid="{CAF30CEB-E4C4-49FB-B521-D792A362C339}"/>
    <cellStyle name="SAPBEXheaderItem 7 4" xfId="1627" xr:uid="{2E027127-7FCC-4B17-9610-D73E2AC9EFE7}"/>
    <cellStyle name="SAPBEXheaderItem 7 4 2" xfId="1628" xr:uid="{F9107BC3-7824-4667-ADAC-D6B9ACA91DCF}"/>
    <cellStyle name="SAPBEXheaderItem 7 4 2 2" xfId="3658" xr:uid="{FC7E5031-21B6-40A6-B637-EAA6181E6D74}"/>
    <cellStyle name="SAPBEXheaderItem 7 4 2 2 2" xfId="10214" xr:uid="{5D73535D-68BB-4D2F-AC25-C4480ADAB32B}"/>
    <cellStyle name="SAPBEXheaderItem 7 4 2 2 3" xfId="15828" xr:uid="{42F96326-A276-4C61-8004-DCB34A06D1AF}"/>
    <cellStyle name="SAPBEXheaderItem 7 4 2 2 4" xfId="21305" xr:uid="{E80B8F7F-C003-4AC1-B19D-D318C0167F33}"/>
    <cellStyle name="SAPBEXheaderItem 7 4 2 3" xfId="5992" xr:uid="{1F8D49AA-7091-4EF9-B5FC-1A8F5A551E40}"/>
    <cellStyle name="SAPBEXheaderItem 7 4 2 3 2" xfId="12475" xr:uid="{98E20E88-F59E-4A94-A2DB-189E4C74E5CD}"/>
    <cellStyle name="SAPBEXheaderItem 7 4 2 3 3" xfId="18041" xr:uid="{0703FEF5-84C3-4D3D-89E6-E836A3ED93D9}"/>
    <cellStyle name="SAPBEXheaderItem 7 4 2 3 4" xfId="23482" xr:uid="{E45CD7F9-A625-435F-86C0-79347D0BDB42}"/>
    <cellStyle name="SAPBEXheaderItem 7 4 2 4" xfId="8248" xr:uid="{7575FE02-81FD-4C2C-82A2-2023AEE780E8}"/>
    <cellStyle name="SAPBEXheaderItem 7 4 2 5" xfId="13910" xr:uid="{D8CF4588-8D9A-45EB-8314-9014BD1DAE3E}"/>
    <cellStyle name="SAPBEXheaderItem 7 4 2 6" xfId="19430" xr:uid="{BBFCC6AE-8C12-47DE-959C-549619D1A465}"/>
    <cellStyle name="SAPBEXheaderItem 7 4 3" xfId="1629" xr:uid="{7205CB82-E58A-48CE-A9C7-ACFED99341EC}"/>
    <cellStyle name="SAPBEXheaderItem 7 4 3 2" xfId="3659" xr:uid="{27FE1BBA-9F55-4C6B-BA9A-281A88535EA9}"/>
    <cellStyle name="SAPBEXheaderItem 7 4 3 2 2" xfId="10215" xr:uid="{DBECF235-C717-4DB0-8082-CE6A3D685243}"/>
    <cellStyle name="SAPBEXheaderItem 7 4 3 2 3" xfId="15829" xr:uid="{78179027-4C76-4C27-82BA-91B7F465B2ED}"/>
    <cellStyle name="SAPBEXheaderItem 7 4 3 2 4" xfId="21306" xr:uid="{ECD93015-BCAF-4A53-9EA3-932AC7575B09}"/>
    <cellStyle name="SAPBEXheaderItem 7 4 3 3" xfId="5993" xr:uid="{26C3DACF-E1D8-47A9-A34C-B770F43E0F95}"/>
    <cellStyle name="SAPBEXheaderItem 7 4 3 3 2" xfId="12476" xr:uid="{61834681-595B-4A0D-AC95-9D4322137DE3}"/>
    <cellStyle name="SAPBEXheaderItem 7 4 3 3 3" xfId="18042" xr:uid="{332C59C8-05CA-4CB4-B635-A4C1B91D2122}"/>
    <cellStyle name="SAPBEXheaderItem 7 4 3 3 4" xfId="23483" xr:uid="{C42A60EF-7C46-4E12-A997-D6B57F0B3D72}"/>
    <cellStyle name="SAPBEXheaderItem 7 4 3 4" xfId="8249" xr:uid="{0B849D43-FFA0-46F0-BC93-B80E5A947910}"/>
    <cellStyle name="SAPBEXheaderItem 7 4 3 5" xfId="13911" xr:uid="{2A5034DC-3CBF-4618-8949-8C029700E36F}"/>
    <cellStyle name="SAPBEXheaderItem 7 4 3 6" xfId="19431" xr:uid="{7C5D8145-235D-4AB4-B15C-F97EB4C3B108}"/>
    <cellStyle name="SAPBEXheaderItem 7 4 4" xfId="3657" xr:uid="{313F1A09-BA58-4F6B-9E28-523BACDCE8D7}"/>
    <cellStyle name="SAPBEXheaderItem 7 4 4 2" xfId="10213" xr:uid="{BF761184-2984-4A5A-9619-FFF056E5B317}"/>
    <cellStyle name="SAPBEXheaderItem 7 4 4 3" xfId="15827" xr:uid="{230ED819-8026-454B-95B6-DECA0139CE70}"/>
    <cellStyle name="SAPBEXheaderItem 7 4 4 4" xfId="21304" xr:uid="{96715179-6595-458D-9679-71545561E2BE}"/>
    <cellStyle name="SAPBEXheaderItem 7 4 5" xfId="5991" xr:uid="{A0772726-B614-4921-97FF-2E1AF8D0DB73}"/>
    <cellStyle name="SAPBEXheaderItem 7 4 5 2" xfId="12474" xr:uid="{DF6636FA-08D1-4EA9-8BEA-9FB4D986D7F4}"/>
    <cellStyle name="SAPBEXheaderItem 7 4 5 3" xfId="18040" xr:uid="{7EEC1932-A09C-4C04-B50C-6D49AA9AEFC5}"/>
    <cellStyle name="SAPBEXheaderItem 7 4 5 4" xfId="23481" xr:uid="{DE67EE65-C738-45A8-966F-5329983830D1}"/>
    <cellStyle name="SAPBEXheaderItem 7 4 6" xfId="8247" xr:uid="{7B86AF93-1C98-420C-A3A2-867BEDB32EAE}"/>
    <cellStyle name="SAPBEXheaderItem 7 4 7" xfId="13909" xr:uid="{44F9C496-0800-4ABF-B607-002AC8ABAF42}"/>
    <cellStyle name="SAPBEXheaderItem 7 4 8" xfId="19429" xr:uid="{4CBE1F96-1B32-4EE5-9053-DF8F7669BE8E}"/>
    <cellStyle name="SAPBEXheaderItem 7 5" xfId="1630" xr:uid="{139E1235-C753-442F-BACA-89A022F19C85}"/>
    <cellStyle name="SAPBEXheaderItem 7 5 2" xfId="3660" xr:uid="{3F9D0772-FE71-4254-8F8C-BDC2BEC79074}"/>
    <cellStyle name="SAPBEXheaderItem 7 5 2 2" xfId="10216" xr:uid="{D42D9F0A-4E99-4287-B2D3-3E9BFDCDBCA6}"/>
    <cellStyle name="SAPBEXheaderItem 7 5 2 3" xfId="15830" xr:uid="{116E2C88-E0C4-41D5-8943-E2FDB29EA6D1}"/>
    <cellStyle name="SAPBEXheaderItem 7 5 2 4" xfId="21307" xr:uid="{7DE8B13C-4DB7-427C-8FA2-8FB9E65B8481}"/>
    <cellStyle name="SAPBEXheaderItem 7 5 3" xfId="5994" xr:uid="{159BFEF6-5BB2-4BEB-9461-C8145785D242}"/>
    <cellStyle name="SAPBEXheaderItem 7 5 3 2" xfId="12477" xr:uid="{A01351D7-4C8A-44C1-B802-73D8D05745C8}"/>
    <cellStyle name="SAPBEXheaderItem 7 5 3 3" xfId="18043" xr:uid="{71C62716-1FBA-4463-B201-69E42F4FF3EE}"/>
    <cellStyle name="SAPBEXheaderItem 7 5 3 4" xfId="23484" xr:uid="{AC7F79ED-952F-4984-BC98-6D465FA54DED}"/>
    <cellStyle name="SAPBEXheaderItem 7 5 4" xfId="8250" xr:uid="{61121F9F-7609-4AD7-AC2A-9D14AD0F0DD6}"/>
    <cellStyle name="SAPBEXheaderItem 7 5 5" xfId="13912" xr:uid="{716D47B0-1384-4A80-BC31-E1EAE5BCF49B}"/>
    <cellStyle name="SAPBEXheaderItem 7 5 6" xfId="19432" xr:uid="{33DD42DC-3248-4A95-8576-2AE0618D7D71}"/>
    <cellStyle name="SAPBEXheaderItem 7 6" xfId="1631" xr:uid="{93C2F68A-4D44-4FB3-8FE8-F748F3504471}"/>
    <cellStyle name="SAPBEXheaderItem 7 6 2" xfId="3661" xr:uid="{2AC55F77-02CA-478C-AEA6-F902BA927013}"/>
    <cellStyle name="SAPBEXheaderItem 7 6 2 2" xfId="10217" xr:uid="{C61425AF-E087-435C-A0A7-2973F0B3BFDB}"/>
    <cellStyle name="SAPBEXheaderItem 7 6 2 3" xfId="15831" xr:uid="{A66DA55B-C22A-4346-891C-1CE2202678B0}"/>
    <cellStyle name="SAPBEXheaderItem 7 6 2 4" xfId="21308" xr:uid="{87982113-F4B8-4226-915F-25A1FA74D207}"/>
    <cellStyle name="SAPBEXheaderItem 7 6 3" xfId="5995" xr:uid="{8454C258-375E-439B-B93B-457C6378AB14}"/>
    <cellStyle name="SAPBEXheaderItem 7 6 3 2" xfId="12478" xr:uid="{360E1927-AF53-4026-B8B2-628DDB81CE09}"/>
    <cellStyle name="SAPBEXheaderItem 7 6 3 3" xfId="18044" xr:uid="{232FB1BC-E094-4924-940B-1232362C282B}"/>
    <cellStyle name="SAPBEXheaderItem 7 6 3 4" xfId="23485" xr:uid="{6C3C0228-11F1-46BE-8326-F2E20BF13F79}"/>
    <cellStyle name="SAPBEXheaderItem 7 6 4" xfId="8251" xr:uid="{60F355CE-3D04-4FB4-B60F-7D8D2D449C17}"/>
    <cellStyle name="SAPBEXheaderItem 7 6 5" xfId="13913" xr:uid="{66C4FDBF-0637-48BA-999F-ED18C9235CC6}"/>
    <cellStyle name="SAPBEXheaderItem 7 6 6" xfId="19433" xr:uid="{71403C2E-CD44-43A8-8575-712557C5E487}"/>
    <cellStyle name="SAPBEXheaderItem 7 7" xfId="3650" xr:uid="{FF4F7972-F7F2-4981-ACB5-22B03E00E5A8}"/>
    <cellStyle name="SAPBEXheaderItem 7 7 2" xfId="10206" xr:uid="{D66B4CCB-7C56-4F10-AABD-E7F434D71A00}"/>
    <cellStyle name="SAPBEXheaderItem 7 7 3" xfId="15820" xr:uid="{F1C78E0A-FC14-4D0C-BBFC-A15D14D6A8BA}"/>
    <cellStyle name="SAPBEXheaderItem 7 7 4" xfId="21297" xr:uid="{B3E71C5E-9920-4665-B5D7-F184AEE2562A}"/>
    <cellStyle name="SAPBEXheaderItem 7 8" xfId="5984" xr:uid="{E04BAF7E-01EA-4D81-AFC5-C917637A487C}"/>
    <cellStyle name="SAPBEXheaderItem 7 8 2" xfId="12467" xr:uid="{51B9E6E2-F0E9-432F-A6AD-D1D47B1096E6}"/>
    <cellStyle name="SAPBEXheaderItem 7 8 3" xfId="18033" xr:uid="{051C79D3-210C-4A14-B7D0-52B1871500AC}"/>
    <cellStyle name="SAPBEXheaderItem 7 8 4" xfId="23474" xr:uid="{C89528D4-1AA7-4DD1-B522-41F0B28F830B}"/>
    <cellStyle name="SAPBEXheaderItem 7 9" xfId="8240" xr:uid="{1ADABEB4-551F-4636-AD85-864B589C9F58}"/>
    <cellStyle name="SAPBEXheaderItem 8" xfId="1632" xr:uid="{7B13D1BE-65CE-4C4F-9930-04F27524F199}"/>
    <cellStyle name="SAPBEXheaderItem 8 10" xfId="13914" xr:uid="{198D78D4-FB9F-4462-9A0A-AD51DF418C6C}"/>
    <cellStyle name="SAPBEXheaderItem 8 11" xfId="19434" xr:uid="{4B63CFFC-B94A-4719-8EF1-8EE1BFC8416B}"/>
    <cellStyle name="SAPBEXheaderItem 8 2" xfId="1633" xr:uid="{88545407-F7A0-423E-B000-6E64848B017F}"/>
    <cellStyle name="SAPBEXheaderItem 8 2 2" xfId="1634" xr:uid="{27EA5E7D-FABB-4610-A0F7-452ECD1206A4}"/>
    <cellStyle name="SAPBEXheaderItem 8 2 2 2" xfId="3664" xr:uid="{ADCB0CAE-C269-4A18-A7D9-B962E381337C}"/>
    <cellStyle name="SAPBEXheaderItem 8 2 2 2 2" xfId="10220" xr:uid="{536DBE7C-5FAF-4F0E-AA30-4C1E3CEC1361}"/>
    <cellStyle name="SAPBEXheaderItem 8 2 2 2 3" xfId="15834" xr:uid="{55C5690B-1129-4219-8F81-A9A0CA2723EF}"/>
    <cellStyle name="SAPBEXheaderItem 8 2 2 2 4" xfId="21311" xr:uid="{4D92644B-AB40-40B6-8E5C-6427D8943BC3}"/>
    <cellStyle name="SAPBEXheaderItem 8 2 2 3" xfId="5998" xr:uid="{2D87E6AC-A5F5-48A9-A399-7FE854EE1306}"/>
    <cellStyle name="SAPBEXheaderItem 8 2 2 3 2" xfId="12481" xr:uid="{9BB21434-E8B1-4B4F-B376-4DCBF345EA48}"/>
    <cellStyle name="SAPBEXheaderItem 8 2 2 3 3" xfId="18047" xr:uid="{766D4DA3-6B2F-44CB-B4FB-B881C353C2DC}"/>
    <cellStyle name="SAPBEXheaderItem 8 2 2 3 4" xfId="23488" xr:uid="{27912BA6-872B-47B6-B625-322E959A0856}"/>
    <cellStyle name="SAPBEXheaderItem 8 2 2 4" xfId="8254" xr:uid="{CE38C6A8-B3C0-4AB4-9660-673BE7A71165}"/>
    <cellStyle name="SAPBEXheaderItem 8 2 2 5" xfId="13916" xr:uid="{056DD180-13FD-4824-BB20-66C03EEC7FC5}"/>
    <cellStyle name="SAPBEXheaderItem 8 2 2 6" xfId="19436" xr:uid="{06CB38D7-EE30-46CE-99FE-831C0232F6A5}"/>
    <cellStyle name="SAPBEXheaderItem 8 2 3" xfId="1635" xr:uid="{46079A94-A4B2-4AD8-909C-5A0C51A0BD50}"/>
    <cellStyle name="SAPBEXheaderItem 8 2 3 2" xfId="3665" xr:uid="{9D583D40-0C2F-406A-A4F1-6245543C9DE6}"/>
    <cellStyle name="SAPBEXheaderItem 8 2 3 2 2" xfId="10221" xr:uid="{5B4579A7-594E-448F-BCAB-0F99606E99CB}"/>
    <cellStyle name="SAPBEXheaderItem 8 2 3 2 3" xfId="15835" xr:uid="{BEEA7A48-68B8-4815-806B-9BDC27270466}"/>
    <cellStyle name="SAPBEXheaderItem 8 2 3 2 4" xfId="21312" xr:uid="{8DD151B7-148D-4A7F-A64F-65267B29E019}"/>
    <cellStyle name="SAPBEXheaderItem 8 2 3 3" xfId="5999" xr:uid="{864C0DA5-E24A-4911-8E83-34937A71902E}"/>
    <cellStyle name="SAPBEXheaderItem 8 2 3 3 2" xfId="12482" xr:uid="{22A9C504-768A-4223-8241-721658D2DB72}"/>
    <cellStyle name="SAPBEXheaderItem 8 2 3 3 3" xfId="18048" xr:uid="{18BB0ED0-7769-4C64-A9CE-A7B3C34A636C}"/>
    <cellStyle name="SAPBEXheaderItem 8 2 3 3 4" xfId="23489" xr:uid="{3337C85A-8C24-4684-94EE-02657C26AAE3}"/>
    <cellStyle name="SAPBEXheaderItem 8 2 3 4" xfId="8255" xr:uid="{CEAD7323-E63E-4879-B9E1-F28AEC134335}"/>
    <cellStyle name="SAPBEXheaderItem 8 2 3 5" xfId="13917" xr:uid="{EDDB0B44-5944-4028-9AB1-88B968DBC570}"/>
    <cellStyle name="SAPBEXheaderItem 8 2 3 6" xfId="19437" xr:uid="{B3A6B9A3-E19C-4C02-90D4-8D3C7D6F071F}"/>
    <cellStyle name="SAPBEXheaderItem 8 2 4" xfId="3663" xr:uid="{422AC5DE-1DFE-4E63-8242-D2D05D24DD7A}"/>
    <cellStyle name="SAPBEXheaderItem 8 2 4 2" xfId="10219" xr:uid="{91FDA8C5-C8A8-4110-AAA6-C1F63021ABF0}"/>
    <cellStyle name="SAPBEXheaderItem 8 2 4 3" xfId="15833" xr:uid="{64FE42B9-31F0-46B6-8673-27A0E0AA5969}"/>
    <cellStyle name="SAPBEXheaderItem 8 2 4 4" xfId="21310" xr:uid="{F971D71A-3202-49F4-9051-CBEC2A1EA69B}"/>
    <cellStyle name="SAPBEXheaderItem 8 2 5" xfId="5997" xr:uid="{A95F1B4B-23C7-486A-88C6-AEB054B3FA44}"/>
    <cellStyle name="SAPBEXheaderItem 8 2 5 2" xfId="12480" xr:uid="{31E4593F-1E59-4623-BD2C-574EAA06AAB3}"/>
    <cellStyle name="SAPBEXheaderItem 8 2 5 3" xfId="18046" xr:uid="{EA4D70E0-5EEA-4F7B-B5DC-B92444AB7BEE}"/>
    <cellStyle name="SAPBEXheaderItem 8 2 5 4" xfId="23487" xr:uid="{7542FC07-E0F4-4DF9-92DD-8AABD3AC07ED}"/>
    <cellStyle name="SAPBEXheaderItem 8 2 6" xfId="8253" xr:uid="{F36A2A7A-A369-4151-814D-7AB0DFAD6798}"/>
    <cellStyle name="SAPBEXheaderItem 8 2 7" xfId="13915" xr:uid="{64C5D133-62D4-4BE7-B966-20BB4B69D970}"/>
    <cellStyle name="SAPBEXheaderItem 8 2 8" xfId="19435" xr:uid="{8818FB50-61A2-4893-9C56-79190A431114}"/>
    <cellStyle name="SAPBEXheaderItem 8 3" xfId="1636" xr:uid="{3271A53B-B8FB-475C-826D-962B0D3A4391}"/>
    <cellStyle name="SAPBEXheaderItem 8 3 2" xfId="1637" xr:uid="{1F59E620-71AE-4821-AF38-A2E7476E9160}"/>
    <cellStyle name="SAPBEXheaderItem 8 3 2 2" xfId="3667" xr:uid="{70CE48FA-43B7-4CF1-B1BD-3A2B71ADB1E5}"/>
    <cellStyle name="SAPBEXheaderItem 8 3 2 2 2" xfId="10223" xr:uid="{62090DE7-C1A3-49CF-BF95-C59AA14807EF}"/>
    <cellStyle name="SAPBEXheaderItem 8 3 2 2 3" xfId="15837" xr:uid="{D27E7BB1-2B8E-47C9-B37C-B0168B2E543C}"/>
    <cellStyle name="SAPBEXheaderItem 8 3 2 2 4" xfId="21314" xr:uid="{8A602679-2B21-47A8-B234-1B0A9286B0A2}"/>
    <cellStyle name="SAPBEXheaderItem 8 3 2 3" xfId="6001" xr:uid="{BF3989BF-21DF-4181-9928-E1E7788A6FB4}"/>
    <cellStyle name="SAPBEXheaderItem 8 3 2 3 2" xfId="12484" xr:uid="{17638D26-3B00-4A87-9DB5-E5E99408AC76}"/>
    <cellStyle name="SAPBEXheaderItem 8 3 2 3 3" xfId="18050" xr:uid="{4C366CBC-E258-431C-9E56-F67A1E9A77EF}"/>
    <cellStyle name="SAPBEXheaderItem 8 3 2 3 4" xfId="23491" xr:uid="{7AD35318-CB08-4DF8-9E36-131E3BE056D7}"/>
    <cellStyle name="SAPBEXheaderItem 8 3 2 4" xfId="8257" xr:uid="{3427755E-E364-4070-9C12-4A1E7F08A658}"/>
    <cellStyle name="SAPBEXheaderItem 8 3 2 5" xfId="13919" xr:uid="{90DBD501-382F-4BA4-AF0B-D141D61E9DBE}"/>
    <cellStyle name="SAPBEXheaderItem 8 3 2 6" xfId="19439" xr:uid="{E327CAE5-6992-49C0-9967-0D78172C912B}"/>
    <cellStyle name="SAPBEXheaderItem 8 3 3" xfId="1638" xr:uid="{2034E7C6-3D5B-4BBD-989F-7BD930213E70}"/>
    <cellStyle name="SAPBEXheaderItem 8 3 3 2" xfId="3668" xr:uid="{84BCFB92-C7B7-40BC-BAE1-70BBD0B1CE9C}"/>
    <cellStyle name="SAPBEXheaderItem 8 3 3 2 2" xfId="10224" xr:uid="{E279C9C1-C9A9-4C1C-A1C0-5C3C3072E9B2}"/>
    <cellStyle name="SAPBEXheaderItem 8 3 3 2 3" xfId="15838" xr:uid="{94FB3913-774F-4174-AB55-89D7F535A708}"/>
    <cellStyle name="SAPBEXheaderItem 8 3 3 2 4" xfId="21315" xr:uid="{89766AA0-9465-4390-A7FB-2C8EB46D20F2}"/>
    <cellStyle name="SAPBEXheaderItem 8 3 3 3" xfId="6002" xr:uid="{4B89386C-C712-474E-ADD1-CCA7066A4B11}"/>
    <cellStyle name="SAPBEXheaderItem 8 3 3 3 2" xfId="12485" xr:uid="{1B707233-93FD-4B39-BC9A-99133D86F327}"/>
    <cellStyle name="SAPBEXheaderItem 8 3 3 3 3" xfId="18051" xr:uid="{516A2F22-F0C6-4523-B6D3-8D3899420EBD}"/>
    <cellStyle name="SAPBEXheaderItem 8 3 3 3 4" xfId="23492" xr:uid="{0FAA95D9-9BE3-4A80-A23C-49F23F171530}"/>
    <cellStyle name="SAPBEXheaderItem 8 3 3 4" xfId="8258" xr:uid="{1E684C13-2EE3-45C1-B2D1-89BF55195A21}"/>
    <cellStyle name="SAPBEXheaderItem 8 3 3 5" xfId="13920" xr:uid="{0E74F5B5-CB62-4351-A0FD-2E32609B8BF9}"/>
    <cellStyle name="SAPBEXheaderItem 8 3 3 6" xfId="19440" xr:uid="{F9EB9BFE-A9BA-4D8C-B065-E27BCE2A9DD5}"/>
    <cellStyle name="SAPBEXheaderItem 8 3 4" xfId="3666" xr:uid="{BDD86C87-DC18-4FCA-8C5B-AD37F83046C0}"/>
    <cellStyle name="SAPBEXheaderItem 8 3 4 2" xfId="10222" xr:uid="{91675805-85CD-4E35-8547-6E6FD2A37025}"/>
    <cellStyle name="SAPBEXheaderItem 8 3 4 3" xfId="15836" xr:uid="{F5B959F1-CED4-4833-B89F-327B3D3BAF0A}"/>
    <cellStyle name="SAPBEXheaderItem 8 3 4 4" xfId="21313" xr:uid="{32A360F5-608A-45A2-8819-99AB6E5D30E1}"/>
    <cellStyle name="SAPBEXheaderItem 8 3 5" xfId="6000" xr:uid="{8DA10B5B-E1E2-42FB-B60F-5E77FC879AB8}"/>
    <cellStyle name="SAPBEXheaderItem 8 3 5 2" xfId="12483" xr:uid="{856AF0EA-FC64-4AE4-B556-4FB99138CCB8}"/>
    <cellStyle name="SAPBEXheaderItem 8 3 5 3" xfId="18049" xr:uid="{04B67D1E-4530-4A78-814D-8425734C2163}"/>
    <cellStyle name="SAPBEXheaderItem 8 3 5 4" xfId="23490" xr:uid="{C504F558-1C4B-4050-843A-288BAB5554A0}"/>
    <cellStyle name="SAPBEXheaderItem 8 3 6" xfId="8256" xr:uid="{DF09D554-3C8B-46EA-B100-4C6DE3E0E384}"/>
    <cellStyle name="SAPBEXheaderItem 8 3 7" xfId="13918" xr:uid="{D27CDC09-E774-4A64-A884-9FCA90D5E0D3}"/>
    <cellStyle name="SAPBEXheaderItem 8 3 8" xfId="19438" xr:uid="{92259F14-F58D-4E8E-815A-089A4CCF852A}"/>
    <cellStyle name="SAPBEXheaderItem 8 4" xfId="1639" xr:uid="{36DC58AF-800F-4475-B8A0-AAD3169C92EA}"/>
    <cellStyle name="SAPBEXheaderItem 8 4 2" xfId="1640" xr:uid="{5F4AB783-B2AF-4FD9-AC9F-2B0BF5E9A839}"/>
    <cellStyle name="SAPBEXheaderItem 8 4 2 2" xfId="3670" xr:uid="{EB47B6C0-AC50-4D52-8280-475F04262B40}"/>
    <cellStyle name="SAPBEXheaderItem 8 4 2 2 2" xfId="10226" xr:uid="{2C240466-A95B-4FB6-81A7-251469F1DF74}"/>
    <cellStyle name="SAPBEXheaderItem 8 4 2 2 3" xfId="15840" xr:uid="{E7639FCD-CA46-4696-8088-907D4FC30E54}"/>
    <cellStyle name="SAPBEXheaderItem 8 4 2 2 4" xfId="21317" xr:uid="{06FDC024-1115-4A12-AE78-1657C9E00ADE}"/>
    <cellStyle name="SAPBEXheaderItem 8 4 2 3" xfId="6004" xr:uid="{1EB8A9C8-9795-4A90-A5F2-D12EE2332190}"/>
    <cellStyle name="SAPBEXheaderItem 8 4 2 3 2" xfId="12487" xr:uid="{4690F6DF-6C70-4D44-AA9E-F14574DF15B2}"/>
    <cellStyle name="SAPBEXheaderItem 8 4 2 3 3" xfId="18053" xr:uid="{8DB11AFA-6AEF-4990-9056-B1A8FA3D5749}"/>
    <cellStyle name="SAPBEXheaderItem 8 4 2 3 4" xfId="23494" xr:uid="{0B256CD3-0D1F-47F4-A522-4F2DE4BD7760}"/>
    <cellStyle name="SAPBEXheaderItem 8 4 2 4" xfId="8260" xr:uid="{17DDF2E5-1157-42D5-899F-B4D7179F0441}"/>
    <cellStyle name="SAPBEXheaderItem 8 4 2 5" xfId="13922" xr:uid="{2C704BF8-816C-4A01-B2B6-AEF6F61DC6CC}"/>
    <cellStyle name="SAPBEXheaderItem 8 4 2 6" xfId="19442" xr:uid="{61B0ACD1-E593-4E35-A4CC-07E3F52064CE}"/>
    <cellStyle name="SAPBEXheaderItem 8 4 3" xfId="1641" xr:uid="{17ACE265-3B55-4037-85F6-52BB7349A9A9}"/>
    <cellStyle name="SAPBEXheaderItem 8 4 3 2" xfId="3671" xr:uid="{49BACD47-E839-4DDD-B1D9-06BD81E0E0B3}"/>
    <cellStyle name="SAPBEXheaderItem 8 4 3 2 2" xfId="10227" xr:uid="{87079081-E0B8-4932-9387-7930F19D24E4}"/>
    <cellStyle name="SAPBEXheaderItem 8 4 3 2 3" xfId="15841" xr:uid="{A54AD2A8-A26D-47DF-8ADD-956FA1439A92}"/>
    <cellStyle name="SAPBEXheaderItem 8 4 3 2 4" xfId="21318" xr:uid="{6EE42693-151E-4EDA-A10B-32FD2DE07FE0}"/>
    <cellStyle name="SAPBEXheaderItem 8 4 3 3" xfId="6005" xr:uid="{262D61B1-5893-4E4B-B825-E8828E61B84F}"/>
    <cellStyle name="SAPBEXheaderItem 8 4 3 3 2" xfId="12488" xr:uid="{7D96BAC6-7CB9-418C-A61A-A353CC459679}"/>
    <cellStyle name="SAPBEXheaderItem 8 4 3 3 3" xfId="18054" xr:uid="{1DF5BD58-B31F-417D-B52E-E6E536F97392}"/>
    <cellStyle name="SAPBEXheaderItem 8 4 3 3 4" xfId="23495" xr:uid="{F2FBC4CF-26A4-4CC7-8461-D49FB3D53517}"/>
    <cellStyle name="SAPBEXheaderItem 8 4 3 4" xfId="8261" xr:uid="{4B722CDB-BDD5-4CF9-AA72-CB9FCFA644CA}"/>
    <cellStyle name="SAPBEXheaderItem 8 4 3 5" xfId="13923" xr:uid="{E3CA0F59-B441-448E-BCC0-8C607CE44B0C}"/>
    <cellStyle name="SAPBEXheaderItem 8 4 3 6" xfId="19443" xr:uid="{55ACBCE9-04D0-4630-AFC6-A8B50637FBB0}"/>
    <cellStyle name="SAPBEXheaderItem 8 4 4" xfId="3669" xr:uid="{E92BF7D1-3E22-4D73-86A7-6DEAA644842A}"/>
    <cellStyle name="SAPBEXheaderItem 8 4 4 2" xfId="10225" xr:uid="{32E5A595-6CB0-49C5-9C7D-676D8CB307B2}"/>
    <cellStyle name="SAPBEXheaderItem 8 4 4 3" xfId="15839" xr:uid="{87D44812-0391-4778-B8C5-C72893F783F0}"/>
    <cellStyle name="SAPBEXheaderItem 8 4 4 4" xfId="21316" xr:uid="{819DF29A-F0C6-4892-86C4-94575ECAC4D7}"/>
    <cellStyle name="SAPBEXheaderItem 8 4 5" xfId="6003" xr:uid="{1EBD567C-27C1-4BF4-81D8-0DC9B566A064}"/>
    <cellStyle name="SAPBEXheaderItem 8 4 5 2" xfId="12486" xr:uid="{5D5ABC7C-D172-430B-9BF1-6CEE008C7FAC}"/>
    <cellStyle name="SAPBEXheaderItem 8 4 5 3" xfId="18052" xr:uid="{0C2B05FF-0C4B-4715-993E-8F322FA93B23}"/>
    <cellStyle name="SAPBEXheaderItem 8 4 5 4" xfId="23493" xr:uid="{CE779443-8A8B-4271-A086-7C0E935FB689}"/>
    <cellStyle name="SAPBEXheaderItem 8 4 6" xfId="8259" xr:uid="{E1C9CC26-8EEF-4436-B37B-3E584D547A6C}"/>
    <cellStyle name="SAPBEXheaderItem 8 4 7" xfId="13921" xr:uid="{9A73BAE5-5406-4B09-AF08-8F89129F7B57}"/>
    <cellStyle name="SAPBEXheaderItem 8 4 8" xfId="19441" xr:uid="{9E3AD538-52EB-4861-99A0-5911805F612A}"/>
    <cellStyle name="SAPBEXheaderItem 8 5" xfId="1642" xr:uid="{E1D37B47-2F50-48DF-940E-B7C4E68D230A}"/>
    <cellStyle name="SAPBEXheaderItem 8 5 2" xfId="3672" xr:uid="{8F3BC31B-6EDB-4E58-9893-E4EAA48516BE}"/>
    <cellStyle name="SAPBEXheaderItem 8 5 2 2" xfId="10228" xr:uid="{7389EA0A-0D9B-4205-BADD-B39573FB3972}"/>
    <cellStyle name="SAPBEXheaderItem 8 5 2 3" xfId="15842" xr:uid="{EC0F1E77-0EB9-4F30-8362-7C5DBF9C5BAA}"/>
    <cellStyle name="SAPBEXheaderItem 8 5 2 4" xfId="21319" xr:uid="{5ED74A25-047C-4F1C-A0DE-3FFD0C121139}"/>
    <cellStyle name="SAPBEXheaderItem 8 5 3" xfId="6006" xr:uid="{6DB1AC7D-FEB6-4AA8-82BA-EA9E0DC3FD7E}"/>
    <cellStyle name="SAPBEXheaderItem 8 5 3 2" xfId="12489" xr:uid="{43D3C0D0-FBF0-4B49-ACAF-1E902EEAC92C}"/>
    <cellStyle name="SAPBEXheaderItem 8 5 3 3" xfId="18055" xr:uid="{6B8C90A6-ED29-477E-8458-3D8637AB9417}"/>
    <cellStyle name="SAPBEXheaderItem 8 5 3 4" xfId="23496" xr:uid="{EC0B181D-55CA-4D4E-A8B9-10EE5C6F7B3C}"/>
    <cellStyle name="SAPBEXheaderItem 8 5 4" xfId="8262" xr:uid="{0F782D53-7C27-48F0-9730-54B1CCBDB83F}"/>
    <cellStyle name="SAPBEXheaderItem 8 5 5" xfId="13924" xr:uid="{4EFEE5BD-E2B4-488E-BD66-3DFD4231B023}"/>
    <cellStyle name="SAPBEXheaderItem 8 5 6" xfId="19444" xr:uid="{59621BB9-D62C-45BD-8C80-2BF2178DC2D0}"/>
    <cellStyle name="SAPBEXheaderItem 8 6" xfId="1643" xr:uid="{F7CCAB39-9E93-45C4-9E15-19C5C18EAF18}"/>
    <cellStyle name="SAPBEXheaderItem 8 6 2" xfId="3673" xr:uid="{D882D24A-BE36-4C8F-A4E2-24B39D3C9E90}"/>
    <cellStyle name="SAPBEXheaderItem 8 6 2 2" xfId="10229" xr:uid="{D8439552-336D-406C-A6B0-4A7203AE61D3}"/>
    <cellStyle name="SAPBEXheaderItem 8 6 2 3" xfId="15843" xr:uid="{3013F747-5BD5-4C9F-B034-E9C991C34EA1}"/>
    <cellStyle name="SAPBEXheaderItem 8 6 2 4" xfId="21320" xr:uid="{7BC20542-ABA0-4E14-A20B-B441AE48B71E}"/>
    <cellStyle name="SAPBEXheaderItem 8 6 3" xfId="6007" xr:uid="{55FBE088-CACC-42D6-AD0C-B0C146239EC9}"/>
    <cellStyle name="SAPBEXheaderItem 8 6 3 2" xfId="12490" xr:uid="{73F23859-74DE-4912-97FE-0EB6A7FF11A5}"/>
    <cellStyle name="SAPBEXheaderItem 8 6 3 3" xfId="18056" xr:uid="{39FF5DC2-ADDE-4A8D-B3DD-18A92E57D003}"/>
    <cellStyle name="SAPBEXheaderItem 8 6 3 4" xfId="23497" xr:uid="{68951556-655A-49C8-BAEB-137DB7E6170C}"/>
    <cellStyle name="SAPBEXheaderItem 8 6 4" xfId="8263" xr:uid="{6488232B-C694-4ACB-AC29-38D581D83AEB}"/>
    <cellStyle name="SAPBEXheaderItem 8 6 5" xfId="13925" xr:uid="{E29AA213-CC38-4211-9CE5-8FBDEE091B97}"/>
    <cellStyle name="SAPBEXheaderItem 8 6 6" xfId="19445" xr:uid="{4D0B0542-AB17-406B-A8E9-250D08F45446}"/>
    <cellStyle name="SAPBEXheaderItem 8 7" xfId="3662" xr:uid="{9125C1B7-D449-46FB-A77D-9632B994C3F1}"/>
    <cellStyle name="SAPBEXheaderItem 8 7 2" xfId="10218" xr:uid="{2A38D7C8-85DE-4249-8C00-44F6C51FDCAE}"/>
    <cellStyle name="SAPBEXheaderItem 8 7 3" xfId="15832" xr:uid="{B748FF2C-1118-4AAD-A148-DD537BB4C250}"/>
    <cellStyle name="SAPBEXheaderItem 8 7 4" xfId="21309" xr:uid="{6BE0B029-2E70-4257-A8C6-B6CC0CC9DE8E}"/>
    <cellStyle name="SAPBEXheaderItem 8 8" xfId="5996" xr:uid="{868A6E2B-2D8B-4C74-98C3-96B7BF772652}"/>
    <cellStyle name="SAPBEXheaderItem 8 8 2" xfId="12479" xr:uid="{0939EAA1-1E11-45AD-AAAF-C20D92417477}"/>
    <cellStyle name="SAPBEXheaderItem 8 8 3" xfId="18045" xr:uid="{23532E14-C778-4C08-A844-365DC511D5E9}"/>
    <cellStyle name="SAPBEXheaderItem 8 8 4" xfId="23486" xr:uid="{C4819287-AEAA-414C-A09D-EA690EB3ADC0}"/>
    <cellStyle name="SAPBEXheaderItem 8 9" xfId="8252" xr:uid="{C2E0AE78-5600-40E5-A70B-BBC65CC3633D}"/>
    <cellStyle name="SAPBEXheaderItem 9" xfId="1644" xr:uid="{FE488BE9-0328-4821-B393-F6394CBB4331}"/>
    <cellStyle name="SAPBEXheaderItem 9 10" xfId="13926" xr:uid="{D8691F11-039B-4126-91ED-2A3E6407B753}"/>
    <cellStyle name="SAPBEXheaderItem 9 11" xfId="19446" xr:uid="{E9DA7713-20CC-4506-8DB4-319C00822153}"/>
    <cellStyle name="SAPBEXheaderItem 9 2" xfId="1645" xr:uid="{82DBBB1F-2E1A-417F-87BD-4E70553E0EE2}"/>
    <cellStyle name="SAPBEXheaderItem 9 2 2" xfId="1646" xr:uid="{7B750D03-099C-42B5-A276-CD7BBD823158}"/>
    <cellStyle name="SAPBEXheaderItem 9 2 2 2" xfId="3676" xr:uid="{8C8255FA-DD61-4249-AD60-C55277C18E9B}"/>
    <cellStyle name="SAPBEXheaderItem 9 2 2 2 2" xfId="10232" xr:uid="{8825B0D0-6148-431A-8072-E739514D4FFF}"/>
    <cellStyle name="SAPBEXheaderItem 9 2 2 2 3" xfId="15846" xr:uid="{4E2CCEEB-3491-4FEE-BFB9-887D79C2B03D}"/>
    <cellStyle name="SAPBEXheaderItem 9 2 2 2 4" xfId="21323" xr:uid="{D9688770-3EC3-44E0-B8A8-CC624571CC5D}"/>
    <cellStyle name="SAPBEXheaderItem 9 2 2 3" xfId="6010" xr:uid="{3C82BFCA-5F8D-4DA0-BD6B-B71A024A4771}"/>
    <cellStyle name="SAPBEXheaderItem 9 2 2 3 2" xfId="12493" xr:uid="{B5ACF536-1EF6-42D8-B9DD-B8E44FB3395C}"/>
    <cellStyle name="SAPBEXheaderItem 9 2 2 3 3" xfId="18059" xr:uid="{B6E9A9E7-1F24-4A54-A53A-26DA4BA86618}"/>
    <cellStyle name="SAPBEXheaderItem 9 2 2 3 4" xfId="23500" xr:uid="{93441E2D-51BF-416E-8BC2-E91A622A87DB}"/>
    <cellStyle name="SAPBEXheaderItem 9 2 2 4" xfId="8266" xr:uid="{00C105C3-970D-4A3D-B9DC-2B90FBA268B8}"/>
    <cellStyle name="SAPBEXheaderItem 9 2 2 5" xfId="13928" xr:uid="{ED2DA4F4-955C-461C-9E22-9523B98E22AE}"/>
    <cellStyle name="SAPBEXheaderItem 9 2 2 6" xfId="19448" xr:uid="{1F7A9723-64E4-4222-8906-BD71B8559A9D}"/>
    <cellStyle name="SAPBEXheaderItem 9 2 3" xfId="1647" xr:uid="{F25747D7-C13A-4F1C-8BBF-15FA67309252}"/>
    <cellStyle name="SAPBEXheaderItem 9 2 3 2" xfId="3677" xr:uid="{DCACB6D6-07B2-4260-9A80-A8476D3A41E1}"/>
    <cellStyle name="SAPBEXheaderItem 9 2 3 2 2" xfId="10233" xr:uid="{29083D1B-307A-4EAE-A0CB-EE472A133D01}"/>
    <cellStyle name="SAPBEXheaderItem 9 2 3 2 3" xfId="15847" xr:uid="{C09552A2-E4FC-409E-A2A1-15A94EB786DE}"/>
    <cellStyle name="SAPBEXheaderItem 9 2 3 2 4" xfId="21324" xr:uid="{A8242CE3-937A-40DC-ADB2-1D406A9703C8}"/>
    <cellStyle name="SAPBEXheaderItem 9 2 3 3" xfId="6011" xr:uid="{83B17654-4AF0-41CB-9340-C1AD9EDB1987}"/>
    <cellStyle name="SAPBEXheaderItem 9 2 3 3 2" xfId="12494" xr:uid="{787A20ED-E8F7-4E44-BF5D-81A86FE73DBC}"/>
    <cellStyle name="SAPBEXheaderItem 9 2 3 3 3" xfId="18060" xr:uid="{180E9FAC-01FE-47BC-AE48-EC88DC8F4D3F}"/>
    <cellStyle name="SAPBEXheaderItem 9 2 3 3 4" xfId="23501" xr:uid="{53D988FF-EE7F-4E54-ABD6-EF29FDC5B314}"/>
    <cellStyle name="SAPBEXheaderItem 9 2 3 4" xfId="8267" xr:uid="{1A0C5FE4-AEBE-46F6-AE80-A4A646C023CB}"/>
    <cellStyle name="SAPBEXheaderItem 9 2 3 5" xfId="13929" xr:uid="{656F55F3-1418-4ECA-BB0D-D90CA8F0470F}"/>
    <cellStyle name="SAPBEXheaderItem 9 2 3 6" xfId="19449" xr:uid="{FA9EE007-4C8B-43C0-AC51-03A1FF2C6FAA}"/>
    <cellStyle name="SAPBEXheaderItem 9 2 4" xfId="3675" xr:uid="{35B4EB39-B4CE-4FF0-AA4C-DE0FDB853543}"/>
    <cellStyle name="SAPBEXheaderItem 9 2 4 2" xfId="10231" xr:uid="{BE7B57AC-E71E-477A-8E57-3D0211565B49}"/>
    <cellStyle name="SAPBEXheaderItem 9 2 4 3" xfId="15845" xr:uid="{ECB4F2A8-A152-497E-BC03-E52555AEFFC7}"/>
    <cellStyle name="SAPBEXheaderItem 9 2 4 4" xfId="21322" xr:uid="{3BF484B5-E6EA-4F97-8ACE-06499C33ECD7}"/>
    <cellStyle name="SAPBEXheaderItem 9 2 5" xfId="6009" xr:uid="{EEFA5E03-1200-4BEA-AFD2-83CA7068967D}"/>
    <cellStyle name="SAPBEXheaderItem 9 2 5 2" xfId="12492" xr:uid="{30B10010-6CBA-44A1-940C-A048FA561129}"/>
    <cellStyle name="SAPBEXheaderItem 9 2 5 3" xfId="18058" xr:uid="{8FD201EA-6F8C-459E-924E-3CB5EF1543A1}"/>
    <cellStyle name="SAPBEXheaderItem 9 2 5 4" xfId="23499" xr:uid="{E8E58958-7775-4D0B-88EC-6F5667268B07}"/>
    <cellStyle name="SAPBEXheaderItem 9 2 6" xfId="8265" xr:uid="{A6DA404B-7E66-4714-9E92-0FBA752DAE95}"/>
    <cellStyle name="SAPBEXheaderItem 9 2 7" xfId="13927" xr:uid="{6CC4B5F2-5588-4FF2-8469-755C8ABF2A4A}"/>
    <cellStyle name="SAPBEXheaderItem 9 2 8" xfId="19447" xr:uid="{C0DB23A3-3940-40A2-894B-E8FAD059685D}"/>
    <cellStyle name="SAPBEXheaderItem 9 3" xfId="1648" xr:uid="{5BC6EA02-B46A-4CE6-BF9B-A39820F6BDAE}"/>
    <cellStyle name="SAPBEXheaderItem 9 3 2" xfId="1649" xr:uid="{A275888A-6B87-43B6-931A-2181103B479C}"/>
    <cellStyle name="SAPBEXheaderItem 9 3 2 2" xfId="3679" xr:uid="{DCC6F778-FACC-4385-BBA0-09FEFDC3D36A}"/>
    <cellStyle name="SAPBEXheaderItem 9 3 2 2 2" xfId="10235" xr:uid="{1136FE94-DF93-471C-96D0-4A3208EDD298}"/>
    <cellStyle name="SAPBEXheaderItem 9 3 2 2 3" xfId="15849" xr:uid="{C86266CD-A10F-40C7-8191-817400798DA8}"/>
    <cellStyle name="SAPBEXheaderItem 9 3 2 2 4" xfId="21326" xr:uid="{69880622-8DFB-487F-A7E0-1D1501E87B02}"/>
    <cellStyle name="SAPBEXheaderItem 9 3 2 3" xfId="6013" xr:uid="{28B61594-433D-47E4-B672-F4002E83ACF6}"/>
    <cellStyle name="SAPBEXheaderItem 9 3 2 3 2" xfId="12496" xr:uid="{EEB481ED-1BCE-4EE2-BDC8-24E61497FA2E}"/>
    <cellStyle name="SAPBEXheaderItem 9 3 2 3 3" xfId="18062" xr:uid="{E77D3473-E7E2-400D-B4B6-24F3F95C45E6}"/>
    <cellStyle name="SAPBEXheaderItem 9 3 2 3 4" xfId="23503" xr:uid="{99933B83-CC20-4BD4-976B-E749E4ACDFC6}"/>
    <cellStyle name="SAPBEXheaderItem 9 3 2 4" xfId="8269" xr:uid="{AEA1D464-65F1-49A1-854C-7A04FF4625FA}"/>
    <cellStyle name="SAPBEXheaderItem 9 3 2 5" xfId="13931" xr:uid="{D9533C6D-615E-4CD9-9F26-B91E3AEDDCCB}"/>
    <cellStyle name="SAPBEXheaderItem 9 3 2 6" xfId="19451" xr:uid="{4778A839-7EB3-4A75-8708-C789414F926C}"/>
    <cellStyle name="SAPBEXheaderItem 9 3 3" xfId="1650" xr:uid="{3484EFF3-9749-4884-97E4-6729EAD46016}"/>
    <cellStyle name="SAPBEXheaderItem 9 3 3 2" xfId="3680" xr:uid="{065685E1-3FF8-4097-B4CF-DD137C68CE84}"/>
    <cellStyle name="SAPBEXheaderItem 9 3 3 2 2" xfId="10236" xr:uid="{046C7451-A52F-46F8-9AD4-B1DC81AB7B74}"/>
    <cellStyle name="SAPBEXheaderItem 9 3 3 2 3" xfId="15850" xr:uid="{3ED79C56-D47F-4340-A4D9-417B6AC6DE08}"/>
    <cellStyle name="SAPBEXheaderItem 9 3 3 2 4" xfId="21327" xr:uid="{F1FC9011-78BE-451A-B8C1-B99FA68E1AAA}"/>
    <cellStyle name="SAPBEXheaderItem 9 3 3 3" xfId="6014" xr:uid="{97F74642-5D64-4ABA-A4B3-969B51133A66}"/>
    <cellStyle name="SAPBEXheaderItem 9 3 3 3 2" xfId="12497" xr:uid="{105836B5-4A23-47AC-AC7F-CC3991964DF6}"/>
    <cellStyle name="SAPBEXheaderItem 9 3 3 3 3" xfId="18063" xr:uid="{A31BEC82-96AA-4FF3-99A1-DB4055F4702B}"/>
    <cellStyle name="SAPBEXheaderItem 9 3 3 3 4" xfId="23504" xr:uid="{7D4879BB-4B04-46E9-8C59-F56937F535E0}"/>
    <cellStyle name="SAPBEXheaderItem 9 3 3 4" xfId="8270" xr:uid="{FD064C13-3D1F-4BF0-9043-B7311F581E63}"/>
    <cellStyle name="SAPBEXheaderItem 9 3 3 5" xfId="13932" xr:uid="{35FFD817-4E87-4353-8112-91211E49D022}"/>
    <cellStyle name="SAPBEXheaderItem 9 3 3 6" xfId="19452" xr:uid="{E2261D05-A23E-4A34-8CBC-C68DBD0C44CC}"/>
    <cellStyle name="SAPBEXheaderItem 9 3 4" xfId="3678" xr:uid="{1CCAF855-AE0E-46C6-BC67-1E2572B057E2}"/>
    <cellStyle name="SAPBEXheaderItem 9 3 4 2" xfId="10234" xr:uid="{853DC980-14F9-42F5-AC4B-77E856D353BD}"/>
    <cellStyle name="SAPBEXheaderItem 9 3 4 3" xfId="15848" xr:uid="{773FCEA1-6CB9-4F17-9C1E-0C424F6B3B61}"/>
    <cellStyle name="SAPBEXheaderItem 9 3 4 4" xfId="21325" xr:uid="{65A46453-6586-4C09-AA8C-541D67491F6F}"/>
    <cellStyle name="SAPBEXheaderItem 9 3 5" xfId="6012" xr:uid="{F21CAD91-3124-4BF2-A492-530C902C6140}"/>
    <cellStyle name="SAPBEXheaderItem 9 3 5 2" xfId="12495" xr:uid="{B59A3235-43AB-4FEC-A8CA-46FE3010BCD8}"/>
    <cellStyle name="SAPBEXheaderItem 9 3 5 3" xfId="18061" xr:uid="{762A251C-2418-41FD-9770-07A23F17F55A}"/>
    <cellStyle name="SAPBEXheaderItem 9 3 5 4" xfId="23502" xr:uid="{96C5D6E9-241C-4C92-AF05-9AF996B2B5BE}"/>
    <cellStyle name="SAPBEXheaderItem 9 3 6" xfId="8268" xr:uid="{90243602-81C9-4D4D-8FBE-6B87E3595AF5}"/>
    <cellStyle name="SAPBEXheaderItem 9 3 7" xfId="13930" xr:uid="{9C385882-9285-4EBD-AC18-C3397A71953F}"/>
    <cellStyle name="SAPBEXheaderItem 9 3 8" xfId="19450" xr:uid="{F71E6661-DDF2-4AC8-8D6B-85CA612BE645}"/>
    <cellStyle name="SAPBEXheaderItem 9 4" xfId="1651" xr:uid="{7F3C075F-B5C3-4DA0-8FAC-26F1E4E79EDF}"/>
    <cellStyle name="SAPBEXheaderItem 9 4 2" xfId="1652" xr:uid="{093C59DB-5717-4ABB-B6F2-E8CC61FD1AA8}"/>
    <cellStyle name="SAPBEXheaderItem 9 4 2 2" xfId="3682" xr:uid="{765D2E25-F9EE-49E8-9F95-D40660A9338A}"/>
    <cellStyle name="SAPBEXheaderItem 9 4 2 2 2" xfId="10238" xr:uid="{BBE5F0AB-5CE0-4C67-85EE-C7C0384BD2C6}"/>
    <cellStyle name="SAPBEXheaderItem 9 4 2 2 3" xfId="15852" xr:uid="{FA0F9D01-B7D1-481F-B19B-A3DD9BE5E074}"/>
    <cellStyle name="SAPBEXheaderItem 9 4 2 2 4" xfId="21329" xr:uid="{737DCCEA-6A63-41ED-9697-8CE6A83C98DA}"/>
    <cellStyle name="SAPBEXheaderItem 9 4 2 3" xfId="6016" xr:uid="{3908D8BE-E3F7-4D07-B04F-6B95433CBB38}"/>
    <cellStyle name="SAPBEXheaderItem 9 4 2 3 2" xfId="12499" xr:uid="{58B918CD-7DFC-4FB8-85EF-840A7E1AAD5B}"/>
    <cellStyle name="SAPBEXheaderItem 9 4 2 3 3" xfId="18065" xr:uid="{4CF3538A-5906-425A-A4A0-6A62058141CF}"/>
    <cellStyle name="SAPBEXheaderItem 9 4 2 3 4" xfId="23506" xr:uid="{A9010B97-8E13-4622-AA0E-A515EFE29A0D}"/>
    <cellStyle name="SAPBEXheaderItem 9 4 2 4" xfId="8272" xr:uid="{04D385AE-7B17-42C5-AF2D-85C5F5FD3165}"/>
    <cellStyle name="SAPBEXheaderItem 9 4 2 5" xfId="13934" xr:uid="{09EF4BB4-B0E8-4309-8324-2F0729C4BC9F}"/>
    <cellStyle name="SAPBEXheaderItem 9 4 2 6" xfId="19454" xr:uid="{D83874B7-E638-4112-970C-3E73DBCC0C6D}"/>
    <cellStyle name="SAPBEXheaderItem 9 4 3" xfId="1653" xr:uid="{B65C88AE-16F6-4F74-BE38-9D30A629A640}"/>
    <cellStyle name="SAPBEXheaderItem 9 4 3 2" xfId="3683" xr:uid="{50BE40AF-70E2-48B0-A8C6-00EBFD8553C9}"/>
    <cellStyle name="SAPBEXheaderItem 9 4 3 2 2" xfId="10239" xr:uid="{6C1CA002-6FAE-44C4-8977-BA2A6547F919}"/>
    <cellStyle name="SAPBEXheaderItem 9 4 3 2 3" xfId="15853" xr:uid="{CAFBCAE7-9B54-4367-89F6-8C91FE70A6AD}"/>
    <cellStyle name="SAPBEXheaderItem 9 4 3 2 4" xfId="21330" xr:uid="{2974D09E-4FB4-47EE-85F2-9D98638CEFA6}"/>
    <cellStyle name="SAPBEXheaderItem 9 4 3 3" xfId="6017" xr:uid="{12F3E454-A4A1-4AC7-8405-F56DE3919528}"/>
    <cellStyle name="SAPBEXheaderItem 9 4 3 3 2" xfId="12500" xr:uid="{1DEC3293-BE3B-42FB-80F8-E39BDC4EFC85}"/>
    <cellStyle name="SAPBEXheaderItem 9 4 3 3 3" xfId="18066" xr:uid="{C7D28962-F237-4FED-A542-2769BD116A39}"/>
    <cellStyle name="SAPBEXheaderItem 9 4 3 3 4" xfId="23507" xr:uid="{844F099B-2FB1-4EDB-ADDA-8C7A8F375E76}"/>
    <cellStyle name="SAPBEXheaderItem 9 4 3 4" xfId="8273" xr:uid="{7A1841A3-1A43-4DC5-AF1D-FAC1AE76E10C}"/>
    <cellStyle name="SAPBEXheaderItem 9 4 3 5" xfId="13935" xr:uid="{1C31CED6-90C4-4C79-9F35-58EDA7A36519}"/>
    <cellStyle name="SAPBEXheaderItem 9 4 3 6" xfId="19455" xr:uid="{1456D63E-150C-41FB-A6C6-D383472BDA67}"/>
    <cellStyle name="SAPBEXheaderItem 9 4 4" xfId="3681" xr:uid="{8EF8627A-D7A8-4109-9A95-B49A9092E49B}"/>
    <cellStyle name="SAPBEXheaderItem 9 4 4 2" xfId="10237" xr:uid="{D46D891F-6437-4F9B-A47E-F339FA32ED04}"/>
    <cellStyle name="SAPBEXheaderItem 9 4 4 3" xfId="15851" xr:uid="{3F01B575-3F7F-4A82-BABA-1AF545BB8885}"/>
    <cellStyle name="SAPBEXheaderItem 9 4 4 4" xfId="21328" xr:uid="{2680532C-D9DF-49A3-98CB-290C2A12D457}"/>
    <cellStyle name="SAPBEXheaderItem 9 4 5" xfId="6015" xr:uid="{3426C368-545C-4302-8ABF-02F954CCFBAD}"/>
    <cellStyle name="SAPBEXheaderItem 9 4 5 2" xfId="12498" xr:uid="{5882277F-4BCD-4B2B-92D7-70CF29317E8E}"/>
    <cellStyle name="SAPBEXheaderItem 9 4 5 3" xfId="18064" xr:uid="{F93E8C49-F0D5-4EEC-B9B3-816CC6DBBAFE}"/>
    <cellStyle name="SAPBEXheaderItem 9 4 5 4" xfId="23505" xr:uid="{CB321ED5-FE29-47FB-8BAC-87C57D88BA3A}"/>
    <cellStyle name="SAPBEXheaderItem 9 4 6" xfId="8271" xr:uid="{80FEEE57-A741-4FE8-B42B-C49E65E0A463}"/>
    <cellStyle name="SAPBEXheaderItem 9 4 7" xfId="13933" xr:uid="{0B19957E-3F68-448E-9298-E2D86FE5DA81}"/>
    <cellStyle name="SAPBEXheaderItem 9 4 8" xfId="19453" xr:uid="{D071FAE4-0D08-4477-915C-A2D3A2C521CC}"/>
    <cellStyle name="SAPBEXheaderItem 9 5" xfId="1654" xr:uid="{0D171520-EA04-4EA0-9FBB-8790D3E102A0}"/>
    <cellStyle name="SAPBEXheaderItem 9 5 2" xfId="3684" xr:uid="{32AABB41-01F5-4AED-8C4F-88994555DDB2}"/>
    <cellStyle name="SAPBEXheaderItem 9 5 2 2" xfId="10240" xr:uid="{0364B2C7-F1F8-405B-8286-4B5DBCF5D392}"/>
    <cellStyle name="SAPBEXheaderItem 9 5 2 3" xfId="15854" xr:uid="{6EE78B72-6574-4948-8489-8BDB1A19DE3F}"/>
    <cellStyle name="SAPBEXheaderItem 9 5 2 4" xfId="21331" xr:uid="{F6CE51D2-9FF2-4108-BA98-3E80F46AA495}"/>
    <cellStyle name="SAPBEXheaderItem 9 5 3" xfId="6018" xr:uid="{4F88C874-A1E8-402A-BC72-8C9B5A3C0725}"/>
    <cellStyle name="SAPBEXheaderItem 9 5 3 2" xfId="12501" xr:uid="{8A847DAE-AFF5-41D5-8B15-7FCF733527E8}"/>
    <cellStyle name="SAPBEXheaderItem 9 5 3 3" xfId="18067" xr:uid="{92CB35AC-3F74-40C1-ABAE-FDFA67143DCC}"/>
    <cellStyle name="SAPBEXheaderItem 9 5 3 4" xfId="23508" xr:uid="{BCAE4365-5E68-450C-ACD4-6561ADA64404}"/>
    <cellStyle name="SAPBEXheaderItem 9 5 4" xfId="8274" xr:uid="{36AF0D38-AB28-4509-8993-8DFAC3621863}"/>
    <cellStyle name="SAPBEXheaderItem 9 5 5" xfId="13936" xr:uid="{C303820D-CAF6-40F6-9CBE-CC4DC59B2539}"/>
    <cellStyle name="SAPBEXheaderItem 9 5 6" xfId="19456" xr:uid="{099C2F20-3FCA-4A99-9736-B951E0E70EDD}"/>
    <cellStyle name="SAPBEXheaderItem 9 6" xfId="1655" xr:uid="{F7EFDD1B-A944-4E54-9921-B3D872163452}"/>
    <cellStyle name="SAPBEXheaderItem 9 6 2" xfId="3685" xr:uid="{FAFB3C4C-D672-4768-B8A9-A98AF87DB405}"/>
    <cellStyle name="SAPBEXheaderItem 9 6 2 2" xfId="10241" xr:uid="{0178E23A-8A01-49F5-9FA8-0B61B95D843E}"/>
    <cellStyle name="SAPBEXheaderItem 9 6 2 3" xfId="15855" xr:uid="{F6D4EBF9-B9BB-4DDD-8C86-65A71DA644F0}"/>
    <cellStyle name="SAPBEXheaderItem 9 6 2 4" xfId="21332" xr:uid="{D8C42E53-D24A-491B-9F29-73C40866C2BE}"/>
    <cellStyle name="SAPBEXheaderItem 9 6 3" xfId="6019" xr:uid="{A9458514-3A4A-46D8-BDDD-63409D832056}"/>
    <cellStyle name="SAPBEXheaderItem 9 6 3 2" xfId="12502" xr:uid="{B4F2BA44-95BC-4DFE-B00E-BCC0CD645C06}"/>
    <cellStyle name="SAPBEXheaderItem 9 6 3 3" xfId="18068" xr:uid="{A52BC559-CFBB-4EA6-9B0D-10ABEE434F81}"/>
    <cellStyle name="SAPBEXheaderItem 9 6 3 4" xfId="23509" xr:uid="{D5694C12-8872-49AD-AEFD-496079D9C239}"/>
    <cellStyle name="SAPBEXheaderItem 9 6 4" xfId="8275" xr:uid="{71CE8A07-D4AC-43BD-AE45-2DC8BFFB3B74}"/>
    <cellStyle name="SAPBEXheaderItem 9 6 5" xfId="13937" xr:uid="{D3430429-C95C-4BB3-91E9-F64C5ED5DC43}"/>
    <cellStyle name="SAPBEXheaderItem 9 6 6" xfId="19457" xr:uid="{19A3D98E-B1E4-4D1F-8AE2-BF4CA03AA7FE}"/>
    <cellStyle name="SAPBEXheaderItem 9 7" xfId="3674" xr:uid="{A5E6704F-031B-4F34-96B7-547B062D2758}"/>
    <cellStyle name="SAPBEXheaderItem 9 7 2" xfId="10230" xr:uid="{1FC99C1B-D6A7-4F5D-99F4-538FC20139DC}"/>
    <cellStyle name="SAPBEXheaderItem 9 7 3" xfId="15844" xr:uid="{FEAEC971-B1CB-462A-BC8E-D25B566ECE49}"/>
    <cellStyle name="SAPBEXheaderItem 9 7 4" xfId="21321" xr:uid="{2E7EBF89-B103-4B0F-8037-A627520369B4}"/>
    <cellStyle name="SAPBEXheaderItem 9 8" xfId="6008" xr:uid="{DD5E56B8-7AB1-4228-8A16-7B6A7AC955C7}"/>
    <cellStyle name="SAPBEXheaderItem 9 8 2" xfId="12491" xr:uid="{EB10EED7-8960-4CC6-B0F1-269CFF0D8A26}"/>
    <cellStyle name="SAPBEXheaderItem 9 8 3" xfId="18057" xr:uid="{D91B64C4-1B00-4AFF-BB65-8CA8DBF2A85F}"/>
    <cellStyle name="SAPBEXheaderItem 9 8 4" xfId="23498" xr:uid="{1C136E1A-04D3-407E-B7F2-0FECE20ADB9B}"/>
    <cellStyle name="SAPBEXheaderItem 9 9" xfId="8264" xr:uid="{BD1170E3-63AC-4F31-ACE1-D538E451C07C}"/>
    <cellStyle name="SAPBEXheaderText" xfId="591" xr:uid="{0E626DF3-B6BA-44DB-BAFA-D2D1F80050F6}"/>
    <cellStyle name="SAPBEXheaderText 10" xfId="1656" xr:uid="{D9D49C6C-AD15-40DC-B5C6-9F837698BC02}"/>
    <cellStyle name="SAPBEXheaderText 10 10" xfId="13938" xr:uid="{6C3110BC-72E8-4A2C-AE41-DD00BF723759}"/>
    <cellStyle name="SAPBEXheaderText 10 11" xfId="19458" xr:uid="{0D9BD586-F290-4737-8310-7B487C6E8E39}"/>
    <cellStyle name="SAPBEXheaderText 10 2" xfId="1657" xr:uid="{12635039-D87C-423B-9367-932500133858}"/>
    <cellStyle name="SAPBEXheaderText 10 2 2" xfId="1658" xr:uid="{78C636D3-BC22-41BC-A1B1-CE2A1F973BA2}"/>
    <cellStyle name="SAPBEXheaderText 10 2 2 2" xfId="3688" xr:uid="{36252604-C3BC-424F-B116-B8AD722C53FB}"/>
    <cellStyle name="SAPBEXheaderText 10 2 2 2 2" xfId="10244" xr:uid="{C641B68D-A42F-44DC-BD37-9A466AE93405}"/>
    <cellStyle name="SAPBEXheaderText 10 2 2 2 3" xfId="15858" xr:uid="{56B536F8-A35A-4E8B-BCB0-19A11636D610}"/>
    <cellStyle name="SAPBEXheaderText 10 2 2 2 4" xfId="21335" xr:uid="{4602358D-1C1E-4114-A30F-0FBA2AAE0A0B}"/>
    <cellStyle name="SAPBEXheaderText 10 2 2 3" xfId="6022" xr:uid="{58870E0A-669C-455A-A4DF-5137C932DCC4}"/>
    <cellStyle name="SAPBEXheaderText 10 2 2 3 2" xfId="12505" xr:uid="{ABD1A97C-5F62-4A1A-B098-0C2F014A026D}"/>
    <cellStyle name="SAPBEXheaderText 10 2 2 3 3" xfId="18071" xr:uid="{DC007B99-36A6-4B45-A5DF-01FC6691C0DC}"/>
    <cellStyle name="SAPBEXheaderText 10 2 2 3 4" xfId="23512" xr:uid="{20F740EA-ADDD-485A-A930-0E2FA74B37CA}"/>
    <cellStyle name="SAPBEXheaderText 10 2 2 4" xfId="8278" xr:uid="{CF9271D6-559F-48D0-9F97-279C755DD2CA}"/>
    <cellStyle name="SAPBEXheaderText 10 2 2 5" xfId="13940" xr:uid="{0DD32718-46DE-416A-8769-3336EEEFE9E4}"/>
    <cellStyle name="SAPBEXheaderText 10 2 2 6" xfId="19460" xr:uid="{AF880323-81EF-4CC6-B929-D1D729006754}"/>
    <cellStyle name="SAPBEXheaderText 10 2 3" xfId="1659" xr:uid="{5C106280-C8EF-409F-98A7-CAD306963FF7}"/>
    <cellStyle name="SAPBEXheaderText 10 2 3 2" xfId="3689" xr:uid="{566D3400-B960-49E5-A7A4-6BAE78902A23}"/>
    <cellStyle name="SAPBEXheaderText 10 2 3 2 2" xfId="10245" xr:uid="{2FCA5369-26EA-40B0-83C3-0CCF6B03B2AE}"/>
    <cellStyle name="SAPBEXheaderText 10 2 3 2 3" xfId="15859" xr:uid="{3822BD89-E3D9-4B94-A8B3-CD212811DD86}"/>
    <cellStyle name="SAPBEXheaderText 10 2 3 2 4" xfId="21336" xr:uid="{61B7907B-C8A8-4B9A-8F80-715CAE003751}"/>
    <cellStyle name="SAPBEXheaderText 10 2 3 3" xfId="6023" xr:uid="{9828BF5C-4D7D-4CAC-B3D9-0D4749DF70C3}"/>
    <cellStyle name="SAPBEXheaderText 10 2 3 3 2" xfId="12506" xr:uid="{D5A16570-DD33-4DAB-BB38-43E1B7B6F168}"/>
    <cellStyle name="SAPBEXheaderText 10 2 3 3 3" xfId="18072" xr:uid="{80397CE7-8872-4EDC-AB8F-16F70D6C0358}"/>
    <cellStyle name="SAPBEXheaderText 10 2 3 3 4" xfId="23513" xr:uid="{79C95019-5FF0-4E97-825E-226570698039}"/>
    <cellStyle name="SAPBEXheaderText 10 2 3 4" xfId="8279" xr:uid="{A8BACBD4-B685-429A-85FB-9B818A0FBA86}"/>
    <cellStyle name="SAPBEXheaderText 10 2 3 5" xfId="13941" xr:uid="{D909DCC5-8B8A-4731-83E8-FF056BB7089B}"/>
    <cellStyle name="SAPBEXheaderText 10 2 3 6" xfId="19461" xr:uid="{C9D5BC99-A230-4289-A459-013B0632E1F1}"/>
    <cellStyle name="SAPBEXheaderText 10 2 4" xfId="3687" xr:uid="{0973F9AA-9A4A-46E2-B147-589263FA0013}"/>
    <cellStyle name="SAPBEXheaderText 10 2 4 2" xfId="10243" xr:uid="{F14CDCFA-8608-420D-8FB0-AB5324804D4D}"/>
    <cellStyle name="SAPBEXheaderText 10 2 4 3" xfId="15857" xr:uid="{33732ED4-4FEE-440F-94B7-28921ADD83D7}"/>
    <cellStyle name="SAPBEXheaderText 10 2 4 4" xfId="21334" xr:uid="{6CA50C3C-52C4-45DE-A789-8094A7FBAF8A}"/>
    <cellStyle name="SAPBEXheaderText 10 2 5" xfId="6021" xr:uid="{FBE4E2D7-992C-4247-99FE-66D53A07DEA0}"/>
    <cellStyle name="SAPBEXheaderText 10 2 5 2" xfId="12504" xr:uid="{040C93D2-E57C-43FC-A03D-9CCF6D7462BD}"/>
    <cellStyle name="SAPBEXheaderText 10 2 5 3" xfId="18070" xr:uid="{3E05C8A3-24FE-4173-B8DF-653349C22C82}"/>
    <cellStyle name="SAPBEXheaderText 10 2 5 4" xfId="23511" xr:uid="{21FACD0B-A823-4CD3-B9CC-BDC1647A73C0}"/>
    <cellStyle name="SAPBEXheaderText 10 2 6" xfId="8277" xr:uid="{BB29E13B-656C-4909-B612-CBB8FA793E96}"/>
    <cellStyle name="SAPBEXheaderText 10 2 7" xfId="13939" xr:uid="{A39BD6A3-9644-45BF-938B-50E6AB4C049B}"/>
    <cellStyle name="SAPBEXheaderText 10 2 8" xfId="19459" xr:uid="{AF4901B7-D79B-4723-A269-E10705B80990}"/>
    <cellStyle name="SAPBEXheaderText 10 3" xfId="1660" xr:uid="{F3F64F56-7E0D-4178-ACD7-01C77CAB97B5}"/>
    <cellStyle name="SAPBEXheaderText 10 3 2" xfId="1661" xr:uid="{65F4F5AF-F420-40AA-9C83-2CA25B100F9D}"/>
    <cellStyle name="SAPBEXheaderText 10 3 2 2" xfId="3691" xr:uid="{C00D0373-139A-49D0-9243-20C951024CF4}"/>
    <cellStyle name="SAPBEXheaderText 10 3 2 2 2" xfId="10247" xr:uid="{1DCDA4E5-133B-49C4-AD4E-A8808C75EE23}"/>
    <cellStyle name="SAPBEXheaderText 10 3 2 2 3" xfId="15861" xr:uid="{A40E8BD8-F983-4914-B709-B2AD17A1A607}"/>
    <cellStyle name="SAPBEXheaderText 10 3 2 2 4" xfId="21338" xr:uid="{8EE2C136-3391-4675-B6A1-2E6CFE5C9A82}"/>
    <cellStyle name="SAPBEXheaderText 10 3 2 3" xfId="6025" xr:uid="{F2968717-4482-487C-894E-A397DF66B7EF}"/>
    <cellStyle name="SAPBEXheaderText 10 3 2 3 2" xfId="12508" xr:uid="{02C89E98-8C5F-4E17-9C6D-1DF5854531A1}"/>
    <cellStyle name="SAPBEXheaderText 10 3 2 3 3" xfId="18074" xr:uid="{1BBC91FB-6BE2-4923-8EAD-7049C830AAEA}"/>
    <cellStyle name="SAPBEXheaderText 10 3 2 3 4" xfId="23515" xr:uid="{0481C0EE-FA1E-405D-AF36-BBCD8DB87C2F}"/>
    <cellStyle name="SAPBEXheaderText 10 3 2 4" xfId="8281" xr:uid="{274D4F86-FA69-4A3B-A416-9325653F3A71}"/>
    <cellStyle name="SAPBEXheaderText 10 3 2 5" xfId="13943" xr:uid="{A0EBE997-4006-4F1E-819A-7C259CE65573}"/>
    <cellStyle name="SAPBEXheaderText 10 3 2 6" xfId="19463" xr:uid="{086A928B-8F38-434A-8C08-DE1865C189EF}"/>
    <cellStyle name="SAPBEXheaderText 10 3 3" xfId="1662" xr:uid="{9ED5E5D1-12E9-4CF4-8BB9-A6C3DC6445DD}"/>
    <cellStyle name="SAPBEXheaderText 10 3 3 2" xfId="3692" xr:uid="{B72ED3B1-F23F-40D6-A357-F22522CB2945}"/>
    <cellStyle name="SAPBEXheaderText 10 3 3 2 2" xfId="10248" xr:uid="{026F7CE6-889C-4587-A4F5-E544D1B33C23}"/>
    <cellStyle name="SAPBEXheaderText 10 3 3 2 3" xfId="15862" xr:uid="{82D3607D-A46D-488F-B087-FFDF634949CB}"/>
    <cellStyle name="SAPBEXheaderText 10 3 3 2 4" xfId="21339" xr:uid="{C25ADB27-200B-4976-95FC-8A80CAD80B10}"/>
    <cellStyle name="SAPBEXheaderText 10 3 3 3" xfId="6026" xr:uid="{45383197-C430-4F8C-9CAC-34E480E73B32}"/>
    <cellStyle name="SAPBEXheaderText 10 3 3 3 2" xfId="12509" xr:uid="{9E7C8350-35C8-4E4B-B869-84630138B459}"/>
    <cellStyle name="SAPBEXheaderText 10 3 3 3 3" xfId="18075" xr:uid="{C5CDC7F5-E1AD-41FB-BCE5-52C6E1B427BF}"/>
    <cellStyle name="SAPBEXheaderText 10 3 3 3 4" xfId="23516" xr:uid="{320EC147-DC04-4102-84FD-1D5559DBA1CB}"/>
    <cellStyle name="SAPBEXheaderText 10 3 3 4" xfId="8282" xr:uid="{F82AB25B-A2B4-4E86-A299-06935B3DEFDB}"/>
    <cellStyle name="SAPBEXheaderText 10 3 3 5" xfId="13944" xr:uid="{676B011F-AEFF-445D-A979-A5674D1057F3}"/>
    <cellStyle name="SAPBEXheaderText 10 3 3 6" xfId="19464" xr:uid="{FDED5A5B-2724-4C1C-A592-F39C9664E94F}"/>
    <cellStyle name="SAPBEXheaderText 10 3 4" xfId="3690" xr:uid="{92E55569-8D5D-4AB2-BC10-637842DB834A}"/>
    <cellStyle name="SAPBEXheaderText 10 3 4 2" xfId="10246" xr:uid="{E9C93F2A-8921-4539-A1F5-5C0C660344B3}"/>
    <cellStyle name="SAPBEXheaderText 10 3 4 3" xfId="15860" xr:uid="{BAE51AF9-3ED6-4854-93C5-E619D65AAB18}"/>
    <cellStyle name="SAPBEXheaderText 10 3 4 4" xfId="21337" xr:uid="{EF110246-E046-499A-A86C-3DAFF9454B74}"/>
    <cellStyle name="SAPBEXheaderText 10 3 5" xfId="6024" xr:uid="{157F49E6-E7F8-4455-9D75-258E653B24DF}"/>
    <cellStyle name="SAPBEXheaderText 10 3 5 2" xfId="12507" xr:uid="{EEA11DDC-8300-4DD6-84D5-1103E05A6719}"/>
    <cellStyle name="SAPBEXheaderText 10 3 5 3" xfId="18073" xr:uid="{C18067CA-4239-43CF-ACA5-3B919D8377F2}"/>
    <cellStyle name="SAPBEXheaderText 10 3 5 4" xfId="23514" xr:uid="{EA98E489-65F7-4440-9085-3019CDD88F7C}"/>
    <cellStyle name="SAPBEXheaderText 10 3 6" xfId="8280" xr:uid="{AD7DB71C-5FF9-438D-8997-CEE949D95EF1}"/>
    <cellStyle name="SAPBEXheaderText 10 3 7" xfId="13942" xr:uid="{047AB895-0503-43A0-B555-F8B73C2201EB}"/>
    <cellStyle name="SAPBEXheaderText 10 3 8" xfId="19462" xr:uid="{E5880287-DDDB-41ED-897E-7C2971B987AC}"/>
    <cellStyle name="SAPBEXheaderText 10 4" xfId="1663" xr:uid="{8D7BD29B-3A14-4F30-8345-1A8A2E67258E}"/>
    <cellStyle name="SAPBEXheaderText 10 4 2" xfId="1664" xr:uid="{97D4E184-E78D-4508-870C-4506F53E4FBE}"/>
    <cellStyle name="SAPBEXheaderText 10 4 2 2" xfId="3694" xr:uid="{40B05C1D-A400-46D9-93E4-DA4C84C06545}"/>
    <cellStyle name="SAPBEXheaderText 10 4 2 2 2" xfId="10250" xr:uid="{D9027E95-9E99-4656-8159-761F772E2CCA}"/>
    <cellStyle name="SAPBEXheaderText 10 4 2 2 3" xfId="15864" xr:uid="{1B64DDC7-00B7-4C63-B263-5222919625C7}"/>
    <cellStyle name="SAPBEXheaderText 10 4 2 2 4" xfId="21341" xr:uid="{6C0E586B-F454-48D9-B009-FEF85DFCDBBB}"/>
    <cellStyle name="SAPBEXheaderText 10 4 2 3" xfId="6028" xr:uid="{1C46EF42-0E00-4FD4-BC57-2B2D840B708E}"/>
    <cellStyle name="SAPBEXheaderText 10 4 2 3 2" xfId="12511" xr:uid="{3E1F8012-B416-420E-8570-BED918BE3E26}"/>
    <cellStyle name="SAPBEXheaderText 10 4 2 3 3" xfId="18077" xr:uid="{66C59DC5-13D4-4034-8114-2DBE5EB40BCE}"/>
    <cellStyle name="SAPBEXheaderText 10 4 2 3 4" xfId="23518" xr:uid="{E21D4F12-7CD0-4018-8100-6AD6AA64AB26}"/>
    <cellStyle name="SAPBEXheaderText 10 4 2 4" xfId="8284" xr:uid="{22A4CB5E-DBBB-420D-9AD2-8CC82C9DACB4}"/>
    <cellStyle name="SAPBEXheaderText 10 4 2 5" xfId="13946" xr:uid="{ED0421B9-DA1D-445B-9AF4-8D0322E6E885}"/>
    <cellStyle name="SAPBEXheaderText 10 4 2 6" xfId="19466" xr:uid="{0587AF4F-26B9-40B6-A7CF-818662CAD964}"/>
    <cellStyle name="SAPBEXheaderText 10 4 3" xfId="1665" xr:uid="{CD1BD9A4-FA38-4DDF-AECF-613C2C8B2CD5}"/>
    <cellStyle name="SAPBEXheaderText 10 4 3 2" xfId="3695" xr:uid="{84B20F56-D566-4CD4-A8E7-C03FEC8E6B6D}"/>
    <cellStyle name="SAPBEXheaderText 10 4 3 2 2" xfId="10251" xr:uid="{2D8B6B1B-4603-408F-B272-1FC19DDB18F6}"/>
    <cellStyle name="SAPBEXheaderText 10 4 3 2 3" xfId="15865" xr:uid="{90100A18-64E8-473A-9978-D85AC8E494FE}"/>
    <cellStyle name="SAPBEXheaderText 10 4 3 2 4" xfId="21342" xr:uid="{7A4A163A-6C4A-4F27-8792-C54AB5A802CE}"/>
    <cellStyle name="SAPBEXheaderText 10 4 3 3" xfId="6029" xr:uid="{DA32E197-5E2C-4E53-9A53-186CC84D87F0}"/>
    <cellStyle name="SAPBEXheaderText 10 4 3 3 2" xfId="12512" xr:uid="{27728F9F-8816-48C6-98EC-A22E2FCBD747}"/>
    <cellStyle name="SAPBEXheaderText 10 4 3 3 3" xfId="18078" xr:uid="{C19B1A83-D87E-4C40-B08F-D7528FFB3A02}"/>
    <cellStyle name="SAPBEXheaderText 10 4 3 3 4" xfId="23519" xr:uid="{777E08EA-3A3A-4122-965B-A505AFFB09CD}"/>
    <cellStyle name="SAPBEXheaderText 10 4 3 4" xfId="8285" xr:uid="{D9A52F1E-A3DF-4356-9DDA-6CC815B0899E}"/>
    <cellStyle name="SAPBEXheaderText 10 4 3 5" xfId="13947" xr:uid="{338DC565-9461-4F68-AC13-DD2043955C8B}"/>
    <cellStyle name="SAPBEXheaderText 10 4 3 6" xfId="19467" xr:uid="{27BA435D-1E38-4988-8104-3ABEDC2B6A68}"/>
    <cellStyle name="SAPBEXheaderText 10 4 4" xfId="3693" xr:uid="{0D4A6C17-F8C0-49C0-A9E1-6139EEEB954B}"/>
    <cellStyle name="SAPBEXheaderText 10 4 4 2" xfId="10249" xr:uid="{A7E511E7-4D50-4A60-8506-6C4C649B1FB7}"/>
    <cellStyle name="SAPBEXheaderText 10 4 4 3" xfId="15863" xr:uid="{2D4C1E52-72D4-48E3-B6C9-2AA0B2BA0BA8}"/>
    <cellStyle name="SAPBEXheaderText 10 4 4 4" xfId="21340" xr:uid="{9FC8B591-E1C9-4DB1-9267-85B9088B9823}"/>
    <cellStyle name="SAPBEXheaderText 10 4 5" xfId="6027" xr:uid="{AB085762-147B-4142-8B6A-7B60DA4A4B86}"/>
    <cellStyle name="SAPBEXheaderText 10 4 5 2" xfId="12510" xr:uid="{96A55F79-DFA7-4009-B675-8C2B7C804E61}"/>
    <cellStyle name="SAPBEXheaderText 10 4 5 3" xfId="18076" xr:uid="{D365899B-683A-4C62-8419-E1A68E3BAC8F}"/>
    <cellStyle name="SAPBEXheaderText 10 4 5 4" xfId="23517" xr:uid="{B6B275C4-FBCB-498D-A99D-37D029B4C82F}"/>
    <cellStyle name="SAPBEXheaderText 10 4 6" xfId="8283" xr:uid="{F374A28C-3E45-4528-92F1-1B08866A88C3}"/>
    <cellStyle name="SAPBEXheaderText 10 4 7" xfId="13945" xr:uid="{386D8CE0-B3DE-4EB1-935F-22D1962FDDED}"/>
    <cellStyle name="SAPBEXheaderText 10 4 8" xfId="19465" xr:uid="{A3FAA8BB-7151-4A8A-8448-F61F5C82E3E2}"/>
    <cellStyle name="SAPBEXheaderText 10 5" xfId="1666" xr:uid="{7E4031E1-9D0F-41C5-98E2-1B15B37823FD}"/>
    <cellStyle name="SAPBEXheaderText 10 5 2" xfId="3696" xr:uid="{6A804B3E-6B7A-437E-92C2-2217C0303D8C}"/>
    <cellStyle name="SAPBEXheaderText 10 5 2 2" xfId="10252" xr:uid="{6A578A84-6F3C-435C-988A-FCA9B64CD1D8}"/>
    <cellStyle name="SAPBEXheaderText 10 5 2 3" xfId="15866" xr:uid="{2900BFB6-6139-4D03-AE79-7DABD2D35216}"/>
    <cellStyle name="SAPBEXheaderText 10 5 2 4" xfId="21343" xr:uid="{EA717B5A-70B6-4A0D-ACFF-E711029AB456}"/>
    <cellStyle name="SAPBEXheaderText 10 5 3" xfId="6030" xr:uid="{DADDF18D-0A83-4622-9F6D-35DAB9359DC2}"/>
    <cellStyle name="SAPBEXheaderText 10 5 3 2" xfId="12513" xr:uid="{B59593CD-36DB-4FB9-9131-D67527C74E40}"/>
    <cellStyle name="SAPBEXheaderText 10 5 3 3" xfId="18079" xr:uid="{337FA4CC-0A61-469B-8444-D1B900476073}"/>
    <cellStyle name="SAPBEXheaderText 10 5 3 4" xfId="23520" xr:uid="{1BA0F9E3-3814-48A7-B587-6DB77BCCB0D0}"/>
    <cellStyle name="SAPBEXheaderText 10 5 4" xfId="8286" xr:uid="{B2FF03F7-1E79-45C2-A605-B54A5709616F}"/>
    <cellStyle name="SAPBEXheaderText 10 5 5" xfId="13948" xr:uid="{1191CA05-7C52-46E3-A09B-16D2224A36CD}"/>
    <cellStyle name="SAPBEXheaderText 10 5 6" xfId="19468" xr:uid="{CE7DAA58-9F20-4405-962D-514AE1403932}"/>
    <cellStyle name="SAPBEXheaderText 10 6" xfId="1667" xr:uid="{09F178D1-4781-4363-B6C9-2300D46DA64E}"/>
    <cellStyle name="SAPBEXheaderText 10 6 2" xfId="3697" xr:uid="{23AFD40E-596A-4E44-9952-A4A1A9707712}"/>
    <cellStyle name="SAPBEXheaderText 10 6 2 2" xfId="10253" xr:uid="{39C8AD82-E8CC-4760-99D1-06A50472BD98}"/>
    <cellStyle name="SAPBEXheaderText 10 6 2 3" xfId="15867" xr:uid="{F846AA9D-A015-43C4-B798-24A9F444DBAE}"/>
    <cellStyle name="SAPBEXheaderText 10 6 2 4" xfId="21344" xr:uid="{3F60BA40-67F8-4E0A-A9A3-D20E2DC7BAED}"/>
    <cellStyle name="SAPBEXheaderText 10 6 3" xfId="6031" xr:uid="{A123747E-D03B-4146-AB1E-4F4A61D8EEC3}"/>
    <cellStyle name="SAPBEXheaderText 10 6 3 2" xfId="12514" xr:uid="{03B608BD-2979-48CF-AEB1-B99431E37E66}"/>
    <cellStyle name="SAPBEXheaderText 10 6 3 3" xfId="18080" xr:uid="{1EB33CA0-DEA1-4E6F-B0E1-10A472A5174E}"/>
    <cellStyle name="SAPBEXheaderText 10 6 3 4" xfId="23521" xr:uid="{02C3128A-6626-4EA7-BCE5-389A0214AC42}"/>
    <cellStyle name="SAPBEXheaderText 10 6 4" xfId="8287" xr:uid="{8541BC6A-9225-4CC6-BCB7-3EB194D0C997}"/>
    <cellStyle name="SAPBEXheaderText 10 6 5" xfId="13949" xr:uid="{C7220F35-1227-4DBA-9B4E-A5899DED91CE}"/>
    <cellStyle name="SAPBEXheaderText 10 6 6" xfId="19469" xr:uid="{8B0914C6-CBB9-459A-8099-48784EE26F42}"/>
    <cellStyle name="SAPBEXheaderText 10 7" xfId="3686" xr:uid="{A5EC7329-90C4-4B24-89D3-94F8790BE63A}"/>
    <cellStyle name="SAPBEXheaderText 10 7 2" xfId="10242" xr:uid="{F1A0597A-4F75-4678-BB70-701209BB84D1}"/>
    <cellStyle name="SAPBEXheaderText 10 7 3" xfId="15856" xr:uid="{0C6B95AC-D8E4-4969-AB4C-83A40C569E1D}"/>
    <cellStyle name="SAPBEXheaderText 10 7 4" xfId="21333" xr:uid="{D9508446-BA35-4E41-8753-544F2FA16F21}"/>
    <cellStyle name="SAPBEXheaderText 10 8" xfId="6020" xr:uid="{D089C88D-0D0C-49D4-9C1F-B7ECD247AC1E}"/>
    <cellStyle name="SAPBEXheaderText 10 8 2" xfId="12503" xr:uid="{612671B0-2F3B-4CC9-BE18-32D01DCB0DD9}"/>
    <cellStyle name="SAPBEXheaderText 10 8 3" xfId="18069" xr:uid="{A9CA9E8F-1041-4A8F-8A7C-E9C396874BFC}"/>
    <cellStyle name="SAPBEXheaderText 10 8 4" xfId="23510" xr:uid="{918390F7-BD48-4DFD-A834-B746DFFF1D33}"/>
    <cellStyle name="SAPBEXheaderText 10 9" xfId="8276" xr:uid="{D8213C0C-6763-4873-A288-427712B057B6}"/>
    <cellStyle name="SAPBEXheaderText 11" xfId="1668" xr:uid="{1B260951-F1BB-40A5-BD35-55FD0ECA9848}"/>
    <cellStyle name="SAPBEXheaderText 11 10" xfId="13950" xr:uid="{79433DBB-6743-42B3-86E7-9A1183F527FD}"/>
    <cellStyle name="SAPBEXheaderText 11 11" xfId="19470" xr:uid="{86CA567A-8FBF-4036-B11D-604F681A7C5E}"/>
    <cellStyle name="SAPBEXheaderText 11 2" xfId="1669" xr:uid="{6E90B764-FC30-4F6C-8EAE-4F686DF5730A}"/>
    <cellStyle name="SAPBEXheaderText 11 2 2" xfId="1670" xr:uid="{D5500A57-1518-435B-9910-D5543CCEDC79}"/>
    <cellStyle name="SAPBEXheaderText 11 2 2 2" xfId="3700" xr:uid="{63FF9207-04F0-4943-AEDE-FEBD3E8D7ECF}"/>
    <cellStyle name="SAPBEXheaderText 11 2 2 2 2" xfId="10256" xr:uid="{8AD98699-9068-4AE4-84F7-EF90E7E265F8}"/>
    <cellStyle name="SAPBEXheaderText 11 2 2 2 3" xfId="15870" xr:uid="{6331EC43-809F-456F-A068-A5DE2FF33538}"/>
    <cellStyle name="SAPBEXheaderText 11 2 2 2 4" xfId="21347" xr:uid="{0781BBB2-B0B6-4613-9FF0-6915B77C69C0}"/>
    <cellStyle name="SAPBEXheaderText 11 2 2 3" xfId="6034" xr:uid="{358E5AD6-0D9A-45ED-AFBA-47C2794A1EA4}"/>
    <cellStyle name="SAPBEXheaderText 11 2 2 3 2" xfId="12517" xr:uid="{056AED0D-BF04-4858-8C40-41B42F247221}"/>
    <cellStyle name="SAPBEXheaderText 11 2 2 3 3" xfId="18083" xr:uid="{71D439E9-9F53-4D2D-BAD6-E11EF1D20380}"/>
    <cellStyle name="SAPBEXheaderText 11 2 2 3 4" xfId="23524" xr:uid="{413A3280-02C6-49B4-AC9A-0B9922A87362}"/>
    <cellStyle name="SAPBEXheaderText 11 2 2 4" xfId="8290" xr:uid="{4CF3E011-64EF-4400-AC13-60031EDF2968}"/>
    <cellStyle name="SAPBEXheaderText 11 2 2 5" xfId="13952" xr:uid="{B82685F6-76AC-44A5-A8A8-C6CF577A88FA}"/>
    <cellStyle name="SAPBEXheaderText 11 2 2 6" xfId="19472" xr:uid="{E31AC1CB-BDC1-47C1-9999-238E409B1082}"/>
    <cellStyle name="SAPBEXheaderText 11 2 3" xfId="1671" xr:uid="{225D6CA6-EF66-4977-BEF2-486744205F2D}"/>
    <cellStyle name="SAPBEXheaderText 11 2 3 2" xfId="3701" xr:uid="{968050EE-BCFC-4FC8-89D4-1C1F065B1207}"/>
    <cellStyle name="SAPBEXheaderText 11 2 3 2 2" xfId="10257" xr:uid="{68CECB8E-77A2-4771-9261-06C4C34690F5}"/>
    <cellStyle name="SAPBEXheaderText 11 2 3 2 3" xfId="15871" xr:uid="{160071E1-59F4-4A85-ACD4-4C3FC65AD4E3}"/>
    <cellStyle name="SAPBEXheaderText 11 2 3 2 4" xfId="21348" xr:uid="{40746032-4404-48C5-97FF-AEC6299813BC}"/>
    <cellStyle name="SAPBEXheaderText 11 2 3 3" xfId="6035" xr:uid="{84D67EEC-EB5C-4087-8974-B315DB1C11B0}"/>
    <cellStyle name="SAPBEXheaderText 11 2 3 3 2" xfId="12518" xr:uid="{C675EB3A-AC83-454C-9562-D00CD855F419}"/>
    <cellStyle name="SAPBEXheaderText 11 2 3 3 3" xfId="18084" xr:uid="{564FE974-BB4C-4DC8-B405-D27F09001BAE}"/>
    <cellStyle name="SAPBEXheaderText 11 2 3 3 4" xfId="23525" xr:uid="{9DF883C1-7122-408F-97A2-08751218F00F}"/>
    <cellStyle name="SAPBEXheaderText 11 2 3 4" xfId="8291" xr:uid="{CBE34C7D-954E-4466-91A0-BBC9273C1A02}"/>
    <cellStyle name="SAPBEXheaderText 11 2 3 5" xfId="13953" xr:uid="{45CF5FD9-D991-4717-A418-D4BF951939B0}"/>
    <cellStyle name="SAPBEXheaderText 11 2 3 6" xfId="19473" xr:uid="{100091F5-05FC-4FBF-93E7-FB264723F4DA}"/>
    <cellStyle name="SAPBEXheaderText 11 2 4" xfId="3699" xr:uid="{AFD63842-B30D-46C7-94E6-8C39657CE93A}"/>
    <cellStyle name="SAPBEXheaderText 11 2 4 2" xfId="10255" xr:uid="{75956F08-60C5-4700-A418-34BBB7D0F5D6}"/>
    <cellStyle name="SAPBEXheaderText 11 2 4 3" xfId="15869" xr:uid="{99F26CE7-6256-4053-9620-5DCC33DC1F2E}"/>
    <cellStyle name="SAPBEXheaderText 11 2 4 4" xfId="21346" xr:uid="{2300B757-AD00-40A3-BBCC-31652F10D3F4}"/>
    <cellStyle name="SAPBEXheaderText 11 2 5" xfId="6033" xr:uid="{F942114C-ECD9-4EE1-9A1C-A1220E76DF3E}"/>
    <cellStyle name="SAPBEXheaderText 11 2 5 2" xfId="12516" xr:uid="{25ED172A-DC11-4222-BF8A-14C73A7893EC}"/>
    <cellStyle name="SAPBEXheaderText 11 2 5 3" xfId="18082" xr:uid="{322A8D2B-DDDF-4780-AEA8-3D72BD271E28}"/>
    <cellStyle name="SAPBEXheaderText 11 2 5 4" xfId="23523" xr:uid="{98A87358-9BA5-4B68-A7F7-297FF2BAD378}"/>
    <cellStyle name="SAPBEXheaderText 11 2 6" xfId="8289" xr:uid="{3331AC18-24EE-48AB-85DE-3F018309C77D}"/>
    <cellStyle name="SAPBEXheaderText 11 2 7" xfId="13951" xr:uid="{0428A183-80C7-4E2B-A844-F0C7FA85B2DC}"/>
    <cellStyle name="SAPBEXheaderText 11 2 8" xfId="19471" xr:uid="{6A19F6D8-2439-44A8-A77C-AC626B065D1F}"/>
    <cellStyle name="SAPBEXheaderText 11 3" xfId="1672" xr:uid="{FB6FB543-E89B-4AD7-B99C-85B48565032E}"/>
    <cellStyle name="SAPBEXheaderText 11 3 2" xfId="1673" xr:uid="{93555934-B6F7-40CD-9829-9A3F9B0EA8EB}"/>
    <cellStyle name="SAPBEXheaderText 11 3 2 2" xfId="3703" xr:uid="{D9CC8452-58BC-44B5-89D8-62A40CFF7F77}"/>
    <cellStyle name="SAPBEXheaderText 11 3 2 2 2" xfId="10259" xr:uid="{99C75C36-E4F4-4B8B-9FDD-3450DEB9C10A}"/>
    <cellStyle name="SAPBEXheaderText 11 3 2 2 3" xfId="15873" xr:uid="{756D29FC-2A41-4094-8E1D-5B8D3B2E4CDE}"/>
    <cellStyle name="SAPBEXheaderText 11 3 2 2 4" xfId="21350" xr:uid="{AD500DCB-3928-4143-9766-2576E93D54DA}"/>
    <cellStyle name="SAPBEXheaderText 11 3 2 3" xfId="6037" xr:uid="{94CAFEA9-325A-4F17-8123-462C7BAA649A}"/>
    <cellStyle name="SAPBEXheaderText 11 3 2 3 2" xfId="12520" xr:uid="{77A23724-6FA2-4A10-B6CA-B20B0CBEACDA}"/>
    <cellStyle name="SAPBEXheaderText 11 3 2 3 3" xfId="18086" xr:uid="{1659DCF1-44B3-4B3F-8066-C5F1914979F7}"/>
    <cellStyle name="SAPBEXheaderText 11 3 2 3 4" xfId="23527" xr:uid="{73A9B703-E9E3-407E-87EA-868403E82E6A}"/>
    <cellStyle name="SAPBEXheaderText 11 3 2 4" xfId="8293" xr:uid="{63A6B381-ED2A-4D7B-BC94-93A736DFDEBF}"/>
    <cellStyle name="SAPBEXheaderText 11 3 2 5" xfId="13955" xr:uid="{E78CAAE4-A0E8-4E24-8B62-CD6AC6C5FFE3}"/>
    <cellStyle name="SAPBEXheaderText 11 3 2 6" xfId="19475" xr:uid="{64B58722-381B-4D1A-ABE7-5BB6564D04C9}"/>
    <cellStyle name="SAPBEXheaderText 11 3 3" xfId="1674" xr:uid="{41065310-5043-4BDA-BB82-E67E80130E02}"/>
    <cellStyle name="SAPBEXheaderText 11 3 3 2" xfId="3704" xr:uid="{8DCAFA40-CFCC-436D-B442-63AFC14BC679}"/>
    <cellStyle name="SAPBEXheaderText 11 3 3 2 2" xfId="10260" xr:uid="{1315D5B5-1157-4192-BA6E-67BE61F7AB00}"/>
    <cellStyle name="SAPBEXheaderText 11 3 3 2 3" xfId="15874" xr:uid="{103E5B37-61F9-479B-81E7-17B885C312BF}"/>
    <cellStyle name="SAPBEXheaderText 11 3 3 2 4" xfId="21351" xr:uid="{11A4B765-0415-440C-88C1-E5F9EBCDC0F5}"/>
    <cellStyle name="SAPBEXheaderText 11 3 3 3" xfId="6038" xr:uid="{3D67C096-E17F-47D6-8DE5-6B7759C2E78F}"/>
    <cellStyle name="SAPBEXheaderText 11 3 3 3 2" xfId="12521" xr:uid="{0444A9CB-538E-4CF6-A3A5-F54CEF4CBD8E}"/>
    <cellStyle name="SAPBEXheaderText 11 3 3 3 3" xfId="18087" xr:uid="{1F6504FA-F4FC-4CEF-82EB-61F2D9F53276}"/>
    <cellStyle name="SAPBEXheaderText 11 3 3 3 4" xfId="23528" xr:uid="{BAC41EA1-582E-4C52-B7A3-97D5C65D4A4C}"/>
    <cellStyle name="SAPBEXheaderText 11 3 3 4" xfId="8294" xr:uid="{CFB43A6E-53D2-4139-8AB0-BD842AA35061}"/>
    <cellStyle name="SAPBEXheaderText 11 3 3 5" xfId="13956" xr:uid="{2AFF305C-931B-48D4-B0E1-D4D2E344A2D5}"/>
    <cellStyle name="SAPBEXheaderText 11 3 3 6" xfId="19476" xr:uid="{781C4290-295D-46AC-B2A4-F587797BAA51}"/>
    <cellStyle name="SAPBEXheaderText 11 3 4" xfId="3702" xr:uid="{A35E9E83-96DC-477B-815F-FBA5E544B6C1}"/>
    <cellStyle name="SAPBEXheaderText 11 3 4 2" xfId="10258" xr:uid="{638587A0-1266-42A3-8574-9A2042976548}"/>
    <cellStyle name="SAPBEXheaderText 11 3 4 3" xfId="15872" xr:uid="{4DD1BBB1-7834-453A-A45E-1E1261300D33}"/>
    <cellStyle name="SAPBEXheaderText 11 3 4 4" xfId="21349" xr:uid="{2EE20030-6223-4F46-99FD-9542B243FCC4}"/>
    <cellStyle name="SAPBEXheaderText 11 3 5" xfId="6036" xr:uid="{E53AEC56-3EE5-432E-A33C-BA19308509B9}"/>
    <cellStyle name="SAPBEXheaderText 11 3 5 2" xfId="12519" xr:uid="{71D1E58A-5EFC-477F-9D1E-CABB814B3E4D}"/>
    <cellStyle name="SAPBEXheaderText 11 3 5 3" xfId="18085" xr:uid="{E443DFC0-08A0-4477-B703-D029D4B45706}"/>
    <cellStyle name="SAPBEXheaderText 11 3 5 4" xfId="23526" xr:uid="{6C6D7060-2A0D-4DDC-97FD-65CFBFF91061}"/>
    <cellStyle name="SAPBEXheaderText 11 3 6" xfId="8292" xr:uid="{1AB779C9-8FDA-4629-8F1A-AA8E6C154E8A}"/>
    <cellStyle name="SAPBEXheaderText 11 3 7" xfId="13954" xr:uid="{77C5EEAD-5C0F-40D2-B055-EB8CC88D147B}"/>
    <cellStyle name="SAPBEXheaderText 11 3 8" xfId="19474" xr:uid="{D57E448D-6878-4435-A3BD-EC809330C60B}"/>
    <cellStyle name="SAPBEXheaderText 11 4" xfId="1675" xr:uid="{8D746CA5-6979-49F2-A8B8-225EBB537C28}"/>
    <cellStyle name="SAPBEXheaderText 11 4 2" xfId="1676" xr:uid="{DD87D2C5-CDDA-4524-A113-C4CC1D8B05CD}"/>
    <cellStyle name="SAPBEXheaderText 11 4 2 2" xfId="3706" xr:uid="{06A4CB76-9B88-4EBE-83C3-DA7BA2A443FA}"/>
    <cellStyle name="SAPBEXheaderText 11 4 2 2 2" xfId="10262" xr:uid="{3A3ED26B-5C18-453B-BF61-E359E942D167}"/>
    <cellStyle name="SAPBEXheaderText 11 4 2 2 3" xfId="15876" xr:uid="{24017509-8894-4200-8872-E6B515C16D60}"/>
    <cellStyle name="SAPBEXheaderText 11 4 2 2 4" xfId="21353" xr:uid="{CE025E54-250D-4C57-8968-628D20BC3A83}"/>
    <cellStyle name="SAPBEXheaderText 11 4 2 3" xfId="6040" xr:uid="{BF267E08-AD63-45C4-862F-015B0EA89406}"/>
    <cellStyle name="SAPBEXheaderText 11 4 2 3 2" xfId="12523" xr:uid="{A8364294-2BED-4B86-9161-541B5685C9B5}"/>
    <cellStyle name="SAPBEXheaderText 11 4 2 3 3" xfId="18089" xr:uid="{42A7DE4A-88F2-42EA-8E1B-FEC33363E07E}"/>
    <cellStyle name="SAPBEXheaderText 11 4 2 3 4" xfId="23530" xr:uid="{8567298A-9888-4E9B-A6E4-435553477117}"/>
    <cellStyle name="SAPBEXheaderText 11 4 2 4" xfId="8296" xr:uid="{45677AD1-67AA-4E14-8105-E0BBEECF740C}"/>
    <cellStyle name="SAPBEXheaderText 11 4 2 5" xfId="13958" xr:uid="{4E82403D-3076-4044-AA67-55CBA79B3D7A}"/>
    <cellStyle name="SAPBEXheaderText 11 4 2 6" xfId="19478" xr:uid="{B18B47D6-FDA9-47A3-9BCD-A8255238E206}"/>
    <cellStyle name="SAPBEXheaderText 11 4 3" xfId="1677" xr:uid="{AC7FA89D-AD4F-431D-9632-DA401E709338}"/>
    <cellStyle name="SAPBEXheaderText 11 4 3 2" xfId="3707" xr:uid="{DFDA51A2-C0FD-4787-B0DD-2721FA080757}"/>
    <cellStyle name="SAPBEXheaderText 11 4 3 2 2" xfId="10263" xr:uid="{50823188-0E51-4DDA-9D53-5F76AEA75D4A}"/>
    <cellStyle name="SAPBEXheaderText 11 4 3 2 3" xfId="15877" xr:uid="{77EC4529-1889-47B5-BD4F-840F7D2AAEB8}"/>
    <cellStyle name="SAPBEXheaderText 11 4 3 2 4" xfId="21354" xr:uid="{46C0C237-0AA0-4DDC-89C5-FE63A5461309}"/>
    <cellStyle name="SAPBEXheaderText 11 4 3 3" xfId="6041" xr:uid="{F4628F0D-7CA1-4333-8C83-EF973D9F8E0A}"/>
    <cellStyle name="SAPBEXheaderText 11 4 3 3 2" xfId="12524" xr:uid="{F2D3DE42-AAF6-4A07-B23B-F87E4E157F68}"/>
    <cellStyle name="SAPBEXheaderText 11 4 3 3 3" xfId="18090" xr:uid="{D18BEBC7-7CEB-4F70-9FDE-7A7F3CC5F8FD}"/>
    <cellStyle name="SAPBEXheaderText 11 4 3 3 4" xfId="23531" xr:uid="{C7B8BA8C-E398-4959-865E-2994BBC36B05}"/>
    <cellStyle name="SAPBEXheaderText 11 4 3 4" xfId="8297" xr:uid="{5A3CEBCF-D2D8-480C-8DDE-EB8670F811A2}"/>
    <cellStyle name="SAPBEXheaderText 11 4 3 5" xfId="13959" xr:uid="{288676E0-5B27-44C3-8D3F-ACA288B77AB5}"/>
    <cellStyle name="SAPBEXheaderText 11 4 3 6" xfId="19479" xr:uid="{DABE13EF-8F44-4B84-9A2F-F13279CEF94D}"/>
    <cellStyle name="SAPBEXheaderText 11 4 4" xfId="3705" xr:uid="{13EE1FFA-7D4A-4095-83A5-5EA1B1FCC20A}"/>
    <cellStyle name="SAPBEXheaderText 11 4 4 2" xfId="10261" xr:uid="{AF12A2FE-0E1A-4E03-8381-8D45CDDB7DBB}"/>
    <cellStyle name="SAPBEXheaderText 11 4 4 3" xfId="15875" xr:uid="{6A8B4C7B-B369-488F-928F-8F56AAF4B1D9}"/>
    <cellStyle name="SAPBEXheaderText 11 4 4 4" xfId="21352" xr:uid="{6BC507AA-2C81-4B7A-9091-70A3FFB1F9AA}"/>
    <cellStyle name="SAPBEXheaderText 11 4 5" xfId="6039" xr:uid="{46F2244F-BBE0-4F4B-92C6-8EC2FEAC4FDF}"/>
    <cellStyle name="SAPBEXheaderText 11 4 5 2" xfId="12522" xr:uid="{12E20837-EACF-40A5-BBE2-41376C0A885A}"/>
    <cellStyle name="SAPBEXheaderText 11 4 5 3" xfId="18088" xr:uid="{582146FC-76A2-4E1B-B507-8195EA2C836B}"/>
    <cellStyle name="SAPBEXheaderText 11 4 5 4" xfId="23529" xr:uid="{54C8939A-AA83-4BCC-85C9-8C0ECA4BD256}"/>
    <cellStyle name="SAPBEXheaderText 11 4 6" xfId="8295" xr:uid="{28D2FD98-3B1B-4C21-9F41-26FA5783A716}"/>
    <cellStyle name="SAPBEXheaderText 11 4 7" xfId="13957" xr:uid="{554C0371-E62A-4AE6-89E6-C5E2B505AAF6}"/>
    <cellStyle name="SAPBEXheaderText 11 4 8" xfId="19477" xr:uid="{C94D8626-F9F6-4BF0-B34A-E54859F3E726}"/>
    <cellStyle name="SAPBEXheaderText 11 5" xfId="1678" xr:uid="{563CAA91-81D4-494C-888A-FFB85146D8C7}"/>
    <cellStyle name="SAPBEXheaderText 11 5 2" xfId="3708" xr:uid="{8003307F-5971-4E31-A270-D30A13B06893}"/>
    <cellStyle name="SAPBEXheaderText 11 5 2 2" xfId="10264" xr:uid="{CD6EACF7-A6A5-4316-BC05-7FE141D0F05B}"/>
    <cellStyle name="SAPBEXheaderText 11 5 2 3" xfId="15878" xr:uid="{2C941EC8-AF54-49E1-9FB3-CD3A048B20F5}"/>
    <cellStyle name="SAPBEXheaderText 11 5 2 4" xfId="21355" xr:uid="{9DEC40AB-76DC-4115-A532-FF26F0FED967}"/>
    <cellStyle name="SAPBEXheaderText 11 5 3" xfId="6042" xr:uid="{A88A05D4-8639-44DA-A6C5-5D00D7AAB9B0}"/>
    <cellStyle name="SAPBEXheaderText 11 5 3 2" xfId="12525" xr:uid="{63EC3CB8-20E2-4FB1-AA83-B202832A6358}"/>
    <cellStyle name="SAPBEXheaderText 11 5 3 3" xfId="18091" xr:uid="{77BC1450-9735-4FB2-AD75-A081FEA4B88B}"/>
    <cellStyle name="SAPBEXheaderText 11 5 3 4" xfId="23532" xr:uid="{63FBD9E4-25B7-4DB2-8AEF-FB6329C43829}"/>
    <cellStyle name="SAPBEXheaderText 11 5 4" xfId="8298" xr:uid="{BBF0D934-51CE-492A-AE70-323DF96EF001}"/>
    <cellStyle name="SAPBEXheaderText 11 5 5" xfId="13960" xr:uid="{EC693B1F-FB04-4E37-9F61-9E5586CE9D5F}"/>
    <cellStyle name="SAPBEXheaderText 11 5 6" xfId="19480" xr:uid="{3F7AE022-27BF-4527-82EC-E0144A53A047}"/>
    <cellStyle name="SAPBEXheaderText 11 6" xfId="1679" xr:uid="{F7DEF563-D79A-45A7-8CE9-3D7B676C7901}"/>
    <cellStyle name="SAPBEXheaderText 11 6 2" xfId="3709" xr:uid="{536CC800-D25C-4DF4-A139-EF7FE14D5DD6}"/>
    <cellStyle name="SAPBEXheaderText 11 6 2 2" xfId="10265" xr:uid="{8DDA9C22-52F8-462D-B228-79063726A3D6}"/>
    <cellStyle name="SAPBEXheaderText 11 6 2 3" xfId="15879" xr:uid="{054625D2-6AEB-4D57-B6CC-B7629E1E6E2F}"/>
    <cellStyle name="SAPBEXheaderText 11 6 2 4" xfId="21356" xr:uid="{9E46EBE3-D777-4FA6-B3BC-53BAC5186D6F}"/>
    <cellStyle name="SAPBEXheaderText 11 6 3" xfId="6043" xr:uid="{E9D91FBE-101B-430D-B599-CAD6D66B4B25}"/>
    <cellStyle name="SAPBEXheaderText 11 6 3 2" xfId="12526" xr:uid="{6CE61F04-D41F-4BDD-A8E7-426DA1DC3C03}"/>
    <cellStyle name="SAPBEXheaderText 11 6 3 3" xfId="18092" xr:uid="{64AC5E31-D327-45DB-8F48-4C3D7A68AEE2}"/>
    <cellStyle name="SAPBEXheaderText 11 6 3 4" xfId="23533" xr:uid="{A88057D6-1DD5-4D57-8CD1-319B83CE2EAE}"/>
    <cellStyle name="SAPBEXheaderText 11 6 4" xfId="8299" xr:uid="{10341512-CC92-455A-B441-C2B18E820EA8}"/>
    <cellStyle name="SAPBEXheaderText 11 6 5" xfId="13961" xr:uid="{F62AFC45-CD6A-4490-ABEC-F1CFCBEF05B6}"/>
    <cellStyle name="SAPBEXheaderText 11 6 6" xfId="19481" xr:uid="{0A8E477E-75D5-4AE3-96BB-CEAD623A74C7}"/>
    <cellStyle name="SAPBEXheaderText 11 7" xfId="3698" xr:uid="{D427D80D-CFD4-408C-9D2C-455275EF489D}"/>
    <cellStyle name="SAPBEXheaderText 11 7 2" xfId="10254" xr:uid="{3425CF9B-AB63-4860-AE20-B6FA15ACFFC0}"/>
    <cellStyle name="SAPBEXheaderText 11 7 3" xfId="15868" xr:uid="{FB5661C3-C5A4-4C35-8AD9-CA24326FF68C}"/>
    <cellStyle name="SAPBEXheaderText 11 7 4" xfId="21345" xr:uid="{458D43C4-32EC-451C-977E-F214E263DEEF}"/>
    <cellStyle name="SAPBEXheaderText 11 8" xfId="6032" xr:uid="{7F871940-4427-4637-B1D3-8272A84BEBB4}"/>
    <cellStyle name="SAPBEXheaderText 11 8 2" xfId="12515" xr:uid="{38A53F38-2683-41AE-9363-31E208E5CC93}"/>
    <cellStyle name="SAPBEXheaderText 11 8 3" xfId="18081" xr:uid="{71E7B2D7-D978-4693-B4D5-FD8758BD89BE}"/>
    <cellStyle name="SAPBEXheaderText 11 8 4" xfId="23522" xr:uid="{35D3BDFE-00D9-453B-9373-437CA794A51D}"/>
    <cellStyle name="SAPBEXheaderText 11 9" xfId="8288" xr:uid="{94043E4F-85FD-4D1D-9797-FA8D992D50EF}"/>
    <cellStyle name="SAPBEXheaderText 12" xfId="1680" xr:uid="{9FFD88BE-D4BB-4B8F-AE21-AFE058ABF005}"/>
    <cellStyle name="SAPBEXheaderText 12 10" xfId="13962" xr:uid="{64AEE793-4B80-46F2-835A-56058BF157DA}"/>
    <cellStyle name="SAPBEXheaderText 12 11" xfId="19482" xr:uid="{A12465CC-FC6D-427A-86C9-5F4008F5A361}"/>
    <cellStyle name="SAPBEXheaderText 12 2" xfId="1681" xr:uid="{0C31ECD9-2F46-4A5C-8868-032C4C89C5D5}"/>
    <cellStyle name="SAPBEXheaderText 12 2 2" xfId="1682" xr:uid="{7A4749E7-6E12-4903-9EA8-76335501F31F}"/>
    <cellStyle name="SAPBEXheaderText 12 2 2 2" xfId="3712" xr:uid="{1849F3D4-1B34-4879-B995-B4E01F83AC4F}"/>
    <cellStyle name="SAPBEXheaderText 12 2 2 2 2" xfId="10268" xr:uid="{B270E89C-F485-4BC7-B934-4B1C3A544115}"/>
    <cellStyle name="SAPBEXheaderText 12 2 2 2 3" xfId="15882" xr:uid="{56D46B07-60EA-4ED0-ADED-6DC9F78C429B}"/>
    <cellStyle name="SAPBEXheaderText 12 2 2 2 4" xfId="21359" xr:uid="{9308CBA9-EF59-40DD-88CC-9A1D1D114CF9}"/>
    <cellStyle name="SAPBEXheaderText 12 2 2 3" xfId="6046" xr:uid="{CE7E8D8B-6E89-470A-9DCF-421EEF3D623A}"/>
    <cellStyle name="SAPBEXheaderText 12 2 2 3 2" xfId="12529" xr:uid="{99BCB434-83E2-4488-B5EE-14571E886A5C}"/>
    <cellStyle name="SAPBEXheaderText 12 2 2 3 3" xfId="18095" xr:uid="{EA55E6CB-E589-40E3-9552-205C78F17CA6}"/>
    <cellStyle name="SAPBEXheaderText 12 2 2 3 4" xfId="23536" xr:uid="{C3FF15A6-A089-4722-82F1-031FA57FC252}"/>
    <cellStyle name="SAPBEXheaderText 12 2 2 4" xfId="8302" xr:uid="{8DF0F8EF-3021-4EA8-9ADF-BB0A51D136DB}"/>
    <cellStyle name="SAPBEXheaderText 12 2 2 5" xfId="13964" xr:uid="{F3E5E29C-2EA7-4F8F-9C70-5B9AF9F53924}"/>
    <cellStyle name="SAPBEXheaderText 12 2 2 6" xfId="19484" xr:uid="{EBC08DB7-C48F-4458-ADC7-187418653CE9}"/>
    <cellStyle name="SAPBEXheaderText 12 2 3" xfId="1683" xr:uid="{02C3A1CC-86A6-4751-BA63-7E64D052BE45}"/>
    <cellStyle name="SAPBEXheaderText 12 2 3 2" xfId="3713" xr:uid="{256003DF-D1EE-413E-B9FC-2366246B817A}"/>
    <cellStyle name="SAPBEXheaderText 12 2 3 2 2" xfId="10269" xr:uid="{9BB677A4-1ED2-42B1-8BF4-3D842FE055CA}"/>
    <cellStyle name="SAPBEXheaderText 12 2 3 2 3" xfId="15883" xr:uid="{DE40D991-DB65-4C18-A395-01BF8A7D2ADD}"/>
    <cellStyle name="SAPBEXheaderText 12 2 3 2 4" xfId="21360" xr:uid="{E7EDF9A6-38EB-4605-A098-AD003392FDAA}"/>
    <cellStyle name="SAPBEXheaderText 12 2 3 3" xfId="6047" xr:uid="{0BCE00D5-F241-41F4-8712-014172AA2243}"/>
    <cellStyle name="SAPBEXheaderText 12 2 3 3 2" xfId="12530" xr:uid="{5B923C0A-0A53-4F92-A74A-B26A242F00EF}"/>
    <cellStyle name="SAPBEXheaderText 12 2 3 3 3" xfId="18096" xr:uid="{3A6714E6-6D51-44C2-A253-223DFE2B4BEE}"/>
    <cellStyle name="SAPBEXheaderText 12 2 3 3 4" xfId="23537" xr:uid="{1CF27F4D-2DBC-4F99-9BF6-33A04C02013C}"/>
    <cellStyle name="SAPBEXheaderText 12 2 3 4" xfId="8303" xr:uid="{C4BBDB2A-B9BC-481A-A605-0E832A4513B5}"/>
    <cellStyle name="SAPBEXheaderText 12 2 3 5" xfId="13965" xr:uid="{0C2717E9-D549-49BA-8C83-F61F0E9BE648}"/>
    <cellStyle name="SAPBEXheaderText 12 2 3 6" xfId="19485" xr:uid="{CC6300C1-4A3C-49D0-8687-919FC9AED240}"/>
    <cellStyle name="SAPBEXheaderText 12 2 4" xfId="3711" xr:uid="{B4DB95B8-EDEA-4BDE-B6EA-28EB1CB2E6D4}"/>
    <cellStyle name="SAPBEXheaderText 12 2 4 2" xfId="10267" xr:uid="{303626D2-94B0-4F52-A407-1C1FBEF7F917}"/>
    <cellStyle name="SAPBEXheaderText 12 2 4 3" xfId="15881" xr:uid="{053E7F1E-E676-43AC-9FF8-E05C6400ECBC}"/>
    <cellStyle name="SAPBEXheaderText 12 2 4 4" xfId="21358" xr:uid="{0230BC14-6DC5-40C3-8353-00265BE874E9}"/>
    <cellStyle name="SAPBEXheaderText 12 2 5" xfId="6045" xr:uid="{9E1D9355-49DF-411D-802C-BF1DC7E7DB08}"/>
    <cellStyle name="SAPBEXheaderText 12 2 5 2" xfId="12528" xr:uid="{E25D798D-18FC-40CB-8237-FDAE0F4AAB51}"/>
    <cellStyle name="SAPBEXheaderText 12 2 5 3" xfId="18094" xr:uid="{1E6152F5-895F-444C-9B7E-F29641DB974D}"/>
    <cellStyle name="SAPBEXheaderText 12 2 5 4" xfId="23535" xr:uid="{EF1F0F00-27A8-4AC7-BBBB-E8E77E7356A1}"/>
    <cellStyle name="SAPBEXheaderText 12 2 6" xfId="8301" xr:uid="{FD74CD20-2345-443B-AE3B-1AC103182972}"/>
    <cellStyle name="SAPBEXheaderText 12 2 7" xfId="13963" xr:uid="{FC03CF32-EC97-44DF-BC3B-0A6E878B2564}"/>
    <cellStyle name="SAPBEXheaderText 12 2 8" xfId="19483" xr:uid="{6C8A4E95-C463-4562-827A-3E2D146BB72F}"/>
    <cellStyle name="SAPBEXheaderText 12 3" xfId="1684" xr:uid="{66312F0F-89F8-479C-A909-23091E60F4EC}"/>
    <cellStyle name="SAPBEXheaderText 12 3 2" xfId="1685" xr:uid="{919C0787-AAE1-4D27-B5F4-1ABF60E35395}"/>
    <cellStyle name="SAPBEXheaderText 12 3 2 2" xfId="3715" xr:uid="{1A999449-B888-4898-87E8-0F333EC44D9E}"/>
    <cellStyle name="SAPBEXheaderText 12 3 2 2 2" xfId="10271" xr:uid="{0A96E32A-F53F-4F98-9F04-1E3E9B7C32D7}"/>
    <cellStyle name="SAPBEXheaderText 12 3 2 2 3" xfId="15885" xr:uid="{D18BEC23-819B-4491-B7AA-E602BBB4691C}"/>
    <cellStyle name="SAPBEXheaderText 12 3 2 2 4" xfId="21362" xr:uid="{65F61DA8-E9F2-44FC-B74B-7A7BD82DAECB}"/>
    <cellStyle name="SAPBEXheaderText 12 3 2 3" xfId="6049" xr:uid="{BD18DEA0-CE69-490D-8D67-751E2D0BF0E9}"/>
    <cellStyle name="SAPBEXheaderText 12 3 2 3 2" xfId="12532" xr:uid="{EDB2BCC3-93F1-4119-95CE-F064F585CE1D}"/>
    <cellStyle name="SAPBEXheaderText 12 3 2 3 3" xfId="18098" xr:uid="{8548E3F6-FBA6-44D4-AFF3-DFA1F71B1E3B}"/>
    <cellStyle name="SAPBEXheaderText 12 3 2 3 4" xfId="23539" xr:uid="{9F514E7F-D194-4623-B127-708E7A2F1569}"/>
    <cellStyle name="SAPBEXheaderText 12 3 2 4" xfId="8305" xr:uid="{7E7BA894-2010-4742-9A58-455BADD2A92F}"/>
    <cellStyle name="SAPBEXheaderText 12 3 2 5" xfId="13967" xr:uid="{F297C166-2173-4BDC-929E-C3AF1F1229E4}"/>
    <cellStyle name="SAPBEXheaderText 12 3 2 6" xfId="19487" xr:uid="{0964FBA2-FFD7-4916-B592-DF4425972274}"/>
    <cellStyle name="SAPBEXheaderText 12 3 3" xfId="1686" xr:uid="{D409BB51-2EB5-41DD-B9B2-A7E80574EDD4}"/>
    <cellStyle name="SAPBEXheaderText 12 3 3 2" xfId="3716" xr:uid="{0BB12B6A-0DB0-4FAB-8A67-95843F3BEAF7}"/>
    <cellStyle name="SAPBEXheaderText 12 3 3 2 2" xfId="10272" xr:uid="{73D6F073-9DE3-482D-9EC4-C0923F2C01C2}"/>
    <cellStyle name="SAPBEXheaderText 12 3 3 2 3" xfId="15886" xr:uid="{9F8F3618-4107-479F-A097-D2A07B959837}"/>
    <cellStyle name="SAPBEXheaderText 12 3 3 2 4" xfId="21363" xr:uid="{ABB96BF0-21B5-4584-8AE2-1DEAE3EE1D10}"/>
    <cellStyle name="SAPBEXheaderText 12 3 3 3" xfId="6050" xr:uid="{29F0567F-E94D-4A19-AAA3-045C94903A8A}"/>
    <cellStyle name="SAPBEXheaderText 12 3 3 3 2" xfId="12533" xr:uid="{54E44F22-031C-4F26-9026-4A9D045F44CA}"/>
    <cellStyle name="SAPBEXheaderText 12 3 3 3 3" xfId="18099" xr:uid="{11034C18-4CA5-4F2F-A89E-EA424CB1DE9D}"/>
    <cellStyle name="SAPBEXheaderText 12 3 3 3 4" xfId="23540" xr:uid="{A9C666F6-C5B2-45B3-A2BD-7A5041531937}"/>
    <cellStyle name="SAPBEXheaderText 12 3 3 4" xfId="8306" xr:uid="{CF7B6604-0FC9-4C10-A701-786781556E44}"/>
    <cellStyle name="SAPBEXheaderText 12 3 3 5" xfId="13968" xr:uid="{A3C7798F-469B-4666-81D2-9B077687F171}"/>
    <cellStyle name="SAPBEXheaderText 12 3 3 6" xfId="19488" xr:uid="{5CBD28C0-B74B-4A75-8E9B-A9C2DC545484}"/>
    <cellStyle name="SAPBEXheaderText 12 3 4" xfId="3714" xr:uid="{EBDC0EDA-472B-4D1D-B391-D62E6A8572DB}"/>
    <cellStyle name="SAPBEXheaderText 12 3 4 2" xfId="10270" xr:uid="{8F4DA8FC-F5E5-4994-BCDA-7E12E4440E00}"/>
    <cellStyle name="SAPBEXheaderText 12 3 4 3" xfId="15884" xr:uid="{D5191A9E-0275-4443-A13B-EDC847A71A50}"/>
    <cellStyle name="SAPBEXheaderText 12 3 4 4" xfId="21361" xr:uid="{62C057D1-A2E0-48A7-B01D-D4E4EC64759F}"/>
    <cellStyle name="SAPBEXheaderText 12 3 5" xfId="6048" xr:uid="{9B9A0C95-8FEC-4F1F-AD98-0C6415958E84}"/>
    <cellStyle name="SAPBEXheaderText 12 3 5 2" xfId="12531" xr:uid="{597DFAE5-A501-4C8B-90F9-33E11807CF6D}"/>
    <cellStyle name="SAPBEXheaderText 12 3 5 3" xfId="18097" xr:uid="{68B321ED-B39E-4177-AE68-DF09AEF10D8E}"/>
    <cellStyle name="SAPBEXheaderText 12 3 5 4" xfId="23538" xr:uid="{8947BEC4-0C15-459F-9896-34DB750C78F8}"/>
    <cellStyle name="SAPBEXheaderText 12 3 6" xfId="8304" xr:uid="{96D20097-7850-49D6-B6F5-4FBD8E1BF82D}"/>
    <cellStyle name="SAPBEXheaderText 12 3 7" xfId="13966" xr:uid="{961C7A3A-EA71-49DF-8B31-2FF5FD7F742A}"/>
    <cellStyle name="SAPBEXheaderText 12 3 8" xfId="19486" xr:uid="{16B0AE7F-84E5-42AA-86AF-F11EA60C8090}"/>
    <cellStyle name="SAPBEXheaderText 12 4" xfId="1687" xr:uid="{7A448F76-629E-4DEE-9FE2-F32CA4A6AB23}"/>
    <cellStyle name="SAPBEXheaderText 12 4 2" xfId="1688" xr:uid="{114ACD57-1456-421A-BA45-AA358FF6B2E1}"/>
    <cellStyle name="SAPBEXheaderText 12 4 2 2" xfId="3718" xr:uid="{CF1AE677-FB83-4A70-A2E4-7AEEF308FE8A}"/>
    <cellStyle name="SAPBEXheaderText 12 4 2 2 2" xfId="10274" xr:uid="{647F9215-8EFF-40FD-925A-792DE3F29E18}"/>
    <cellStyle name="SAPBEXheaderText 12 4 2 2 3" xfId="15888" xr:uid="{ED55192B-1C3E-4EAA-B6D5-6B4E0A0EB84D}"/>
    <cellStyle name="SAPBEXheaderText 12 4 2 2 4" xfId="21365" xr:uid="{AA0CADA0-897A-46F4-ADD0-778D9597285F}"/>
    <cellStyle name="SAPBEXheaderText 12 4 2 3" xfId="6052" xr:uid="{02964B3F-9D74-483D-B930-2612CFD0DAEF}"/>
    <cellStyle name="SAPBEXheaderText 12 4 2 3 2" xfId="12535" xr:uid="{8DF42084-F8DC-4588-A682-FD77483C9FFF}"/>
    <cellStyle name="SAPBEXheaderText 12 4 2 3 3" xfId="18101" xr:uid="{67B39B59-7519-4D90-BCEB-0DC6A516087C}"/>
    <cellStyle name="SAPBEXheaderText 12 4 2 3 4" xfId="23542" xr:uid="{431E28D4-9E0A-4BCB-B2EE-0CD6DC8F2780}"/>
    <cellStyle name="SAPBEXheaderText 12 4 2 4" xfId="8308" xr:uid="{BD8885BB-DD57-4AC8-9895-760A01A0FE4C}"/>
    <cellStyle name="SAPBEXheaderText 12 4 2 5" xfId="13970" xr:uid="{73660D14-A92D-4231-8B82-720CCBDFFDAD}"/>
    <cellStyle name="SAPBEXheaderText 12 4 2 6" xfId="19490" xr:uid="{E748A5E2-33E7-4687-A82E-5B517656B574}"/>
    <cellStyle name="SAPBEXheaderText 12 4 3" xfId="1689" xr:uid="{D2148C31-BF08-45E9-B174-1A36848B600F}"/>
    <cellStyle name="SAPBEXheaderText 12 4 3 2" xfId="3719" xr:uid="{BA8709C3-6625-4D69-8676-8C6746D50FD7}"/>
    <cellStyle name="SAPBEXheaderText 12 4 3 2 2" xfId="10275" xr:uid="{09808B1C-24C2-47CD-A32E-0D12E782EF24}"/>
    <cellStyle name="SAPBEXheaderText 12 4 3 2 3" xfId="15889" xr:uid="{0562237C-F675-46D8-83C2-555579EB56F2}"/>
    <cellStyle name="SAPBEXheaderText 12 4 3 2 4" xfId="21366" xr:uid="{21B68DFA-414A-406D-A171-62444B962CF2}"/>
    <cellStyle name="SAPBEXheaderText 12 4 3 3" xfId="6053" xr:uid="{A79E5112-0AC3-471C-8E20-6F222CE835D1}"/>
    <cellStyle name="SAPBEXheaderText 12 4 3 3 2" xfId="12536" xr:uid="{D15B01FB-4146-419C-A941-31A21BC252AC}"/>
    <cellStyle name="SAPBEXheaderText 12 4 3 3 3" xfId="18102" xr:uid="{72E37746-4750-46F7-ACFC-C9AC15F2279A}"/>
    <cellStyle name="SAPBEXheaderText 12 4 3 3 4" xfId="23543" xr:uid="{A0AC13D6-9F63-4E24-AD68-4BEAF527BE49}"/>
    <cellStyle name="SAPBEXheaderText 12 4 3 4" xfId="8309" xr:uid="{D15EAA2C-861C-4DCA-815E-CA2ECEAAE6A6}"/>
    <cellStyle name="SAPBEXheaderText 12 4 3 5" xfId="13971" xr:uid="{B42EA65A-91D2-4F54-9DC1-B846D42E09D7}"/>
    <cellStyle name="SAPBEXheaderText 12 4 3 6" xfId="19491" xr:uid="{8CACA31F-7C1C-4AFC-889C-9531EA8E13ED}"/>
    <cellStyle name="SAPBEXheaderText 12 4 4" xfId="3717" xr:uid="{CE8944FE-50DD-4A13-A4FD-E27549D428A6}"/>
    <cellStyle name="SAPBEXheaderText 12 4 4 2" xfId="10273" xr:uid="{2B2868C0-8171-44CA-BCC5-3411B390BA5F}"/>
    <cellStyle name="SAPBEXheaderText 12 4 4 3" xfId="15887" xr:uid="{7D4FEEB0-C5C8-44C7-8809-8C01C38B183E}"/>
    <cellStyle name="SAPBEXheaderText 12 4 4 4" xfId="21364" xr:uid="{167BDA30-5D22-488F-9738-A36494944D1E}"/>
    <cellStyle name="SAPBEXheaderText 12 4 5" xfId="6051" xr:uid="{5DECEC15-D8F6-4A41-97B8-E4D41DE3B3CC}"/>
    <cellStyle name="SAPBEXheaderText 12 4 5 2" xfId="12534" xr:uid="{C2ED8FA5-E331-4134-A00D-ED2F2141261D}"/>
    <cellStyle name="SAPBEXheaderText 12 4 5 3" xfId="18100" xr:uid="{06208072-1E23-45D9-9DB8-1C6D50529F49}"/>
    <cellStyle name="SAPBEXheaderText 12 4 5 4" xfId="23541" xr:uid="{5357E3A7-1C28-48D4-9A0E-C868336C6427}"/>
    <cellStyle name="SAPBEXheaderText 12 4 6" xfId="8307" xr:uid="{2FA30474-EDA9-4411-9B70-29D815782FB2}"/>
    <cellStyle name="SAPBEXheaderText 12 4 7" xfId="13969" xr:uid="{424B1B13-BF2B-4801-A00C-6225E2F60D07}"/>
    <cellStyle name="SAPBEXheaderText 12 4 8" xfId="19489" xr:uid="{76D6E7A6-652A-4728-B3E6-9CCAD965B95E}"/>
    <cellStyle name="SAPBEXheaderText 12 5" xfId="1690" xr:uid="{0DD797A1-2FE8-42B6-BD80-CFB96B551A9C}"/>
    <cellStyle name="SAPBEXheaderText 12 5 2" xfId="3720" xr:uid="{6CD7FB0D-0C70-4525-9312-EBDBFCBADDA4}"/>
    <cellStyle name="SAPBEXheaderText 12 5 2 2" xfId="10276" xr:uid="{9A3E8BE9-4A4F-4A2F-819A-B3079B38C08D}"/>
    <cellStyle name="SAPBEXheaderText 12 5 2 3" xfId="15890" xr:uid="{9533DB38-B0A4-488B-92FB-C24F52A491B4}"/>
    <cellStyle name="SAPBEXheaderText 12 5 2 4" xfId="21367" xr:uid="{92FA51E6-0FA5-46C7-A717-36142DDAA758}"/>
    <cellStyle name="SAPBEXheaderText 12 5 3" xfId="6054" xr:uid="{132A72B6-7B4E-46A7-BF16-DA92C60284F7}"/>
    <cellStyle name="SAPBEXheaderText 12 5 3 2" xfId="12537" xr:uid="{9B70D8EA-FA61-4F75-8186-A5B2033D0E70}"/>
    <cellStyle name="SAPBEXheaderText 12 5 3 3" xfId="18103" xr:uid="{BDCEDBEF-63A1-4F0A-BF1B-D1BCCB0D2B95}"/>
    <cellStyle name="SAPBEXheaderText 12 5 3 4" xfId="23544" xr:uid="{FEA1D652-0F99-4C0D-98EC-4748486A0D3E}"/>
    <cellStyle name="SAPBEXheaderText 12 5 4" xfId="8310" xr:uid="{C3AE3647-E6C2-47CB-B97C-DB5C0DC41C32}"/>
    <cellStyle name="SAPBEXheaderText 12 5 5" xfId="13972" xr:uid="{1FF44068-86D4-43C7-A0D7-1B71EA797FC3}"/>
    <cellStyle name="SAPBEXheaderText 12 5 6" xfId="19492" xr:uid="{4BC12840-0A56-43AF-8284-021C35610DC5}"/>
    <cellStyle name="SAPBEXheaderText 12 6" xfId="1691" xr:uid="{E16D94E3-2767-4904-BD32-8B96921F1F5F}"/>
    <cellStyle name="SAPBEXheaderText 12 6 2" xfId="3721" xr:uid="{2948491B-31E4-413C-82A7-C2A6BA3F8726}"/>
    <cellStyle name="SAPBEXheaderText 12 6 2 2" xfId="10277" xr:uid="{2FDB626D-654B-4E14-89A5-AC923FC01734}"/>
    <cellStyle name="SAPBEXheaderText 12 6 2 3" xfId="15891" xr:uid="{50CFB959-9E6E-4D2B-BFCC-D6E8308F39E6}"/>
    <cellStyle name="SAPBEXheaderText 12 6 2 4" xfId="21368" xr:uid="{94EB37F4-99F6-4712-B0CB-4F449D27E5A8}"/>
    <cellStyle name="SAPBEXheaderText 12 6 3" xfId="6055" xr:uid="{4AEC2759-272E-4B1B-A5EA-26D4D3C553BB}"/>
    <cellStyle name="SAPBEXheaderText 12 6 3 2" xfId="12538" xr:uid="{E94DFA69-2DA0-411F-9E49-0A7BFE0C6D74}"/>
    <cellStyle name="SAPBEXheaderText 12 6 3 3" xfId="18104" xr:uid="{688AB177-9892-4511-B06F-AF93CA764BFD}"/>
    <cellStyle name="SAPBEXheaderText 12 6 3 4" xfId="23545" xr:uid="{090A4652-6A9B-496C-9175-5A0B58E35C78}"/>
    <cellStyle name="SAPBEXheaderText 12 6 4" xfId="8311" xr:uid="{CD53DB88-0823-41FC-B0F4-133D3BEEC4C5}"/>
    <cellStyle name="SAPBEXheaderText 12 6 5" xfId="13973" xr:uid="{DE2034C4-7F5D-4A19-A8E6-AA9874DBEDBE}"/>
    <cellStyle name="SAPBEXheaderText 12 6 6" xfId="19493" xr:uid="{0FCF4644-1AB7-4B36-A2C3-6A2D72FE09B5}"/>
    <cellStyle name="SAPBEXheaderText 12 7" xfId="3710" xr:uid="{C1E2D345-7C9B-49ED-8F70-5AF804F1145C}"/>
    <cellStyle name="SAPBEXheaderText 12 7 2" xfId="10266" xr:uid="{B3BECD3D-3B0E-45F2-9070-A75C4277E8C1}"/>
    <cellStyle name="SAPBEXheaderText 12 7 3" xfId="15880" xr:uid="{5DA1A21F-A158-41FF-9D04-43FB909BA7AA}"/>
    <cellStyle name="SAPBEXheaderText 12 7 4" xfId="21357" xr:uid="{B76B6F63-DDDA-49A0-8342-30272CCEDB05}"/>
    <cellStyle name="SAPBEXheaderText 12 8" xfId="6044" xr:uid="{24FF872C-36DA-4C73-936A-44B9D4D145C8}"/>
    <cellStyle name="SAPBEXheaderText 12 8 2" xfId="12527" xr:uid="{809C1A97-DB99-45C2-8052-7A3C98AAD325}"/>
    <cellStyle name="SAPBEXheaderText 12 8 3" xfId="18093" xr:uid="{AD542E25-3FE6-4DF7-B423-AEF32C01D35C}"/>
    <cellStyle name="SAPBEXheaderText 12 8 4" xfId="23534" xr:uid="{977B8F07-02BD-48FB-A392-CCFAFE7B9084}"/>
    <cellStyle name="SAPBEXheaderText 12 9" xfId="8300" xr:uid="{6C1BB52A-CEC0-4D45-B08C-26F01675F84E}"/>
    <cellStyle name="SAPBEXheaderText 13" xfId="1692" xr:uid="{16C52591-61DD-430B-9CC8-39CCAA7F066B}"/>
    <cellStyle name="SAPBEXheaderText 13 10" xfId="13974" xr:uid="{DDFDC708-65F1-4B0A-9C1F-79DDF17C00F1}"/>
    <cellStyle name="SAPBEXheaderText 13 11" xfId="19494" xr:uid="{E38D7686-AF91-4C66-BA36-D2CB90692E6C}"/>
    <cellStyle name="SAPBEXheaderText 13 2" xfId="1693" xr:uid="{79BF0E3D-8DAE-4B46-8AC5-6A3722D766FE}"/>
    <cellStyle name="SAPBEXheaderText 13 2 2" xfId="1694" xr:uid="{FC064B05-A1A9-4250-A392-408652EF4BE5}"/>
    <cellStyle name="SAPBEXheaderText 13 2 2 2" xfId="3724" xr:uid="{D09D8999-33FC-40C3-BABB-64856C6A48B2}"/>
    <cellStyle name="SAPBEXheaderText 13 2 2 2 2" xfId="10280" xr:uid="{357A05D2-FE16-4B4C-B90C-C8C697155AB2}"/>
    <cellStyle name="SAPBEXheaderText 13 2 2 2 3" xfId="15894" xr:uid="{5F064C30-0C80-4D06-B385-1B2EC55B74D8}"/>
    <cellStyle name="SAPBEXheaderText 13 2 2 2 4" xfId="21371" xr:uid="{98D97D4D-A8B3-49A5-8270-3D3B74AAD009}"/>
    <cellStyle name="SAPBEXheaderText 13 2 2 3" xfId="6058" xr:uid="{BF7FC9EB-C69D-4E77-BC4B-C14CAAB0EC04}"/>
    <cellStyle name="SAPBEXheaderText 13 2 2 3 2" xfId="12541" xr:uid="{425B9EDC-F115-446B-86B4-C4CC56C317D7}"/>
    <cellStyle name="SAPBEXheaderText 13 2 2 3 3" xfId="18107" xr:uid="{36B7BDAB-08B6-42AF-BE2A-B51EC66BCD5F}"/>
    <cellStyle name="SAPBEXheaderText 13 2 2 3 4" xfId="23548" xr:uid="{A0C022D3-3A8E-412F-A7CC-EA6AA560F2DB}"/>
    <cellStyle name="SAPBEXheaderText 13 2 2 4" xfId="8314" xr:uid="{1D5730A5-7C5E-4E4B-B9D1-68A930B1F737}"/>
    <cellStyle name="SAPBEXheaderText 13 2 2 5" xfId="13976" xr:uid="{D0BFBE22-7520-4AFE-85D7-61595BF72ACA}"/>
    <cellStyle name="SAPBEXheaderText 13 2 2 6" xfId="19496" xr:uid="{5B1B5849-1F0C-4496-9E04-CC1AB49E7EA2}"/>
    <cellStyle name="SAPBEXheaderText 13 2 3" xfId="1695" xr:uid="{4C672B60-60A4-45DE-8EF9-BCD935D0DB38}"/>
    <cellStyle name="SAPBEXheaderText 13 2 3 2" xfId="3725" xr:uid="{BE6EDCD2-B69D-48CE-B1D0-E911805D8919}"/>
    <cellStyle name="SAPBEXheaderText 13 2 3 2 2" xfId="10281" xr:uid="{DA81C872-6C22-4774-A52E-8A663B899D1F}"/>
    <cellStyle name="SAPBEXheaderText 13 2 3 2 3" xfId="15895" xr:uid="{D34140EF-D599-495F-A228-DF3D1D8E818E}"/>
    <cellStyle name="SAPBEXheaderText 13 2 3 2 4" xfId="21372" xr:uid="{24AAA570-0FDA-4356-B4A8-A2E17D3C26EA}"/>
    <cellStyle name="SAPBEXheaderText 13 2 3 3" xfId="6059" xr:uid="{D3EAB9C9-374A-4FA2-87E3-AA498DF59F4C}"/>
    <cellStyle name="SAPBEXheaderText 13 2 3 3 2" xfId="12542" xr:uid="{AF063153-15F1-4570-B6E3-6ECD64EB8336}"/>
    <cellStyle name="SAPBEXheaderText 13 2 3 3 3" xfId="18108" xr:uid="{190F16A3-A667-4646-86AA-2D12AB92A2EC}"/>
    <cellStyle name="SAPBEXheaderText 13 2 3 3 4" xfId="23549" xr:uid="{91CC2415-EF8B-4E37-B8FB-665DDA9F45DC}"/>
    <cellStyle name="SAPBEXheaderText 13 2 3 4" xfId="8315" xr:uid="{052360FE-57E3-449D-895B-8E00E2FF563E}"/>
    <cellStyle name="SAPBEXheaderText 13 2 3 5" xfId="13977" xr:uid="{330D82B3-FBA0-426A-9926-7E254B29579E}"/>
    <cellStyle name="SAPBEXheaderText 13 2 3 6" xfId="19497" xr:uid="{EA2BB56E-51C5-43AF-9F33-21F59488BD8A}"/>
    <cellStyle name="SAPBEXheaderText 13 2 4" xfId="3723" xr:uid="{D014DC30-41C7-4A94-8074-05E256E0F7D2}"/>
    <cellStyle name="SAPBEXheaderText 13 2 4 2" xfId="10279" xr:uid="{BAE146F7-F58C-4A2C-8AEF-1B691BD0E104}"/>
    <cellStyle name="SAPBEXheaderText 13 2 4 3" xfId="15893" xr:uid="{83F24BD5-CE81-4EC3-9861-821B359269DF}"/>
    <cellStyle name="SAPBEXheaderText 13 2 4 4" xfId="21370" xr:uid="{A9A34D45-FB53-4AC1-ABE0-0EBCF323FF3D}"/>
    <cellStyle name="SAPBEXheaderText 13 2 5" xfId="6057" xr:uid="{66A93B95-2B8C-4E86-B5B3-4A3CF5E6035F}"/>
    <cellStyle name="SAPBEXheaderText 13 2 5 2" xfId="12540" xr:uid="{C1195161-0082-4C46-B99E-57CFF12DB0D5}"/>
    <cellStyle name="SAPBEXheaderText 13 2 5 3" xfId="18106" xr:uid="{19A0DF17-A836-4B7F-BC16-08C25731B6C0}"/>
    <cellStyle name="SAPBEXheaderText 13 2 5 4" xfId="23547" xr:uid="{062FEB38-498D-4928-9D03-CCECC67330CC}"/>
    <cellStyle name="SAPBEXheaderText 13 2 6" xfId="8313" xr:uid="{46D6FB53-241A-4E59-A4B6-AD016429B351}"/>
    <cellStyle name="SAPBEXheaderText 13 2 7" xfId="13975" xr:uid="{FD4CBDBC-75DA-4124-A3E7-187E1F6B2119}"/>
    <cellStyle name="SAPBEXheaderText 13 2 8" xfId="19495" xr:uid="{32905A68-EE91-4C62-8C77-0EBC26DB23E5}"/>
    <cellStyle name="SAPBEXheaderText 13 3" xfId="1696" xr:uid="{C50ED569-77C2-4E30-9090-60FCC51FEB2F}"/>
    <cellStyle name="SAPBEXheaderText 13 3 2" xfId="1697" xr:uid="{BD04EF97-0864-440F-836F-D744AC502E42}"/>
    <cellStyle name="SAPBEXheaderText 13 3 2 2" xfId="3727" xr:uid="{110D4EFF-180A-4031-B20A-62EDEB19CFE0}"/>
    <cellStyle name="SAPBEXheaderText 13 3 2 2 2" xfId="10283" xr:uid="{107E7BCE-67BF-45E4-AC6F-162284FA6A95}"/>
    <cellStyle name="SAPBEXheaderText 13 3 2 2 3" xfId="15897" xr:uid="{D519A0B7-E9B8-476F-95C3-614B3E8E2A6D}"/>
    <cellStyle name="SAPBEXheaderText 13 3 2 2 4" xfId="21374" xr:uid="{0AE8DBA2-C1E7-449B-935A-C7F522751A1A}"/>
    <cellStyle name="SAPBEXheaderText 13 3 2 3" xfId="6061" xr:uid="{A7142E8D-73F6-4008-B13A-08F0BF839CB7}"/>
    <cellStyle name="SAPBEXheaderText 13 3 2 3 2" xfId="12544" xr:uid="{1F108719-C39E-4E83-84E2-ACA4167F1F24}"/>
    <cellStyle name="SAPBEXheaderText 13 3 2 3 3" xfId="18110" xr:uid="{65471ADE-8265-4431-AF1E-E5EF6E87656F}"/>
    <cellStyle name="SAPBEXheaderText 13 3 2 3 4" xfId="23551" xr:uid="{29813130-F0FF-43C2-BFA7-877D7B7FE6B7}"/>
    <cellStyle name="SAPBEXheaderText 13 3 2 4" xfId="8317" xr:uid="{F528B0C1-85C7-4B3D-8E8A-F8332888F56E}"/>
    <cellStyle name="SAPBEXheaderText 13 3 2 5" xfId="13979" xr:uid="{2C822A60-FD7F-4BE4-A23C-D143BE6AF9E1}"/>
    <cellStyle name="SAPBEXheaderText 13 3 2 6" xfId="19499" xr:uid="{1177003E-8C32-4CCE-A0AD-178C332FB9F7}"/>
    <cellStyle name="SAPBEXheaderText 13 3 3" xfId="1698" xr:uid="{B3B4CDBB-0B9E-4435-A705-652FBE29CA89}"/>
    <cellStyle name="SAPBEXheaderText 13 3 3 2" xfId="3728" xr:uid="{D2B3CDBB-E829-4BC2-AF3D-80DD369E0AD0}"/>
    <cellStyle name="SAPBEXheaderText 13 3 3 2 2" xfId="10284" xr:uid="{585ACEC2-E7D9-46FF-B245-56CB7AD1F597}"/>
    <cellStyle name="SAPBEXheaderText 13 3 3 2 3" xfId="15898" xr:uid="{BE2640EC-2EFA-4CCD-A68C-D555EC496A83}"/>
    <cellStyle name="SAPBEXheaderText 13 3 3 2 4" xfId="21375" xr:uid="{97386AFF-74AA-429A-A110-1726BED63950}"/>
    <cellStyle name="SAPBEXheaderText 13 3 3 3" xfId="6062" xr:uid="{82377942-3F15-4B24-B75C-226F86A021D9}"/>
    <cellStyle name="SAPBEXheaderText 13 3 3 3 2" xfId="12545" xr:uid="{953D21E9-F02E-496B-B8BB-9B44FA301BE5}"/>
    <cellStyle name="SAPBEXheaderText 13 3 3 3 3" xfId="18111" xr:uid="{ECB69990-DB6D-4C69-8837-626F717E8E8C}"/>
    <cellStyle name="SAPBEXheaderText 13 3 3 3 4" xfId="23552" xr:uid="{796AA5C4-BA28-483E-9D89-C84D5F19305E}"/>
    <cellStyle name="SAPBEXheaderText 13 3 3 4" xfId="8318" xr:uid="{77C52511-C886-4835-AD75-6C0EB8046BA3}"/>
    <cellStyle name="SAPBEXheaderText 13 3 3 5" xfId="13980" xr:uid="{EA0E8963-BBD1-43C5-A728-9BEE342FCFCF}"/>
    <cellStyle name="SAPBEXheaderText 13 3 3 6" xfId="19500" xr:uid="{FE163B73-C91B-463D-A518-AEA436B999D6}"/>
    <cellStyle name="SAPBEXheaderText 13 3 4" xfId="3726" xr:uid="{28D98228-4217-40F9-9104-D20D130CD5B5}"/>
    <cellStyle name="SAPBEXheaderText 13 3 4 2" xfId="10282" xr:uid="{754B9079-15E8-462A-9646-719A8B02FCD1}"/>
    <cellStyle name="SAPBEXheaderText 13 3 4 3" xfId="15896" xr:uid="{5F6D0B83-CFB0-43E5-8442-FC1961B5CBA5}"/>
    <cellStyle name="SAPBEXheaderText 13 3 4 4" xfId="21373" xr:uid="{5A0E5016-7825-429D-B57F-EE0010EB5333}"/>
    <cellStyle name="SAPBEXheaderText 13 3 5" xfId="6060" xr:uid="{82AA2118-3B5E-436B-8F8A-12FBE53EE7C1}"/>
    <cellStyle name="SAPBEXheaderText 13 3 5 2" xfId="12543" xr:uid="{1070ADC6-05A9-4607-A1E0-FEB7AA01DAAD}"/>
    <cellStyle name="SAPBEXheaderText 13 3 5 3" xfId="18109" xr:uid="{5D47F909-123B-4488-8873-C61A1D9E317C}"/>
    <cellStyle name="SAPBEXheaderText 13 3 5 4" xfId="23550" xr:uid="{61A8E1E2-A612-409E-8036-746648962D8B}"/>
    <cellStyle name="SAPBEXheaderText 13 3 6" xfId="8316" xr:uid="{967FD66B-A46D-4008-AC61-ABA6C198518D}"/>
    <cellStyle name="SAPBEXheaderText 13 3 7" xfId="13978" xr:uid="{90015D0C-383F-4E42-9430-DFE27D82DD80}"/>
    <cellStyle name="SAPBEXheaderText 13 3 8" xfId="19498" xr:uid="{91170228-8913-4ED8-A9ED-8A70903B38D0}"/>
    <cellStyle name="SAPBEXheaderText 13 4" xfId="1699" xr:uid="{3C5731EF-E5BF-4F03-99A5-922889A06241}"/>
    <cellStyle name="SAPBEXheaderText 13 4 2" xfId="1700" xr:uid="{BA9D6BDE-24A9-4D20-ACE9-9BE9A426CF81}"/>
    <cellStyle name="SAPBEXheaderText 13 4 2 2" xfId="3730" xr:uid="{30606394-B801-45AD-AD1D-E66B6DD9EF5B}"/>
    <cellStyle name="SAPBEXheaderText 13 4 2 2 2" xfId="10286" xr:uid="{1C2E6835-DBCF-48E7-AA30-A1D141073790}"/>
    <cellStyle name="SAPBEXheaderText 13 4 2 2 3" xfId="15900" xr:uid="{FFA0159D-7764-4E30-9BC4-995755EBBA08}"/>
    <cellStyle name="SAPBEXheaderText 13 4 2 2 4" xfId="21377" xr:uid="{F4E052F9-C2FB-4003-A141-7CB56AE0D15A}"/>
    <cellStyle name="SAPBEXheaderText 13 4 2 3" xfId="6064" xr:uid="{FFB58792-157B-4792-B91F-413BBF8255A7}"/>
    <cellStyle name="SAPBEXheaderText 13 4 2 3 2" xfId="12547" xr:uid="{AEAEE7F5-F47E-45EA-B3D7-DC46ED294ADF}"/>
    <cellStyle name="SAPBEXheaderText 13 4 2 3 3" xfId="18113" xr:uid="{B9C93175-0985-406B-8BCA-DE6C90A7680A}"/>
    <cellStyle name="SAPBEXheaderText 13 4 2 3 4" xfId="23554" xr:uid="{F18813A3-6C48-43DE-8625-8AD77DC12F70}"/>
    <cellStyle name="SAPBEXheaderText 13 4 2 4" xfId="8320" xr:uid="{F969880F-A9E8-48FB-9381-E68D8FCE1D45}"/>
    <cellStyle name="SAPBEXheaderText 13 4 2 5" xfId="13982" xr:uid="{BBD7E8D3-351B-4767-97EA-4ECE6399F009}"/>
    <cellStyle name="SAPBEXheaderText 13 4 2 6" xfId="19502" xr:uid="{78E518AE-A2D3-4D30-A862-90597C889127}"/>
    <cellStyle name="SAPBEXheaderText 13 4 3" xfId="1701" xr:uid="{BD1605C2-BAE8-4C74-B7A7-C4CD11284AF6}"/>
    <cellStyle name="SAPBEXheaderText 13 4 3 2" xfId="3731" xr:uid="{57C6EFF9-0B7E-4F73-9BB1-33F92D1EF83A}"/>
    <cellStyle name="SAPBEXheaderText 13 4 3 2 2" xfId="10287" xr:uid="{F8299826-4107-487A-82DC-ADE35B1A10F1}"/>
    <cellStyle name="SAPBEXheaderText 13 4 3 2 3" xfId="15901" xr:uid="{D3F51CCA-AE1B-4322-9D13-34625B2A5CC5}"/>
    <cellStyle name="SAPBEXheaderText 13 4 3 2 4" xfId="21378" xr:uid="{EAC0704B-7F24-4A9D-B036-9DA3F8E40E90}"/>
    <cellStyle name="SAPBEXheaderText 13 4 3 3" xfId="6065" xr:uid="{A6311BD8-621A-49BD-B19A-F6AB42F49F74}"/>
    <cellStyle name="SAPBEXheaderText 13 4 3 3 2" xfId="12548" xr:uid="{C79A222B-4085-4173-A234-75EC491D6F97}"/>
    <cellStyle name="SAPBEXheaderText 13 4 3 3 3" xfId="18114" xr:uid="{0A6050B3-B2EE-4CA4-A0D7-BFB99A4476F8}"/>
    <cellStyle name="SAPBEXheaderText 13 4 3 3 4" xfId="23555" xr:uid="{A7203209-31AF-438B-952B-347D515644C3}"/>
    <cellStyle name="SAPBEXheaderText 13 4 3 4" xfId="8321" xr:uid="{26535623-30F4-41D2-A2B8-03AA4311284D}"/>
    <cellStyle name="SAPBEXheaderText 13 4 3 5" xfId="13983" xr:uid="{9FCB061F-A324-467D-B4E6-BA6098CB478B}"/>
    <cellStyle name="SAPBEXheaderText 13 4 3 6" xfId="19503" xr:uid="{928979DE-56E1-4AFF-9683-8B1FCBAB38E2}"/>
    <cellStyle name="SAPBEXheaderText 13 4 4" xfId="3729" xr:uid="{F75B19D0-D707-4581-940B-BC565A66F0EB}"/>
    <cellStyle name="SAPBEXheaderText 13 4 4 2" xfId="10285" xr:uid="{1AC511B1-ADFA-43AB-B58C-8884958128C3}"/>
    <cellStyle name="SAPBEXheaderText 13 4 4 3" xfId="15899" xr:uid="{726B69B6-4152-482C-9ABC-7BEA2C783E16}"/>
    <cellStyle name="SAPBEXheaderText 13 4 4 4" xfId="21376" xr:uid="{18C059F7-EE30-4712-A79E-5246D65C94A4}"/>
    <cellStyle name="SAPBEXheaderText 13 4 5" xfId="6063" xr:uid="{D09B6CAE-678B-4653-BC4E-595C7DDAEDAC}"/>
    <cellStyle name="SAPBEXheaderText 13 4 5 2" xfId="12546" xr:uid="{0E6BE9A3-6DBE-4998-B93B-282DEE310BBA}"/>
    <cellStyle name="SAPBEXheaderText 13 4 5 3" xfId="18112" xr:uid="{2ABDB21A-EF53-4096-B472-ABF73DEBE3CC}"/>
    <cellStyle name="SAPBEXheaderText 13 4 5 4" xfId="23553" xr:uid="{B8F6D63D-F177-4249-84E0-2C00D0C4EA8D}"/>
    <cellStyle name="SAPBEXheaderText 13 4 6" xfId="8319" xr:uid="{7E24CAB1-77F9-4F94-9D17-419B7D8167DE}"/>
    <cellStyle name="SAPBEXheaderText 13 4 7" xfId="13981" xr:uid="{3ADDB025-F27D-4B29-8C30-C1AAF7720B1A}"/>
    <cellStyle name="SAPBEXheaderText 13 4 8" xfId="19501" xr:uid="{4645C791-9836-4A28-97DC-59A1B51915F5}"/>
    <cellStyle name="SAPBEXheaderText 13 5" xfId="1702" xr:uid="{14454749-1BE9-4421-B4E3-FDD0379B0E7E}"/>
    <cellStyle name="SAPBEXheaderText 13 5 2" xfId="3732" xr:uid="{1EC61880-4AD7-41A1-AFAA-D7E5809256F0}"/>
    <cellStyle name="SAPBEXheaderText 13 5 2 2" xfId="10288" xr:uid="{72B07761-558B-4EC1-AABD-707FC32C4576}"/>
    <cellStyle name="SAPBEXheaderText 13 5 2 3" xfId="15902" xr:uid="{5C9BD43B-ED8C-4B19-A45E-04DD38CB6D55}"/>
    <cellStyle name="SAPBEXheaderText 13 5 2 4" xfId="21379" xr:uid="{989A1F46-55A7-40BD-B9F3-7AF3A019737E}"/>
    <cellStyle name="SAPBEXheaderText 13 5 3" xfId="6066" xr:uid="{8754D39F-0BDD-437A-BF43-5B7FE1C07B48}"/>
    <cellStyle name="SAPBEXheaderText 13 5 3 2" xfId="12549" xr:uid="{F6688DC3-8DA3-4986-94EF-6653B0CC0145}"/>
    <cellStyle name="SAPBEXheaderText 13 5 3 3" xfId="18115" xr:uid="{AC995C38-8CD7-4C88-8AF2-151EC77711B7}"/>
    <cellStyle name="SAPBEXheaderText 13 5 3 4" xfId="23556" xr:uid="{FC3F10E5-109F-4FC4-BE4B-1587171723BA}"/>
    <cellStyle name="SAPBEXheaderText 13 5 4" xfId="8322" xr:uid="{3CD16E82-6B6F-4D62-A7EE-154F2659206C}"/>
    <cellStyle name="SAPBEXheaderText 13 5 5" xfId="13984" xr:uid="{17306CB3-FF78-469D-86C7-3E0D2EAE2DDB}"/>
    <cellStyle name="SAPBEXheaderText 13 5 6" xfId="19504" xr:uid="{400C0F9F-5E56-48D3-9710-295744893331}"/>
    <cellStyle name="SAPBEXheaderText 13 6" xfId="1703" xr:uid="{A07CBC63-DA75-429D-8552-38DBEB93BC7E}"/>
    <cellStyle name="SAPBEXheaderText 13 6 2" xfId="3733" xr:uid="{C96A3182-0E9B-4E6B-8A4C-1D125229EC1A}"/>
    <cellStyle name="SAPBEXheaderText 13 6 2 2" xfId="10289" xr:uid="{3E428D92-14F0-4373-B6EF-CD6F2378DF64}"/>
    <cellStyle name="SAPBEXheaderText 13 6 2 3" xfId="15903" xr:uid="{FC1EE5BC-700C-48F7-AE8D-D934D09B134D}"/>
    <cellStyle name="SAPBEXheaderText 13 6 2 4" xfId="21380" xr:uid="{F0752CB5-5B72-4124-BE68-C8E83246EE5E}"/>
    <cellStyle name="SAPBEXheaderText 13 6 3" xfId="6067" xr:uid="{6F5F1045-967A-41DF-9D40-20A65B93C248}"/>
    <cellStyle name="SAPBEXheaderText 13 6 3 2" xfId="12550" xr:uid="{4883AB1A-542C-438D-A98A-E5845FD4CA21}"/>
    <cellStyle name="SAPBEXheaderText 13 6 3 3" xfId="18116" xr:uid="{CA59DAF9-B81D-4408-B2FB-3204E5CCFA01}"/>
    <cellStyle name="SAPBEXheaderText 13 6 3 4" xfId="23557" xr:uid="{80D0A3E3-CE01-4BA4-A304-0ABFF9A9F50F}"/>
    <cellStyle name="SAPBEXheaderText 13 6 4" xfId="8323" xr:uid="{9011FF9C-4742-4B9F-9DB7-36B6374CC24B}"/>
    <cellStyle name="SAPBEXheaderText 13 6 5" xfId="13985" xr:uid="{ED4238C3-4DDE-4830-B121-7B5849B14F1D}"/>
    <cellStyle name="SAPBEXheaderText 13 6 6" xfId="19505" xr:uid="{69104ADD-48F2-4BDD-B7D7-42BF141058C0}"/>
    <cellStyle name="SAPBEXheaderText 13 7" xfId="3722" xr:uid="{F725E7F6-A93B-4FBD-B133-3A167126C799}"/>
    <cellStyle name="SAPBEXheaderText 13 7 2" xfId="10278" xr:uid="{366534E5-20DD-4DC5-B7B9-6DF7F9B25B11}"/>
    <cellStyle name="SAPBEXheaderText 13 7 3" xfId="15892" xr:uid="{D266A8E1-4FB0-4C41-AA7B-8EDCA9ADCC71}"/>
    <cellStyle name="SAPBEXheaderText 13 7 4" xfId="21369" xr:uid="{4B0D146D-AEA2-4820-AC0E-21262D9DA8FB}"/>
    <cellStyle name="SAPBEXheaderText 13 8" xfId="6056" xr:uid="{EFB76B0E-4CAF-4F4E-A26F-1DD4418E5299}"/>
    <cellStyle name="SAPBEXheaderText 13 8 2" xfId="12539" xr:uid="{2F05D4E7-192C-40DB-8EFA-6FA0AD23FD5F}"/>
    <cellStyle name="SAPBEXheaderText 13 8 3" xfId="18105" xr:uid="{D5F5897F-3B49-4B74-B902-879A188C1191}"/>
    <cellStyle name="SAPBEXheaderText 13 8 4" xfId="23546" xr:uid="{F2D86CF2-0D81-4D9E-833D-9D8746E9907A}"/>
    <cellStyle name="SAPBEXheaderText 13 9" xfId="8312" xr:uid="{43788CD4-AC5A-4DD3-BB81-EBDC8BAD0D3D}"/>
    <cellStyle name="SAPBEXheaderText 14" xfId="1704" xr:uid="{1D6B25F0-E6AF-4E6A-B355-0D698F23CC8B}"/>
    <cellStyle name="SAPBEXheaderText 14 10" xfId="13986" xr:uid="{5439AD4B-B6CE-431E-9E41-469B78892B7E}"/>
    <cellStyle name="SAPBEXheaderText 14 11" xfId="19506" xr:uid="{FB88E53F-A283-4124-AAF7-4DB44B706289}"/>
    <cellStyle name="SAPBEXheaderText 14 2" xfId="1705" xr:uid="{3A7E0E84-22D3-4A3F-B276-E24F409B28D0}"/>
    <cellStyle name="SAPBEXheaderText 14 2 2" xfId="1706" xr:uid="{C20D6149-559C-4FAB-98F4-42BAF57C9ED8}"/>
    <cellStyle name="SAPBEXheaderText 14 2 2 2" xfId="3736" xr:uid="{CB9C7B3A-8EF2-407F-BF5A-8B44972E9130}"/>
    <cellStyle name="SAPBEXheaderText 14 2 2 2 2" xfId="10292" xr:uid="{88A866D1-6B14-49C4-A721-A68694529644}"/>
    <cellStyle name="SAPBEXheaderText 14 2 2 2 3" xfId="15906" xr:uid="{32E5E0DC-D906-4B6F-80A9-F5F4CAE53C09}"/>
    <cellStyle name="SAPBEXheaderText 14 2 2 2 4" xfId="21383" xr:uid="{EBE77A14-3557-4306-8825-9B71C09449CF}"/>
    <cellStyle name="SAPBEXheaderText 14 2 2 3" xfId="6070" xr:uid="{9C899708-0E10-4D23-8C36-151793C000C3}"/>
    <cellStyle name="SAPBEXheaderText 14 2 2 3 2" xfId="12553" xr:uid="{14513937-2FA9-4D71-9F91-CF6EA5ECF622}"/>
    <cellStyle name="SAPBEXheaderText 14 2 2 3 3" xfId="18119" xr:uid="{3C72DDD7-82E9-4C5D-AADD-52277A0CADBA}"/>
    <cellStyle name="SAPBEXheaderText 14 2 2 3 4" xfId="23560" xr:uid="{57981376-73C5-492D-B62E-BAD7922363DE}"/>
    <cellStyle name="SAPBEXheaderText 14 2 2 4" xfId="8326" xr:uid="{2BCEA274-FD72-4E77-BE0B-BF2C9C8B1C8D}"/>
    <cellStyle name="SAPBEXheaderText 14 2 2 5" xfId="13988" xr:uid="{A7843E4F-FE8D-46DD-9E71-1007DFA44B1E}"/>
    <cellStyle name="SAPBEXheaderText 14 2 2 6" xfId="19508" xr:uid="{86D8D371-B336-4DB0-8CCC-4BE5A48B14B0}"/>
    <cellStyle name="SAPBEXheaderText 14 2 3" xfId="1707" xr:uid="{E8FE5FDA-633B-4F2D-95F8-837F9FBCD98A}"/>
    <cellStyle name="SAPBEXheaderText 14 2 3 2" xfId="3737" xr:uid="{AC390D1F-6FFC-4C21-8815-D03E4E9B4761}"/>
    <cellStyle name="SAPBEXheaderText 14 2 3 2 2" xfId="10293" xr:uid="{EBE0AEA1-28D9-4A02-B0AC-C5D2229A933C}"/>
    <cellStyle name="SAPBEXheaderText 14 2 3 2 3" xfId="15907" xr:uid="{0D08FE66-B264-4C80-BEBA-D8BF1F571AE3}"/>
    <cellStyle name="SAPBEXheaderText 14 2 3 2 4" xfId="21384" xr:uid="{3327EED2-5976-425A-A340-F0B1377023E0}"/>
    <cellStyle name="SAPBEXheaderText 14 2 3 3" xfId="6071" xr:uid="{04CD86AA-5913-4C84-A2BE-6F2918BA6767}"/>
    <cellStyle name="SAPBEXheaderText 14 2 3 3 2" xfId="12554" xr:uid="{1463C91A-3729-4C41-9C95-DA6B5794BB6B}"/>
    <cellStyle name="SAPBEXheaderText 14 2 3 3 3" xfId="18120" xr:uid="{19676D3D-5E75-4B8C-8C5E-AE7067BE818C}"/>
    <cellStyle name="SAPBEXheaderText 14 2 3 3 4" xfId="23561" xr:uid="{B27654C9-D247-47EE-B42D-B9EF9F00D1A7}"/>
    <cellStyle name="SAPBEXheaderText 14 2 3 4" xfId="8327" xr:uid="{6606539E-AB66-4AD4-AD3C-B9EED92A6575}"/>
    <cellStyle name="SAPBEXheaderText 14 2 3 5" xfId="13989" xr:uid="{1613E13D-B4EE-42C1-84A1-139625325A8F}"/>
    <cellStyle name="SAPBEXheaderText 14 2 3 6" xfId="19509" xr:uid="{9060EE3F-7AB4-4A4A-9706-33461A14A5D7}"/>
    <cellStyle name="SAPBEXheaderText 14 2 4" xfId="3735" xr:uid="{9418BB48-2769-479B-858D-ABB26F45B7B4}"/>
    <cellStyle name="SAPBEXheaderText 14 2 4 2" xfId="10291" xr:uid="{7224B7EA-4D51-43E9-B4E7-CF1762C601F6}"/>
    <cellStyle name="SAPBEXheaderText 14 2 4 3" xfId="15905" xr:uid="{956E0FD0-CA36-42FC-940D-4008F290B185}"/>
    <cellStyle name="SAPBEXheaderText 14 2 4 4" xfId="21382" xr:uid="{4F34DF2D-31D1-4A54-A221-7DD5B6F945A1}"/>
    <cellStyle name="SAPBEXheaderText 14 2 5" xfId="6069" xr:uid="{91F04B75-E381-4E54-A863-82D0CC91DF49}"/>
    <cellStyle name="SAPBEXheaderText 14 2 5 2" xfId="12552" xr:uid="{4B5BDB4C-46A3-44F4-8F1F-15E62522B2D6}"/>
    <cellStyle name="SAPBEXheaderText 14 2 5 3" xfId="18118" xr:uid="{64FE3F15-7538-4BB8-8783-A9FAD247D7B8}"/>
    <cellStyle name="SAPBEXheaderText 14 2 5 4" xfId="23559" xr:uid="{1C28EEA6-DE99-4911-A5D1-31051C61EF56}"/>
    <cellStyle name="SAPBEXheaderText 14 2 6" xfId="8325" xr:uid="{A1B6211C-FA5D-47F3-AD16-340087BD1B9B}"/>
    <cellStyle name="SAPBEXheaderText 14 2 7" xfId="13987" xr:uid="{AAA5DDB3-8E25-4584-88D4-FBF2CCF4776A}"/>
    <cellStyle name="SAPBEXheaderText 14 2 8" xfId="19507" xr:uid="{1D3C0FAC-49C9-4C21-9B56-751C396DF843}"/>
    <cellStyle name="SAPBEXheaderText 14 3" xfId="1708" xr:uid="{B6DBEFDD-B30D-432C-815D-191E7057DE6A}"/>
    <cellStyle name="SAPBEXheaderText 14 3 2" xfId="1709" xr:uid="{ED134C89-FC73-4C66-B845-9515FEA59B0D}"/>
    <cellStyle name="SAPBEXheaderText 14 3 2 2" xfId="3739" xr:uid="{342A7742-E6ED-44F2-B7E8-C1B52F1DC09E}"/>
    <cellStyle name="SAPBEXheaderText 14 3 2 2 2" xfId="10295" xr:uid="{8B4DC0C8-109D-4E1E-ACB4-C65771B58E32}"/>
    <cellStyle name="SAPBEXheaderText 14 3 2 2 3" xfId="15909" xr:uid="{EA94247D-97A3-4EC2-93F7-001AAA893AB9}"/>
    <cellStyle name="SAPBEXheaderText 14 3 2 2 4" xfId="21386" xr:uid="{77E4BB6E-09BB-450F-9625-F8CAC6C06584}"/>
    <cellStyle name="SAPBEXheaderText 14 3 2 3" xfId="6073" xr:uid="{4B4CA378-6004-472C-AE1D-FAAC076E5883}"/>
    <cellStyle name="SAPBEXheaderText 14 3 2 3 2" xfId="12556" xr:uid="{C23457F4-D7E0-46CA-BD26-79D8F5D056D0}"/>
    <cellStyle name="SAPBEXheaderText 14 3 2 3 3" xfId="18122" xr:uid="{F194FE38-903C-4A5C-96A7-8D76AAE7DFCE}"/>
    <cellStyle name="SAPBEXheaderText 14 3 2 3 4" xfId="23563" xr:uid="{D5AFFC77-6062-4A90-A0D0-1413B5A23467}"/>
    <cellStyle name="SAPBEXheaderText 14 3 2 4" xfId="8329" xr:uid="{1490C020-8E4C-47E3-87E6-AD4F36E090E2}"/>
    <cellStyle name="SAPBEXheaderText 14 3 2 5" xfId="13991" xr:uid="{61A357D1-0082-46CC-929D-0EEC7828D2BA}"/>
    <cellStyle name="SAPBEXheaderText 14 3 2 6" xfId="19511" xr:uid="{6170EB63-2AB1-4464-8429-0A11D73DAB03}"/>
    <cellStyle name="SAPBEXheaderText 14 3 3" xfId="1710" xr:uid="{30B1A8F7-EE64-4BE8-A293-A094EA197EF3}"/>
    <cellStyle name="SAPBEXheaderText 14 3 3 2" xfId="3740" xr:uid="{FD3B2DE0-71D5-4689-BEE3-C3E879481FA4}"/>
    <cellStyle name="SAPBEXheaderText 14 3 3 2 2" xfId="10296" xr:uid="{878C8B03-A960-484B-BF99-FB1AB15DE1BD}"/>
    <cellStyle name="SAPBEXheaderText 14 3 3 2 3" xfId="15910" xr:uid="{FD3C8ACB-7ADE-4AC2-991D-0F076CFE008F}"/>
    <cellStyle name="SAPBEXheaderText 14 3 3 2 4" xfId="21387" xr:uid="{A5C1CEBB-7619-4DD5-B022-53E3407ED889}"/>
    <cellStyle name="SAPBEXheaderText 14 3 3 3" xfId="6074" xr:uid="{08983D66-F8D4-44EF-B277-D3E458A64BA2}"/>
    <cellStyle name="SAPBEXheaderText 14 3 3 3 2" xfId="12557" xr:uid="{D8ED1A57-2AEE-42B5-B100-022CF401F1E8}"/>
    <cellStyle name="SAPBEXheaderText 14 3 3 3 3" xfId="18123" xr:uid="{D04FCB59-709F-4AA5-AE0A-6347349A5BBD}"/>
    <cellStyle name="SAPBEXheaderText 14 3 3 3 4" xfId="23564" xr:uid="{B6788D56-29F6-4EFE-A875-171208A4A6F5}"/>
    <cellStyle name="SAPBEXheaderText 14 3 3 4" xfId="8330" xr:uid="{9A787FE8-8B0F-4444-B04A-F95B5758230B}"/>
    <cellStyle name="SAPBEXheaderText 14 3 3 5" xfId="13992" xr:uid="{658CD81E-16E5-41E8-A39D-20F6A73F7532}"/>
    <cellStyle name="SAPBEXheaderText 14 3 3 6" xfId="19512" xr:uid="{2D925577-8053-4A44-90F2-C0A3B17727B8}"/>
    <cellStyle name="SAPBEXheaderText 14 3 4" xfId="3738" xr:uid="{BCD2B773-8134-4816-8E90-8976B765B565}"/>
    <cellStyle name="SAPBEXheaderText 14 3 4 2" xfId="10294" xr:uid="{F8F2639D-998F-4AC1-BDE7-84A7FE410871}"/>
    <cellStyle name="SAPBEXheaderText 14 3 4 3" xfId="15908" xr:uid="{C6B9BE14-4957-4192-BA52-70E9D1010CC8}"/>
    <cellStyle name="SAPBEXheaderText 14 3 4 4" xfId="21385" xr:uid="{B2B2A827-DDBF-4040-9365-25E5B7168BFC}"/>
    <cellStyle name="SAPBEXheaderText 14 3 5" xfId="6072" xr:uid="{DB42A5FB-C51C-4D92-AEA1-FDFA3240F849}"/>
    <cellStyle name="SAPBEXheaderText 14 3 5 2" xfId="12555" xr:uid="{4C4343E0-5445-499F-A807-F45EF5DB4185}"/>
    <cellStyle name="SAPBEXheaderText 14 3 5 3" xfId="18121" xr:uid="{21ADA8A7-525A-4800-868B-EB13A41E6F58}"/>
    <cellStyle name="SAPBEXheaderText 14 3 5 4" xfId="23562" xr:uid="{544EFC59-C572-4F3C-8DE2-F32F4C88A827}"/>
    <cellStyle name="SAPBEXheaderText 14 3 6" xfId="8328" xr:uid="{10FCC499-3BCF-4762-B0BB-7A606C846EF7}"/>
    <cellStyle name="SAPBEXheaderText 14 3 7" xfId="13990" xr:uid="{5CF94744-6562-49F0-8603-D0CC8DB170F7}"/>
    <cellStyle name="SAPBEXheaderText 14 3 8" xfId="19510" xr:uid="{3351E82F-0E9A-4898-8DBA-D1B217B8DEA6}"/>
    <cellStyle name="SAPBEXheaderText 14 4" xfId="1711" xr:uid="{BB7E73B1-FD2C-491E-B05E-006B5278ADD1}"/>
    <cellStyle name="SAPBEXheaderText 14 4 2" xfId="1712" xr:uid="{2F7BF4F4-890D-4F71-91F2-F5D3A83456E8}"/>
    <cellStyle name="SAPBEXheaderText 14 4 2 2" xfId="3742" xr:uid="{B3C015D7-F68C-4D0A-A9E1-8BA0046C2FEF}"/>
    <cellStyle name="SAPBEXheaderText 14 4 2 2 2" xfId="10298" xr:uid="{40A35BD0-2423-4B07-A050-BBF148DF83F0}"/>
    <cellStyle name="SAPBEXheaderText 14 4 2 2 3" xfId="15912" xr:uid="{490B6CFB-CA63-4F49-9EEB-81EB6C864BDB}"/>
    <cellStyle name="SAPBEXheaderText 14 4 2 2 4" xfId="21389" xr:uid="{AC9E08DB-64D1-464C-9CAB-BA13F12C28B1}"/>
    <cellStyle name="SAPBEXheaderText 14 4 2 3" xfId="6076" xr:uid="{49AF9C00-DDAC-42F5-8D19-AE8EC4BC01FB}"/>
    <cellStyle name="SAPBEXheaderText 14 4 2 3 2" xfId="12559" xr:uid="{2A7D5A9A-51D9-461A-941B-2D83B09DC6C1}"/>
    <cellStyle name="SAPBEXheaderText 14 4 2 3 3" xfId="18125" xr:uid="{9BF79FC9-DF99-45C4-BB20-B3747563C5C9}"/>
    <cellStyle name="SAPBEXheaderText 14 4 2 3 4" xfId="23566" xr:uid="{1859B989-5902-4DE4-8B3B-3A75EC35CCD7}"/>
    <cellStyle name="SAPBEXheaderText 14 4 2 4" xfId="8332" xr:uid="{E2299221-EABF-4DDC-A437-0366D5ADABC4}"/>
    <cellStyle name="SAPBEXheaderText 14 4 2 5" xfId="13994" xr:uid="{19EEE894-5B0A-4A6C-B6BE-FD77341B0FCC}"/>
    <cellStyle name="SAPBEXheaderText 14 4 2 6" xfId="19514" xr:uid="{D5CAB55D-F829-47A1-AE88-D30C2156EF25}"/>
    <cellStyle name="SAPBEXheaderText 14 4 3" xfId="1713" xr:uid="{C2DDC8A6-B099-49D0-858D-2604317DB896}"/>
    <cellStyle name="SAPBEXheaderText 14 4 3 2" xfId="3743" xr:uid="{A1B53DD4-E860-4203-AE16-C84567E3726C}"/>
    <cellStyle name="SAPBEXheaderText 14 4 3 2 2" xfId="10299" xr:uid="{952E8323-4222-4467-B342-9B6B9E2E97C8}"/>
    <cellStyle name="SAPBEXheaderText 14 4 3 2 3" xfId="15913" xr:uid="{92278C52-013D-4AD7-B7D3-238C4B3E2000}"/>
    <cellStyle name="SAPBEXheaderText 14 4 3 2 4" xfId="21390" xr:uid="{93F9289E-E839-431C-AB8B-6A7F1141B4B8}"/>
    <cellStyle name="SAPBEXheaderText 14 4 3 3" xfId="6077" xr:uid="{D9DFA1CF-4E15-40A1-A323-FB30D65F923B}"/>
    <cellStyle name="SAPBEXheaderText 14 4 3 3 2" xfId="12560" xr:uid="{A03F299B-C897-4006-99DF-BC21727F570B}"/>
    <cellStyle name="SAPBEXheaderText 14 4 3 3 3" xfId="18126" xr:uid="{FF8EE58B-0393-4A84-8BF0-A86C578A57A5}"/>
    <cellStyle name="SAPBEXheaderText 14 4 3 3 4" xfId="23567" xr:uid="{BFF1DBC4-C931-45A1-BFE0-C896408A90F9}"/>
    <cellStyle name="SAPBEXheaderText 14 4 3 4" xfId="8333" xr:uid="{B059D909-0915-48AE-AE22-7AF8ED7CA325}"/>
    <cellStyle name="SAPBEXheaderText 14 4 3 5" xfId="13995" xr:uid="{DADAEECA-AD63-4F62-84B1-A29B7D0C5BA1}"/>
    <cellStyle name="SAPBEXheaderText 14 4 3 6" xfId="19515" xr:uid="{AFA7FF0C-16BF-48CE-8999-DDE6EC36D323}"/>
    <cellStyle name="SAPBEXheaderText 14 4 4" xfId="3741" xr:uid="{054C661B-7635-44B5-A589-D888F29DA8CA}"/>
    <cellStyle name="SAPBEXheaderText 14 4 4 2" xfId="10297" xr:uid="{966A7F89-22D7-4B38-B623-B95F72CD4678}"/>
    <cellStyle name="SAPBEXheaderText 14 4 4 3" xfId="15911" xr:uid="{2C9B6935-D732-432F-95C3-DFC561399413}"/>
    <cellStyle name="SAPBEXheaderText 14 4 4 4" xfId="21388" xr:uid="{0DF5FDC6-283F-4081-8109-3EC6BBCC095D}"/>
    <cellStyle name="SAPBEXheaderText 14 4 5" xfId="6075" xr:uid="{D5802526-05D0-4983-81FE-7AE3AC29488D}"/>
    <cellStyle name="SAPBEXheaderText 14 4 5 2" xfId="12558" xr:uid="{C63D695E-A093-4C48-99FE-6C4C036D46F4}"/>
    <cellStyle name="SAPBEXheaderText 14 4 5 3" xfId="18124" xr:uid="{7ECEB1A5-0E90-4EC7-8F51-8F020501C6D3}"/>
    <cellStyle name="SAPBEXheaderText 14 4 5 4" xfId="23565" xr:uid="{400E2134-4F12-440C-95B9-76F745904793}"/>
    <cellStyle name="SAPBEXheaderText 14 4 6" xfId="8331" xr:uid="{05672E1C-F306-47AA-88B2-873EFFC8BF01}"/>
    <cellStyle name="SAPBEXheaderText 14 4 7" xfId="13993" xr:uid="{857ADDF5-F4BE-4F57-9091-423F4A4711F3}"/>
    <cellStyle name="SAPBEXheaderText 14 4 8" xfId="19513" xr:uid="{1AEE8296-684E-4549-BAC3-E67456EC0A7A}"/>
    <cellStyle name="SAPBEXheaderText 14 5" xfId="1714" xr:uid="{56CB450B-E09F-46E5-A1F5-792E49DA478D}"/>
    <cellStyle name="SAPBEXheaderText 14 5 2" xfId="3744" xr:uid="{C7052134-E53F-4F8F-AD23-89146A9B65D3}"/>
    <cellStyle name="SAPBEXheaderText 14 5 2 2" xfId="10300" xr:uid="{6CA12E47-D2D0-4067-8DC0-5C8E1A07EB3C}"/>
    <cellStyle name="SAPBEXheaderText 14 5 2 3" xfId="15914" xr:uid="{39AA006D-02BD-45B8-B567-19CECB1C83C7}"/>
    <cellStyle name="SAPBEXheaderText 14 5 2 4" xfId="21391" xr:uid="{56E9A69B-B97A-48E1-BB5B-64BDEF6A63C2}"/>
    <cellStyle name="SAPBEXheaderText 14 5 3" xfId="6078" xr:uid="{8113B927-4C00-4E4B-993B-B63368372972}"/>
    <cellStyle name="SAPBEXheaderText 14 5 3 2" xfId="12561" xr:uid="{C85352FD-7ED5-4169-AE61-EE9F0897B539}"/>
    <cellStyle name="SAPBEXheaderText 14 5 3 3" xfId="18127" xr:uid="{0FF1191C-BBCB-4964-B275-DCB8AAABC334}"/>
    <cellStyle name="SAPBEXheaderText 14 5 3 4" xfId="23568" xr:uid="{5F2880B6-276F-4F27-92CF-5721E77C2588}"/>
    <cellStyle name="SAPBEXheaderText 14 5 4" xfId="8334" xr:uid="{4B0A56D6-574F-43FF-836E-DA0F25BE9B70}"/>
    <cellStyle name="SAPBEXheaderText 14 5 5" xfId="13996" xr:uid="{F9CC0DB2-E50E-47B5-9F58-C15C1A6E545B}"/>
    <cellStyle name="SAPBEXheaderText 14 5 6" xfId="19516" xr:uid="{DD0EC3C2-FC1E-4387-A829-2A194997D485}"/>
    <cellStyle name="SAPBEXheaderText 14 6" xfId="1715" xr:uid="{D1A6D3D4-D0AD-48BE-A1F8-C182F64BCB7C}"/>
    <cellStyle name="SAPBEXheaderText 14 6 2" xfId="3745" xr:uid="{60BAA868-0FB2-4AF1-B239-7D1F48AA3AE6}"/>
    <cellStyle name="SAPBEXheaderText 14 6 2 2" xfId="10301" xr:uid="{174C7202-4D35-42CE-8DDF-61F31E74A6A1}"/>
    <cellStyle name="SAPBEXheaderText 14 6 2 3" xfId="15915" xr:uid="{C1340152-8BE8-45FC-B57A-E8C92F9E59F2}"/>
    <cellStyle name="SAPBEXheaderText 14 6 2 4" xfId="21392" xr:uid="{6FDD93D6-9667-4740-9A91-F945F7863161}"/>
    <cellStyle name="SAPBEXheaderText 14 6 3" xfId="6079" xr:uid="{B8D91171-675C-4E32-AC5E-8E797D049EF7}"/>
    <cellStyle name="SAPBEXheaderText 14 6 3 2" xfId="12562" xr:uid="{7DE8661A-9653-4453-AB3C-4940598B2230}"/>
    <cellStyle name="SAPBEXheaderText 14 6 3 3" xfId="18128" xr:uid="{0F131551-415D-47ED-BB00-E61C3BC31575}"/>
    <cellStyle name="SAPBEXheaderText 14 6 3 4" xfId="23569" xr:uid="{15CC947F-4F24-43E5-8A83-3529131FF551}"/>
    <cellStyle name="SAPBEXheaderText 14 6 4" xfId="8335" xr:uid="{367CD097-88E1-421A-9A70-5EB33C2F21C3}"/>
    <cellStyle name="SAPBEXheaderText 14 6 5" xfId="13997" xr:uid="{4760155D-D3D8-4FDF-9F7F-F3FCC3ECCCFF}"/>
    <cellStyle name="SAPBEXheaderText 14 6 6" xfId="19517" xr:uid="{21D96CB5-28A7-4144-B6E0-C03486805BAC}"/>
    <cellStyle name="SAPBEXheaderText 14 7" xfId="3734" xr:uid="{2224F4B0-A329-4280-A8EF-671C3C045624}"/>
    <cellStyle name="SAPBEXheaderText 14 7 2" xfId="10290" xr:uid="{76899AF6-1311-4FE1-AC2D-C0EC9EEAF8A2}"/>
    <cellStyle name="SAPBEXheaderText 14 7 3" xfId="15904" xr:uid="{E6A3E2C9-AA42-4E81-8FF4-12AFD5B4BDFC}"/>
    <cellStyle name="SAPBEXheaderText 14 7 4" xfId="21381" xr:uid="{63769C1A-2E8A-450F-996D-C0DAAFF08050}"/>
    <cellStyle name="SAPBEXheaderText 14 8" xfId="6068" xr:uid="{F5702C02-97FA-43E5-8433-A4AF60C3DCBE}"/>
    <cellStyle name="SAPBEXheaderText 14 8 2" xfId="12551" xr:uid="{70589793-BAEA-43B8-80F7-A8BDDD14E3F7}"/>
    <cellStyle name="SAPBEXheaderText 14 8 3" xfId="18117" xr:uid="{CE7474B7-5097-4436-A0E8-572D3F2E8E20}"/>
    <cellStyle name="SAPBEXheaderText 14 8 4" xfId="23558" xr:uid="{90E7B011-494D-4C3E-9C1D-1C698122D0A4}"/>
    <cellStyle name="SAPBEXheaderText 14 9" xfId="8324" xr:uid="{747A57E0-F237-43D2-B71E-3900B4AB2C55}"/>
    <cellStyle name="SAPBEXheaderText 15" xfId="1716" xr:uid="{70F4CA80-6286-4DA3-B35E-344CE932B6E8}"/>
    <cellStyle name="SAPBEXheaderText 15 2" xfId="1717" xr:uid="{04B38696-81FC-4BB3-B7F8-65563926FF78}"/>
    <cellStyle name="SAPBEXheaderText 15 2 2" xfId="3747" xr:uid="{6F129FA8-6C66-48EB-BA77-8E20ADC110A3}"/>
    <cellStyle name="SAPBEXheaderText 15 2 2 2" xfId="10303" xr:uid="{8C77B0E8-C5A6-4D6F-9E24-B748BABFB0C7}"/>
    <cellStyle name="SAPBEXheaderText 15 2 2 3" xfId="15917" xr:uid="{57663F7A-39E9-435E-9469-AD6CD63B9254}"/>
    <cellStyle name="SAPBEXheaderText 15 2 2 4" xfId="21394" xr:uid="{B0ABA922-23C0-4302-B25A-EE444DE88B11}"/>
    <cellStyle name="SAPBEXheaderText 15 2 3" xfId="6081" xr:uid="{C5AB3FA3-108B-4CE9-9E77-8DD31DBDBC08}"/>
    <cellStyle name="SAPBEXheaderText 15 2 3 2" xfId="12564" xr:uid="{00B71F38-E8F1-4F12-901C-60950BD80893}"/>
    <cellStyle name="SAPBEXheaderText 15 2 3 3" xfId="18130" xr:uid="{E75C94FC-8B06-4D00-9A3B-70B447491CE1}"/>
    <cellStyle name="SAPBEXheaderText 15 2 3 4" xfId="23571" xr:uid="{82FB2FDF-6C7C-400C-978E-2C16A908B1BC}"/>
    <cellStyle name="SAPBEXheaderText 15 2 4" xfId="8337" xr:uid="{F01D1B89-399B-4B88-BF33-2F31A95D2CF6}"/>
    <cellStyle name="SAPBEXheaderText 15 2 5" xfId="13999" xr:uid="{7BCFE0BA-EF48-446A-8B13-DD3763AFEED6}"/>
    <cellStyle name="SAPBEXheaderText 15 2 6" xfId="19519" xr:uid="{73057B3B-720C-4F07-83EE-6E30205158F9}"/>
    <cellStyle name="SAPBEXheaderText 15 3" xfId="1718" xr:uid="{BB63A93E-E72F-409A-B677-5A5754434B52}"/>
    <cellStyle name="SAPBEXheaderText 15 3 2" xfId="3748" xr:uid="{8CAFCE99-42C5-4FEF-8B31-C3850A6448F9}"/>
    <cellStyle name="SAPBEXheaderText 15 3 2 2" xfId="10304" xr:uid="{CA3B7F20-A1E4-49FE-93AE-AF05B20F2740}"/>
    <cellStyle name="SAPBEXheaderText 15 3 2 3" xfId="15918" xr:uid="{E9304316-C4F8-404B-B263-C347FC6F9AD5}"/>
    <cellStyle name="SAPBEXheaderText 15 3 2 4" xfId="21395" xr:uid="{E5315BF0-13B6-4C10-B104-16B460E540FC}"/>
    <cellStyle name="SAPBEXheaderText 15 3 3" xfId="6082" xr:uid="{F89188C8-AED8-483C-8364-ABA7ECE6E726}"/>
    <cellStyle name="SAPBEXheaderText 15 3 3 2" xfId="12565" xr:uid="{FBDEE3F8-89C5-4A37-A6F4-5545C34F15EA}"/>
    <cellStyle name="SAPBEXheaderText 15 3 3 3" xfId="18131" xr:uid="{BFE24FDB-974E-44A4-9BC0-330AC774AAF1}"/>
    <cellStyle name="SAPBEXheaderText 15 3 3 4" xfId="23572" xr:uid="{0FCAA216-136D-4274-A0CE-7CCCC06666AD}"/>
    <cellStyle name="SAPBEXheaderText 15 3 4" xfId="8338" xr:uid="{829552E9-92FB-4FFA-9224-FE29C698809D}"/>
    <cellStyle name="SAPBEXheaderText 15 3 5" xfId="14000" xr:uid="{20713810-478A-42B9-AA52-6BF645C99C46}"/>
    <cellStyle name="SAPBEXheaderText 15 3 6" xfId="19520" xr:uid="{294AAD86-372A-4D3D-A776-10333FC4E7C7}"/>
    <cellStyle name="SAPBEXheaderText 15 4" xfId="3746" xr:uid="{D40305C5-6BAE-4A5E-99CA-4B9C427C619E}"/>
    <cellStyle name="SAPBEXheaderText 15 4 2" xfId="10302" xr:uid="{6603D6D1-43BB-428E-A853-4289027FC491}"/>
    <cellStyle name="SAPBEXheaderText 15 4 3" xfId="15916" xr:uid="{37EC7828-0AFC-461A-84A6-6B910B1D2425}"/>
    <cellStyle name="SAPBEXheaderText 15 4 4" xfId="21393" xr:uid="{9A2C4BA6-B34A-4964-A1C7-60F082716050}"/>
    <cellStyle name="SAPBEXheaderText 15 5" xfId="6080" xr:uid="{451647AB-27C9-44D2-8BDD-526962592FA6}"/>
    <cellStyle name="SAPBEXheaderText 15 5 2" xfId="12563" xr:uid="{B49E3B39-7E36-4DB7-B2F3-B5854DBD85EC}"/>
    <cellStyle name="SAPBEXheaderText 15 5 3" xfId="18129" xr:uid="{F7FDA397-8547-42ED-A407-C3FF488C6380}"/>
    <cellStyle name="SAPBEXheaderText 15 5 4" xfId="23570" xr:uid="{4FCD85EE-18BA-48A1-B8C9-1B7060062AAB}"/>
    <cellStyle name="SAPBEXheaderText 15 6" xfId="8336" xr:uid="{21F537CC-2074-4F6D-A1F4-C1E255D7F3FD}"/>
    <cellStyle name="SAPBEXheaderText 15 7" xfId="13998" xr:uid="{C8FCB96D-E524-46A5-9957-5F7B19A9E4CD}"/>
    <cellStyle name="SAPBEXheaderText 15 8" xfId="19518" xr:uid="{D15A7F10-C081-411E-8BD9-6C88600F2E96}"/>
    <cellStyle name="SAPBEXheaderText 16" xfId="1719" xr:uid="{8033CA9A-04E0-47FA-A280-49E317C8021D}"/>
    <cellStyle name="SAPBEXheaderText 16 2" xfId="1720" xr:uid="{EC8AF346-1545-42FD-9F4F-059364A0D347}"/>
    <cellStyle name="SAPBEXheaderText 16 2 2" xfId="3750" xr:uid="{3EC96AA0-F443-455A-B872-5BE1A50384F4}"/>
    <cellStyle name="SAPBEXheaderText 16 2 2 2" xfId="10306" xr:uid="{F1EA683B-9A67-4187-B3C3-7747F5CAF901}"/>
    <cellStyle name="SAPBEXheaderText 16 2 2 3" xfId="15920" xr:uid="{E9E803FD-C035-45D1-8C9E-72D6FD0E4E08}"/>
    <cellStyle name="SAPBEXheaderText 16 2 2 4" xfId="21397" xr:uid="{1BC1CC93-DE3B-4C51-A53C-ABC125187483}"/>
    <cellStyle name="SAPBEXheaderText 16 2 3" xfId="6084" xr:uid="{9421C510-AE78-4294-B7C0-C52E4371E564}"/>
    <cellStyle name="SAPBEXheaderText 16 2 3 2" xfId="12567" xr:uid="{930554F5-8F19-4F52-AE24-24A039C3F313}"/>
    <cellStyle name="SAPBEXheaderText 16 2 3 3" xfId="18133" xr:uid="{33486DAE-4D50-4AE5-B0DC-CD009CB45CB1}"/>
    <cellStyle name="SAPBEXheaderText 16 2 3 4" xfId="23574" xr:uid="{AA06BC4A-38AF-4B86-8205-E29E8EBE57CA}"/>
    <cellStyle name="SAPBEXheaderText 16 2 4" xfId="8340" xr:uid="{E8DB7B8C-4A35-4DF7-AF95-023498E5855A}"/>
    <cellStyle name="SAPBEXheaderText 16 2 5" xfId="14002" xr:uid="{22E8DA20-2C04-4D42-BD74-7CA09261E7CB}"/>
    <cellStyle name="SAPBEXheaderText 16 2 6" xfId="19522" xr:uid="{AF380D07-A380-437B-A6B4-6625DD425306}"/>
    <cellStyle name="SAPBEXheaderText 16 3" xfId="1721" xr:uid="{F434D66B-F64A-4892-8685-A091B92E2A5C}"/>
    <cellStyle name="SAPBEXheaderText 16 3 2" xfId="3751" xr:uid="{4F3F6716-172A-4E66-80AD-0C423355BA2D}"/>
    <cellStyle name="SAPBEXheaderText 16 3 2 2" xfId="10307" xr:uid="{BC0CD1DD-D5BC-4142-A244-CCD19125C722}"/>
    <cellStyle name="SAPBEXheaderText 16 3 2 3" xfId="15921" xr:uid="{2602A1FF-B207-4832-B779-5AF77C043D2D}"/>
    <cellStyle name="SAPBEXheaderText 16 3 2 4" xfId="21398" xr:uid="{8C657B8A-F247-46BA-BAD5-96DEC6FBC3FD}"/>
    <cellStyle name="SAPBEXheaderText 16 3 3" xfId="6085" xr:uid="{9E59F988-9CB4-4F60-9D75-D827ED0461A0}"/>
    <cellStyle name="SAPBEXheaderText 16 3 3 2" xfId="12568" xr:uid="{5312EEAA-F89E-404B-9D2A-1F44323B708D}"/>
    <cellStyle name="SAPBEXheaderText 16 3 3 3" xfId="18134" xr:uid="{7D425388-B290-4958-90D9-4DDBE056FC6F}"/>
    <cellStyle name="SAPBEXheaderText 16 3 3 4" xfId="23575" xr:uid="{4F057444-75EF-417D-BB54-2D22908000E9}"/>
    <cellStyle name="SAPBEXheaderText 16 3 4" xfId="8341" xr:uid="{33F01E0D-EE34-4929-81A7-73C1BC3C72AD}"/>
    <cellStyle name="SAPBEXheaderText 16 3 5" xfId="14003" xr:uid="{7F7182AB-F90C-4FF0-B1CA-3CC5F185093A}"/>
    <cellStyle name="SAPBEXheaderText 16 3 6" xfId="19523" xr:uid="{1F95ADDE-4BB4-4F17-8753-C9A498DF274C}"/>
    <cellStyle name="SAPBEXheaderText 16 4" xfId="3749" xr:uid="{3EB9D3E1-0826-4E15-BB09-185DEE32B9CB}"/>
    <cellStyle name="SAPBEXheaderText 16 4 2" xfId="10305" xr:uid="{7DA1EA97-6765-4FCC-80E4-E356989219DB}"/>
    <cellStyle name="SAPBEXheaderText 16 4 3" xfId="15919" xr:uid="{70D6583A-5959-427E-B942-2D28DD4E96F8}"/>
    <cellStyle name="SAPBEXheaderText 16 4 4" xfId="21396" xr:uid="{6467091E-3B7C-4A99-AE00-D34AD15F0F37}"/>
    <cellStyle name="SAPBEXheaderText 16 5" xfId="6083" xr:uid="{54F1888A-54E9-48CF-A355-8BF95D050E01}"/>
    <cellStyle name="SAPBEXheaderText 16 5 2" xfId="12566" xr:uid="{82F7BE35-AB8D-4FEE-B5B8-C9B0011F5AA7}"/>
    <cellStyle name="SAPBEXheaderText 16 5 3" xfId="18132" xr:uid="{2455D6A8-E768-41B4-8127-332558AB580D}"/>
    <cellStyle name="SAPBEXheaderText 16 5 4" xfId="23573" xr:uid="{151C6398-1F49-4685-BD45-DBE5D7FFA6C5}"/>
    <cellStyle name="SAPBEXheaderText 16 6" xfId="8339" xr:uid="{C53C50B2-CB73-4D35-ACF9-E2B9B406D266}"/>
    <cellStyle name="SAPBEXheaderText 16 7" xfId="14001" xr:uid="{F2F0AF8E-D169-4999-A97B-A7EB5C8D028C}"/>
    <cellStyle name="SAPBEXheaderText 16 8" xfId="19521" xr:uid="{CB56815D-C73A-4790-A8CA-5E479EB8DEA8}"/>
    <cellStyle name="SAPBEXheaderText 17" xfId="1722" xr:uid="{886B885B-2E38-4AC5-A3E1-D876644ACB54}"/>
    <cellStyle name="SAPBEXheaderText 17 2" xfId="3752" xr:uid="{97A41322-B737-41AC-878B-FA652E93A99D}"/>
    <cellStyle name="SAPBEXheaderText 17 2 2" xfId="10308" xr:uid="{4BE15124-E443-452B-8815-316F799CC036}"/>
    <cellStyle name="SAPBEXheaderText 17 2 3" xfId="15922" xr:uid="{233F7044-0100-4DD2-B2D4-11A9390DD9EC}"/>
    <cellStyle name="SAPBEXheaderText 17 2 4" xfId="21399" xr:uid="{6951ECCA-CA4B-4D6C-A498-E176CC348893}"/>
    <cellStyle name="SAPBEXheaderText 17 3" xfId="6086" xr:uid="{92ED1DC7-2A72-4608-A7F2-BE1EB1119C91}"/>
    <cellStyle name="SAPBEXheaderText 17 3 2" xfId="12569" xr:uid="{221F56C7-E681-4EA1-848E-3C213501FDB7}"/>
    <cellStyle name="SAPBEXheaderText 17 3 3" xfId="18135" xr:uid="{0E0654E9-6011-4D3A-8620-F519E8456BEC}"/>
    <cellStyle name="SAPBEXheaderText 17 3 4" xfId="23576" xr:uid="{1AE9A879-B62D-4452-8015-06A1C53EE6DB}"/>
    <cellStyle name="SAPBEXheaderText 17 4" xfId="8342" xr:uid="{FD876948-2E01-4B88-8A11-FAAC784028D0}"/>
    <cellStyle name="SAPBEXheaderText 17 5" xfId="14004" xr:uid="{3519F1BB-484F-450F-858C-105AD649EEFF}"/>
    <cellStyle name="SAPBEXheaderText 17 6" xfId="19524" xr:uid="{24512717-DB7C-4272-A3C3-0808764F7029}"/>
    <cellStyle name="SAPBEXheaderText 18" xfId="1723" xr:uid="{6905B1E7-C5C2-4720-8B1F-85DEB1925F50}"/>
    <cellStyle name="SAPBEXheaderText 18 2" xfId="3753" xr:uid="{0F5FEB28-6AC8-491B-BEA2-BFF2600EDEA7}"/>
    <cellStyle name="SAPBEXheaderText 18 2 2" xfId="10309" xr:uid="{CBAB4660-8B07-47CB-95CD-82E42770ABEA}"/>
    <cellStyle name="SAPBEXheaderText 18 2 3" xfId="15923" xr:uid="{4EEC05D1-B64F-487D-BF5D-46D5FF3AE470}"/>
    <cellStyle name="SAPBEXheaderText 18 2 4" xfId="21400" xr:uid="{56026705-B474-4FC2-A0AA-E56B8931C6C1}"/>
    <cellStyle name="SAPBEXheaderText 18 3" xfId="6087" xr:uid="{96BA63AC-EC34-479C-A349-95A537BF9992}"/>
    <cellStyle name="SAPBEXheaderText 18 3 2" xfId="12570" xr:uid="{AE2E127D-E187-456A-AA4E-C8E0962EC142}"/>
    <cellStyle name="SAPBEXheaderText 18 3 3" xfId="18136" xr:uid="{FC9DB959-608B-4952-B641-8912DB3900FC}"/>
    <cellStyle name="SAPBEXheaderText 18 3 4" xfId="23577" xr:uid="{06466942-907D-4AED-A3A5-D1DFE8E0941E}"/>
    <cellStyle name="SAPBEXheaderText 18 4" xfId="8343" xr:uid="{75E7C216-C45E-4288-B203-1BEC89BF9677}"/>
    <cellStyle name="SAPBEXheaderText 18 5" xfId="14005" xr:uid="{0D093453-D173-4ED8-9429-F43D0196FBDD}"/>
    <cellStyle name="SAPBEXheaderText 18 6" xfId="19525" xr:uid="{483E2BF1-DAE5-40C3-9AF6-5A767ECCE10C}"/>
    <cellStyle name="SAPBEXheaderText 19" xfId="781" xr:uid="{5C579236-9A5C-4ECB-BF11-99441D81CD27}"/>
    <cellStyle name="SAPBEXheaderText 19 2" xfId="7479" xr:uid="{788F92B7-FE07-4EEC-8E37-6CBF4C93F073}"/>
    <cellStyle name="SAPBEXheaderText 19 3" xfId="11900" xr:uid="{AA3CD2E8-26C7-48EA-9BA8-A88371AA1489}"/>
    <cellStyle name="SAPBEXheaderText 19 4" xfId="7353" xr:uid="{511A2A52-09EB-4E34-8734-6CE6DC6EB27E}"/>
    <cellStyle name="SAPBEXheaderText 2" xfId="592" xr:uid="{2C6FFF19-30F1-4875-A96E-043D5A663633}"/>
    <cellStyle name="SAPBEXheaderText 2 2" xfId="1725" xr:uid="{02570DB8-D8F7-44EB-AF19-17BB100C3E20}"/>
    <cellStyle name="SAPBEXheaderText 2 2 10" xfId="19527" xr:uid="{D9CFCE22-6B80-4701-9A48-83A0841D1B57}"/>
    <cellStyle name="SAPBEXheaderText 2 2 2" xfId="1726" xr:uid="{943901FA-3B8A-4BA8-BA3B-104B8DBD2B87}"/>
    <cellStyle name="SAPBEXheaderText 2 2 2 2" xfId="1727" xr:uid="{1B69E0AF-702A-4411-B6FD-4518A1EE00CA}"/>
    <cellStyle name="SAPBEXheaderText 2 2 2 2 2" xfId="3757" xr:uid="{EAC2F813-577F-4929-A066-58E19FE7D2CB}"/>
    <cellStyle name="SAPBEXheaderText 2 2 2 2 2 2" xfId="10313" xr:uid="{77B2936E-AFF8-441F-B8AB-60DF311A7E5C}"/>
    <cellStyle name="SAPBEXheaderText 2 2 2 2 2 3" xfId="15927" xr:uid="{B620A4BC-5BFA-49F8-9D5A-93D87FA13B83}"/>
    <cellStyle name="SAPBEXheaderText 2 2 2 2 2 4" xfId="21404" xr:uid="{CE6F7C3E-F1E5-4FB4-97C4-3D722B655EB3}"/>
    <cellStyle name="SAPBEXheaderText 2 2 2 2 3" xfId="6091" xr:uid="{555EFA70-7C8E-4E1A-AA6A-F0427FB4534E}"/>
    <cellStyle name="SAPBEXheaderText 2 2 2 2 3 2" xfId="12574" xr:uid="{BF572276-2F7A-428A-B1D5-6D4BBE34D1EA}"/>
    <cellStyle name="SAPBEXheaderText 2 2 2 2 3 3" xfId="18140" xr:uid="{13AFAA47-024E-4FEF-93C5-FA6223F15FC9}"/>
    <cellStyle name="SAPBEXheaderText 2 2 2 2 3 4" xfId="23581" xr:uid="{8FC801EA-FBA8-43CB-973A-6DC1EEEB3328}"/>
    <cellStyle name="SAPBEXheaderText 2 2 2 2 4" xfId="8347" xr:uid="{661D8A9D-8ED0-4DE8-8555-FD44B6C8E30C}"/>
    <cellStyle name="SAPBEXheaderText 2 2 2 2 5" xfId="14009" xr:uid="{623AC1A3-B2C2-49D3-9B1D-90CF1C654E40}"/>
    <cellStyle name="SAPBEXheaderText 2 2 2 2 6" xfId="19529" xr:uid="{4400D6B8-5820-4D6E-ACD1-3BB324E468A9}"/>
    <cellStyle name="SAPBEXheaderText 2 2 2 3" xfId="1728" xr:uid="{4A2C2AD6-B50C-46C8-8A0F-B11F547FDCCA}"/>
    <cellStyle name="SAPBEXheaderText 2 2 2 3 2" xfId="3758" xr:uid="{258D2E36-C23D-4AD2-A086-8834A72AFBC7}"/>
    <cellStyle name="SAPBEXheaderText 2 2 2 3 2 2" xfId="10314" xr:uid="{D6FA58CE-91BD-4675-91CB-6C93D52F0386}"/>
    <cellStyle name="SAPBEXheaderText 2 2 2 3 2 3" xfId="15928" xr:uid="{5977CFE0-7301-4A38-A536-90FE69E3B154}"/>
    <cellStyle name="SAPBEXheaderText 2 2 2 3 2 4" xfId="21405" xr:uid="{6D8C568D-AF95-4937-ACA5-57EA25ADB3DF}"/>
    <cellStyle name="SAPBEXheaderText 2 2 2 3 3" xfId="6092" xr:uid="{C98154F1-8A49-450A-AF99-D29AD0196A23}"/>
    <cellStyle name="SAPBEXheaderText 2 2 2 3 3 2" xfId="12575" xr:uid="{97F71F6E-4810-43BC-9026-D092FEC2055C}"/>
    <cellStyle name="SAPBEXheaderText 2 2 2 3 3 3" xfId="18141" xr:uid="{2AE94109-77F3-4886-A3A7-B94270D82F10}"/>
    <cellStyle name="SAPBEXheaderText 2 2 2 3 3 4" xfId="23582" xr:uid="{A205390F-CD1D-4CB8-BC03-8FF44AFCDEC4}"/>
    <cellStyle name="SAPBEXheaderText 2 2 2 3 4" xfId="8348" xr:uid="{D9A611FC-A517-414A-B7D7-D2217BDF4655}"/>
    <cellStyle name="SAPBEXheaderText 2 2 2 3 5" xfId="14010" xr:uid="{16A35FFD-6A12-42C6-9BEA-C111252F5C07}"/>
    <cellStyle name="SAPBEXheaderText 2 2 2 3 6" xfId="19530" xr:uid="{F555F73B-42FD-40A2-836F-042DFF0D14AC}"/>
    <cellStyle name="SAPBEXheaderText 2 2 2 4" xfId="3756" xr:uid="{C8C4BF97-39CE-4C09-9816-F66612EAFACF}"/>
    <cellStyle name="SAPBEXheaderText 2 2 2 4 2" xfId="10312" xr:uid="{7CB0B45E-E970-45C0-A257-AD015615486C}"/>
    <cellStyle name="SAPBEXheaderText 2 2 2 4 3" xfId="15926" xr:uid="{E0760485-85F0-4D13-9707-39BB5CF56FEE}"/>
    <cellStyle name="SAPBEXheaderText 2 2 2 4 4" xfId="21403" xr:uid="{8E910D8B-3589-4DC9-AF8B-1C5AADAC6052}"/>
    <cellStyle name="SAPBEXheaderText 2 2 2 5" xfId="6090" xr:uid="{40476291-27BA-467A-A524-E87E6E5EB38A}"/>
    <cellStyle name="SAPBEXheaderText 2 2 2 5 2" xfId="12573" xr:uid="{678CCA2D-3172-4CF5-B269-45EDB95C2DE4}"/>
    <cellStyle name="SAPBEXheaderText 2 2 2 5 3" xfId="18139" xr:uid="{CFE2CBFE-D3B6-4268-9DD3-9B668606A086}"/>
    <cellStyle name="SAPBEXheaderText 2 2 2 5 4" xfId="23580" xr:uid="{B8548E7C-A58A-413F-9562-2994FDB20C03}"/>
    <cellStyle name="SAPBEXheaderText 2 2 2 6" xfId="8346" xr:uid="{198E8457-B794-46B7-B87C-226DB729B601}"/>
    <cellStyle name="SAPBEXheaderText 2 2 2 7" xfId="14008" xr:uid="{ED53A77A-5A20-4CC9-87BD-92DDD010D609}"/>
    <cellStyle name="SAPBEXheaderText 2 2 2 8" xfId="19528" xr:uid="{8A4E3C8B-441A-41C3-A189-2BB3BFB0D31E}"/>
    <cellStyle name="SAPBEXheaderText 2 2 3" xfId="1729" xr:uid="{3BA2A73C-C14A-4A80-B135-612D2B347E25}"/>
    <cellStyle name="SAPBEXheaderText 2 2 3 2" xfId="1730" xr:uid="{EC1C7C69-EBC3-4F86-9207-9E7ED375AB9E}"/>
    <cellStyle name="SAPBEXheaderText 2 2 3 2 2" xfId="3760" xr:uid="{B05270E4-A8ED-4C2C-848A-12DCCD9F4CFD}"/>
    <cellStyle name="SAPBEXheaderText 2 2 3 2 2 2" xfId="10316" xr:uid="{30E89ACD-7B13-4167-B87A-D6B09C7F21D7}"/>
    <cellStyle name="SAPBEXheaderText 2 2 3 2 2 3" xfId="15930" xr:uid="{B0CE9B65-3113-468C-AAB4-9D4E0731BC0A}"/>
    <cellStyle name="SAPBEXheaderText 2 2 3 2 2 4" xfId="21407" xr:uid="{BE90925A-B9C7-4E06-8421-310217280349}"/>
    <cellStyle name="SAPBEXheaderText 2 2 3 2 3" xfId="6094" xr:uid="{E0ABC0C8-FF9E-4B1E-B93C-179C2FC64364}"/>
    <cellStyle name="SAPBEXheaderText 2 2 3 2 3 2" xfId="12577" xr:uid="{050511E5-04F9-441C-BE53-C533C375E992}"/>
    <cellStyle name="SAPBEXheaderText 2 2 3 2 3 3" xfId="18143" xr:uid="{3E8A0855-F6BB-4E24-A803-19569FC62D3A}"/>
    <cellStyle name="SAPBEXheaderText 2 2 3 2 3 4" xfId="23584" xr:uid="{D7FC161D-8D74-4CF8-A308-0DD1E87680D5}"/>
    <cellStyle name="SAPBEXheaderText 2 2 3 2 4" xfId="8350" xr:uid="{8BFEAE4D-9E23-4A5B-92D8-06B9F10C70BF}"/>
    <cellStyle name="SAPBEXheaderText 2 2 3 2 5" xfId="14012" xr:uid="{FB90447F-7B50-414A-A4A3-C9B137AACD37}"/>
    <cellStyle name="SAPBEXheaderText 2 2 3 2 6" xfId="19532" xr:uid="{4F8C9FDA-6E76-4AD5-90B0-2C87E5A8084E}"/>
    <cellStyle name="SAPBEXheaderText 2 2 3 3" xfId="1731" xr:uid="{8A06F5CE-497D-413A-BFF5-C8C68C7E2069}"/>
    <cellStyle name="SAPBEXheaderText 2 2 3 3 2" xfId="3761" xr:uid="{175CEF82-6411-4B1A-B45C-A900322EDEDC}"/>
    <cellStyle name="SAPBEXheaderText 2 2 3 3 2 2" xfId="10317" xr:uid="{B100AD77-A59B-46B2-B2D7-2ECF2C9C16DA}"/>
    <cellStyle name="SAPBEXheaderText 2 2 3 3 2 3" xfId="15931" xr:uid="{A282CEA5-D566-4166-92F5-F7D7E0B30229}"/>
    <cellStyle name="SAPBEXheaderText 2 2 3 3 2 4" xfId="21408" xr:uid="{8D2D3CFD-8919-403E-A297-651263595308}"/>
    <cellStyle name="SAPBEXheaderText 2 2 3 3 3" xfId="6095" xr:uid="{00F3BD1F-C344-458A-9D94-26E104EA0C27}"/>
    <cellStyle name="SAPBEXheaderText 2 2 3 3 3 2" xfId="12578" xr:uid="{AD4D814E-B7D7-4097-AF65-579CE5C460B6}"/>
    <cellStyle name="SAPBEXheaderText 2 2 3 3 3 3" xfId="18144" xr:uid="{25A7AFD6-E02C-43A9-BE61-3D1279C56FEB}"/>
    <cellStyle name="SAPBEXheaderText 2 2 3 3 3 4" xfId="23585" xr:uid="{6DD511B8-9648-4B26-8A94-75F8F0FE1C81}"/>
    <cellStyle name="SAPBEXheaderText 2 2 3 3 4" xfId="8351" xr:uid="{25FC1510-7604-4293-B60C-9D1180A3DF44}"/>
    <cellStyle name="SAPBEXheaderText 2 2 3 3 5" xfId="14013" xr:uid="{94DA4084-B563-4B14-8315-7F022CDACA1B}"/>
    <cellStyle name="SAPBEXheaderText 2 2 3 3 6" xfId="19533" xr:uid="{3E92B228-E338-4B8F-A9E2-6FB9D856CB8A}"/>
    <cellStyle name="SAPBEXheaderText 2 2 3 4" xfId="3759" xr:uid="{5C45523E-3DD8-4F0E-88D9-1831AB7CB08D}"/>
    <cellStyle name="SAPBEXheaderText 2 2 3 4 2" xfId="10315" xr:uid="{7FCB847A-2457-4372-9A47-6C7FD4497099}"/>
    <cellStyle name="SAPBEXheaderText 2 2 3 4 3" xfId="15929" xr:uid="{D7876AA4-A20E-40F4-AC56-91130B5CCC56}"/>
    <cellStyle name="SAPBEXheaderText 2 2 3 4 4" xfId="21406" xr:uid="{836C27EB-6475-4C39-9E2D-E9F69173359F}"/>
    <cellStyle name="SAPBEXheaderText 2 2 3 5" xfId="6093" xr:uid="{DE7AF758-1EC6-4683-A20A-5BE9AC176A16}"/>
    <cellStyle name="SAPBEXheaderText 2 2 3 5 2" xfId="12576" xr:uid="{4EC8FFEB-19B0-4886-B43C-D165082A7443}"/>
    <cellStyle name="SAPBEXheaderText 2 2 3 5 3" xfId="18142" xr:uid="{6FD1CC32-A140-400E-8068-0C286BD67B68}"/>
    <cellStyle name="SAPBEXheaderText 2 2 3 5 4" xfId="23583" xr:uid="{D8EDD407-1D5A-4B5C-B8AA-FF5823CB76A7}"/>
    <cellStyle name="SAPBEXheaderText 2 2 3 6" xfId="8349" xr:uid="{DA527E56-41BF-4AE9-8B9F-A215299B90F3}"/>
    <cellStyle name="SAPBEXheaderText 2 2 3 7" xfId="14011" xr:uid="{91F268E3-989E-466A-8F1C-73E08F36537D}"/>
    <cellStyle name="SAPBEXheaderText 2 2 3 8" xfId="19531" xr:uid="{8E8FDC5F-B7CC-4A58-A4DF-DF2E0D7AD22D}"/>
    <cellStyle name="SAPBEXheaderText 2 2 4" xfId="1732" xr:uid="{F96CF5C2-2BAA-4C8E-B36E-1891BC867252}"/>
    <cellStyle name="SAPBEXheaderText 2 2 4 2" xfId="3762" xr:uid="{392473C5-A998-46E6-A646-8586AB1CE185}"/>
    <cellStyle name="SAPBEXheaderText 2 2 4 2 2" xfId="10318" xr:uid="{EB007DF9-5C4D-45D4-AC24-5EA94C21E5F9}"/>
    <cellStyle name="SAPBEXheaderText 2 2 4 2 3" xfId="15932" xr:uid="{9E928DD2-F124-4D60-8E95-6D51FB38A580}"/>
    <cellStyle name="SAPBEXheaderText 2 2 4 2 4" xfId="21409" xr:uid="{F245B68C-7815-4A6E-B68C-C23A520D9285}"/>
    <cellStyle name="SAPBEXheaderText 2 2 4 3" xfId="6096" xr:uid="{74420CD8-B9E9-4A85-B924-89D6B7EB6D42}"/>
    <cellStyle name="SAPBEXheaderText 2 2 4 3 2" xfId="12579" xr:uid="{5248DB6E-1163-49C3-9E89-4F2CE8E2C364}"/>
    <cellStyle name="SAPBEXheaderText 2 2 4 3 3" xfId="18145" xr:uid="{0443F858-2B02-4B15-9408-1A5B69A21135}"/>
    <cellStyle name="SAPBEXheaderText 2 2 4 3 4" xfId="23586" xr:uid="{906E762E-1CDE-4175-AEDF-6194B17646FF}"/>
    <cellStyle name="SAPBEXheaderText 2 2 4 4" xfId="8352" xr:uid="{B23FDE77-5B34-4411-9852-720F854004EC}"/>
    <cellStyle name="SAPBEXheaderText 2 2 4 5" xfId="14014" xr:uid="{E03B62FB-AD61-401E-9D36-2DFFDB96FCAC}"/>
    <cellStyle name="SAPBEXheaderText 2 2 4 6" xfId="19534" xr:uid="{BFC0078D-3A93-4D27-840C-F9825FABE6C5}"/>
    <cellStyle name="SAPBEXheaderText 2 2 5" xfId="1733" xr:uid="{EF0FF4BC-B8D2-4562-A327-B40F22DAE285}"/>
    <cellStyle name="SAPBEXheaderText 2 2 5 2" xfId="3763" xr:uid="{784AA49C-80EF-4CEB-9A82-DB6DC9BC2C2A}"/>
    <cellStyle name="SAPBEXheaderText 2 2 5 2 2" xfId="10319" xr:uid="{F1AAF2B3-612B-414C-8D94-91B32854E8E3}"/>
    <cellStyle name="SAPBEXheaderText 2 2 5 2 3" xfId="15933" xr:uid="{B87ED187-AF92-4F90-BE8B-8A25B6B7521C}"/>
    <cellStyle name="SAPBEXheaderText 2 2 5 2 4" xfId="21410" xr:uid="{A00C5389-6BD3-4305-8E3D-956395850601}"/>
    <cellStyle name="SAPBEXheaderText 2 2 5 3" xfId="6097" xr:uid="{C2FFD98A-C2FD-4B8A-96A4-C835B229D1B2}"/>
    <cellStyle name="SAPBEXheaderText 2 2 5 3 2" xfId="12580" xr:uid="{FBB57DEC-64A6-4997-B7D8-980142FB006C}"/>
    <cellStyle name="SAPBEXheaderText 2 2 5 3 3" xfId="18146" xr:uid="{510F1923-4481-4795-918E-D546488BA715}"/>
    <cellStyle name="SAPBEXheaderText 2 2 5 3 4" xfId="23587" xr:uid="{D8762157-3B0F-44DB-9D0C-FFA586210BD9}"/>
    <cellStyle name="SAPBEXheaderText 2 2 5 4" xfId="8353" xr:uid="{50E918FC-31FD-4354-ADE5-D29277E1FC0A}"/>
    <cellStyle name="SAPBEXheaderText 2 2 5 5" xfId="14015" xr:uid="{E922E145-82D3-43D7-B167-0415F1251487}"/>
    <cellStyle name="SAPBEXheaderText 2 2 5 6" xfId="19535" xr:uid="{BE58C37A-A5AD-4418-8492-53ACD7128D77}"/>
    <cellStyle name="SAPBEXheaderText 2 2 6" xfId="3755" xr:uid="{8EA44EB0-C501-4C49-ACA2-CEA6B6194B31}"/>
    <cellStyle name="SAPBEXheaderText 2 2 6 2" xfId="10311" xr:uid="{F3DE6566-06B5-489B-AA10-5E011006E3A4}"/>
    <cellStyle name="SAPBEXheaderText 2 2 6 3" xfId="15925" xr:uid="{30DC84A5-7A1A-4893-B19F-4A0EF03F7447}"/>
    <cellStyle name="SAPBEXheaderText 2 2 6 4" xfId="21402" xr:uid="{3C4E578B-C483-4367-A495-CDC9EF3CCCA5}"/>
    <cellStyle name="SAPBEXheaderText 2 2 7" xfId="6089" xr:uid="{91DE1DED-925F-4F90-972A-E480673CCE51}"/>
    <cellStyle name="SAPBEXheaderText 2 2 7 2" xfId="12572" xr:uid="{C217FC2D-3A10-4A5D-894C-14E1920B0DCF}"/>
    <cellStyle name="SAPBEXheaderText 2 2 7 3" xfId="18138" xr:uid="{597CB0C9-F837-4180-90E9-A419E2D8CD52}"/>
    <cellStyle name="SAPBEXheaderText 2 2 7 4" xfId="23579" xr:uid="{AAF6DF88-DE58-494D-AB64-09B88443E8C0}"/>
    <cellStyle name="SAPBEXheaderText 2 2 8" xfId="8345" xr:uid="{D11150A8-99C8-47C6-BE77-D6F4D35034A1}"/>
    <cellStyle name="SAPBEXheaderText 2 2 9" xfId="14007" xr:uid="{30A8F0B6-9A38-430A-B528-00F5950F8364}"/>
    <cellStyle name="SAPBEXheaderText 2 3" xfId="1734" xr:uid="{D7A9ECB5-6BCB-4DC9-92B1-205B458723A8}"/>
    <cellStyle name="SAPBEXheaderText 2 3 2" xfId="1735" xr:uid="{6CF4B20E-C9AE-4DE8-83EE-CA3C4C01697A}"/>
    <cellStyle name="SAPBEXheaderText 2 3 2 2" xfId="3765" xr:uid="{24E2A6E4-D137-4C80-A17E-A5A6EFE8B064}"/>
    <cellStyle name="SAPBEXheaderText 2 3 2 2 2" xfId="10321" xr:uid="{873161BE-ADD7-42A5-89E1-AE2303084626}"/>
    <cellStyle name="SAPBEXheaderText 2 3 2 2 3" xfId="15935" xr:uid="{D956A32A-2E92-43CA-80DE-D9DA827CC40D}"/>
    <cellStyle name="SAPBEXheaderText 2 3 2 2 4" xfId="21412" xr:uid="{F7B54103-D580-49DE-B34A-D8E0BD7B53EB}"/>
    <cellStyle name="SAPBEXheaderText 2 3 2 3" xfId="6099" xr:uid="{80DC680E-E168-4973-BD33-166B2B8405ED}"/>
    <cellStyle name="SAPBEXheaderText 2 3 2 3 2" xfId="12582" xr:uid="{5C7A4261-A274-40DD-84AF-B5D6AAB6753E}"/>
    <cellStyle name="SAPBEXheaderText 2 3 2 3 3" xfId="18148" xr:uid="{20C473D6-6136-4AF6-AE7F-EEDDF5219DA7}"/>
    <cellStyle name="SAPBEXheaderText 2 3 2 3 4" xfId="23589" xr:uid="{95DAEB3B-3957-4DAD-B76B-8DACC9E4A127}"/>
    <cellStyle name="SAPBEXheaderText 2 3 2 4" xfId="8355" xr:uid="{6C1F4558-8485-44A5-B9D1-79458A009CDD}"/>
    <cellStyle name="SAPBEXheaderText 2 3 2 5" xfId="14017" xr:uid="{A13A99EF-3FCB-4590-A4D4-8F4B14AB7F0C}"/>
    <cellStyle name="SAPBEXheaderText 2 3 2 6" xfId="19537" xr:uid="{F21767C9-FC60-47F1-8A83-F8C3BC02E9EE}"/>
    <cellStyle name="SAPBEXheaderText 2 3 3" xfId="1736" xr:uid="{031260DF-C701-499B-8578-F31349321E3E}"/>
    <cellStyle name="SAPBEXheaderText 2 3 3 2" xfId="3766" xr:uid="{8F7E29D5-72AC-441E-8718-021A18B45365}"/>
    <cellStyle name="SAPBEXheaderText 2 3 3 2 2" xfId="10322" xr:uid="{B258B1DF-66C7-405C-9976-D5D6C53AC841}"/>
    <cellStyle name="SAPBEXheaderText 2 3 3 2 3" xfId="15936" xr:uid="{4420A059-0743-4178-A665-4A8A33791F77}"/>
    <cellStyle name="SAPBEXheaderText 2 3 3 2 4" xfId="21413" xr:uid="{863A0D68-C07A-429A-998C-340117CE13A2}"/>
    <cellStyle name="SAPBEXheaderText 2 3 3 3" xfId="6100" xr:uid="{76E51669-9062-4D56-AD3A-5D438DCB2E5D}"/>
    <cellStyle name="SAPBEXheaderText 2 3 3 3 2" xfId="12583" xr:uid="{33729F2F-E5B6-46B0-828B-70724D4E2EDB}"/>
    <cellStyle name="SAPBEXheaderText 2 3 3 3 3" xfId="18149" xr:uid="{B38E3A98-3265-4BB2-92A5-BABC83178986}"/>
    <cellStyle name="SAPBEXheaderText 2 3 3 3 4" xfId="23590" xr:uid="{AB081B46-2525-467B-BA4B-D0363EF09553}"/>
    <cellStyle name="SAPBEXheaderText 2 3 3 4" xfId="8356" xr:uid="{60D7ACF9-ABF8-41E2-BB69-E28D49A7FC87}"/>
    <cellStyle name="SAPBEXheaderText 2 3 3 5" xfId="14018" xr:uid="{41256ECB-708F-4B9F-8C30-655A4EE617CE}"/>
    <cellStyle name="SAPBEXheaderText 2 3 3 6" xfId="19538" xr:uid="{CF6D656D-8659-42B1-BE9A-2268A6660378}"/>
    <cellStyle name="SAPBEXheaderText 2 3 4" xfId="3764" xr:uid="{3257E2CB-C807-47F7-9DE2-CC50859342D3}"/>
    <cellStyle name="SAPBEXheaderText 2 3 4 2" xfId="10320" xr:uid="{7126CEE1-6EFB-4DF5-8A0D-97FF0FAEFEB6}"/>
    <cellStyle name="SAPBEXheaderText 2 3 4 3" xfId="15934" xr:uid="{0873A9C0-60B1-4366-8E2C-39371C8E26E2}"/>
    <cellStyle name="SAPBEXheaderText 2 3 4 4" xfId="21411" xr:uid="{3ADC401E-A3B5-4250-A583-2BD0005DE165}"/>
    <cellStyle name="SAPBEXheaderText 2 3 5" xfId="6098" xr:uid="{ED1A5F43-CB7D-433F-B9E0-C4F45150E425}"/>
    <cellStyle name="SAPBEXheaderText 2 3 5 2" xfId="12581" xr:uid="{417968C9-5AF8-436A-A3D2-05E9E1B8760D}"/>
    <cellStyle name="SAPBEXheaderText 2 3 5 3" xfId="18147" xr:uid="{D2B2FB5B-A869-4A9D-BC7F-3B0BEDB7036E}"/>
    <cellStyle name="SAPBEXheaderText 2 3 5 4" xfId="23588" xr:uid="{15922E70-A2D6-49A3-A647-DC6E5B50C3D4}"/>
    <cellStyle name="SAPBEXheaderText 2 3 6" xfId="8354" xr:uid="{FCEA0247-1A38-49FE-8B41-13C087710AD7}"/>
    <cellStyle name="SAPBEXheaderText 2 3 7" xfId="14016" xr:uid="{8187CE94-13A7-4556-83BF-939F8D61B02F}"/>
    <cellStyle name="SAPBEXheaderText 2 3 8" xfId="19536" xr:uid="{81888C6E-C0BE-4073-93EF-0C38D14466B6}"/>
    <cellStyle name="SAPBEXheaderText 2 4" xfId="1737" xr:uid="{51B98E51-33B0-4B60-BCF7-9A7C96B5C3C9}"/>
    <cellStyle name="SAPBEXheaderText 2 4 2" xfId="1738" xr:uid="{8E9B0AE3-C047-4C00-92B5-C87D5E379826}"/>
    <cellStyle name="SAPBEXheaderText 2 4 2 2" xfId="3768" xr:uid="{2DC31890-E89B-4F9F-87E6-1BDC345731FB}"/>
    <cellStyle name="SAPBEXheaderText 2 4 2 2 2" xfId="10324" xr:uid="{A805F2C0-7760-44A4-8B36-3763297E9A21}"/>
    <cellStyle name="SAPBEXheaderText 2 4 2 2 3" xfId="15938" xr:uid="{57A71F33-066E-45D2-83EA-D90329759DCC}"/>
    <cellStyle name="SAPBEXheaderText 2 4 2 2 4" xfId="21415" xr:uid="{BB2F963F-63BB-4986-913E-7502EFB67785}"/>
    <cellStyle name="SAPBEXheaderText 2 4 2 3" xfId="6102" xr:uid="{2711431B-F7F8-4DB8-B3C6-9FE64F27FAF0}"/>
    <cellStyle name="SAPBEXheaderText 2 4 2 3 2" xfId="12585" xr:uid="{2E5F7C33-54D2-4BEB-8D3E-80CEC5C784B0}"/>
    <cellStyle name="SAPBEXheaderText 2 4 2 3 3" xfId="18151" xr:uid="{59700094-CB24-4C77-8B72-DFB4E773A961}"/>
    <cellStyle name="SAPBEXheaderText 2 4 2 3 4" xfId="23592" xr:uid="{72018CCB-E417-4D20-BD17-A7094F545C8B}"/>
    <cellStyle name="SAPBEXheaderText 2 4 2 4" xfId="8358" xr:uid="{18949744-1487-458A-8052-5E80A6CAE0EE}"/>
    <cellStyle name="SAPBEXheaderText 2 4 2 5" xfId="14020" xr:uid="{8F4DE3F1-B114-46FD-804F-1909891ABAEF}"/>
    <cellStyle name="SAPBEXheaderText 2 4 2 6" xfId="19540" xr:uid="{2C60E268-1C93-49E5-A145-00409FD1724E}"/>
    <cellStyle name="SAPBEXheaderText 2 4 3" xfId="1739" xr:uid="{4BCE732A-4A42-4449-8B69-D4E79A54D2F6}"/>
    <cellStyle name="SAPBEXheaderText 2 4 3 2" xfId="3769" xr:uid="{8AAFB385-D4DE-47A4-A70D-25034E9C92C0}"/>
    <cellStyle name="SAPBEXheaderText 2 4 3 2 2" xfId="10325" xr:uid="{75DB19C1-114D-4777-B2F9-C7B3056A3C52}"/>
    <cellStyle name="SAPBEXheaderText 2 4 3 2 3" xfId="15939" xr:uid="{2256F1B0-CC70-48CF-BD32-84AE01E2A190}"/>
    <cellStyle name="SAPBEXheaderText 2 4 3 2 4" xfId="21416" xr:uid="{38A95751-367C-4A07-B549-836467B8F634}"/>
    <cellStyle name="SAPBEXheaderText 2 4 3 3" xfId="6103" xr:uid="{63B922B8-98F7-4DF4-AB44-621552648CC8}"/>
    <cellStyle name="SAPBEXheaderText 2 4 3 3 2" xfId="12586" xr:uid="{2AD0808E-F3D7-485E-9CD9-8331F0F6F309}"/>
    <cellStyle name="SAPBEXheaderText 2 4 3 3 3" xfId="18152" xr:uid="{61F63AC9-9A6D-4CCA-911B-7C5996D34E79}"/>
    <cellStyle name="SAPBEXheaderText 2 4 3 3 4" xfId="23593" xr:uid="{BFA6E279-2757-42AF-A0D0-A58F88032B82}"/>
    <cellStyle name="SAPBEXheaderText 2 4 3 4" xfId="8359" xr:uid="{7665797B-0EBE-4E10-A843-298B21424919}"/>
    <cellStyle name="SAPBEXheaderText 2 4 3 5" xfId="14021" xr:uid="{44E020A2-968F-4A0B-B32A-2941A877B45A}"/>
    <cellStyle name="SAPBEXheaderText 2 4 3 6" xfId="19541" xr:uid="{6A1C5686-51D0-44E2-8055-3AD92D4CA7C1}"/>
    <cellStyle name="SAPBEXheaderText 2 4 4" xfId="3767" xr:uid="{7EAE9F04-E010-4085-A172-28B85F10AB45}"/>
    <cellStyle name="SAPBEXheaderText 2 4 4 2" xfId="10323" xr:uid="{D63BF53F-080F-4380-AC30-B304DF1FCD07}"/>
    <cellStyle name="SAPBEXheaderText 2 4 4 3" xfId="15937" xr:uid="{8E2B56C6-69E9-4DAA-AD88-49CDED20BA9B}"/>
    <cellStyle name="SAPBEXheaderText 2 4 4 4" xfId="21414" xr:uid="{C73B6E7C-4A30-418A-A229-94184EF400B7}"/>
    <cellStyle name="SAPBEXheaderText 2 4 5" xfId="6101" xr:uid="{0D8A52E4-2FE1-4E53-AAF6-B845FF017F74}"/>
    <cellStyle name="SAPBEXheaderText 2 4 5 2" xfId="12584" xr:uid="{7E992811-F009-4809-BC15-5CE7BC1F5EAA}"/>
    <cellStyle name="SAPBEXheaderText 2 4 5 3" xfId="18150" xr:uid="{3C0ED10D-CFCF-4148-A91A-DA6AFCF9C978}"/>
    <cellStyle name="SAPBEXheaderText 2 4 5 4" xfId="23591" xr:uid="{71A080C7-8D02-4758-8ABA-6A39821CCF6F}"/>
    <cellStyle name="SAPBEXheaderText 2 4 6" xfId="8357" xr:uid="{65A54D28-1B79-4529-A4E1-51A404ABDACF}"/>
    <cellStyle name="SAPBEXheaderText 2 4 7" xfId="14019" xr:uid="{0A884F9D-29B8-4A0C-93C4-E645AB470266}"/>
    <cellStyle name="SAPBEXheaderText 2 4 8" xfId="19539" xr:uid="{FFA71788-DE35-4CB3-BA7E-E1CFEF6699D6}"/>
    <cellStyle name="SAPBEXheaderText 2 5" xfId="1740" xr:uid="{6D4FDC76-B4E6-459D-A7CA-467BC4E4B787}"/>
    <cellStyle name="SAPBEXheaderText 2 5 2" xfId="3770" xr:uid="{E6B106D4-02C0-403B-9FD1-DE0CCAEA2C82}"/>
    <cellStyle name="SAPBEXheaderText 2 5 2 2" xfId="10326" xr:uid="{BB27FBA7-2559-424F-85B2-B8A83C3DAAA1}"/>
    <cellStyle name="SAPBEXheaderText 2 5 2 3" xfId="15940" xr:uid="{433CE2C9-DA73-489B-9309-0A15717A46B3}"/>
    <cellStyle name="SAPBEXheaderText 2 5 2 4" xfId="21417" xr:uid="{FBFA85BA-928C-488A-8883-1AEF6148883A}"/>
    <cellStyle name="SAPBEXheaderText 2 5 3" xfId="6104" xr:uid="{4815E7C7-81B3-47D4-997D-900AD3853F8F}"/>
    <cellStyle name="SAPBEXheaderText 2 5 3 2" xfId="12587" xr:uid="{82AB4B83-B6A3-4B77-BAF4-38E1089B026B}"/>
    <cellStyle name="SAPBEXheaderText 2 5 3 3" xfId="18153" xr:uid="{D58BF688-DCBF-4AAE-B8B3-DA0AF11EBBBB}"/>
    <cellStyle name="SAPBEXheaderText 2 5 3 4" xfId="23594" xr:uid="{B94E106E-E179-40E0-8E93-5FB684170E63}"/>
    <cellStyle name="SAPBEXheaderText 2 5 4" xfId="8360" xr:uid="{2E653C15-6A88-4BFF-A458-C980E6E40C5B}"/>
    <cellStyle name="SAPBEXheaderText 2 5 5" xfId="14022" xr:uid="{3210AD1E-AD33-47C4-B155-6952143B9A55}"/>
    <cellStyle name="SAPBEXheaderText 2 5 6" xfId="19542" xr:uid="{D8444840-7467-4AA6-A68B-519DC5701142}"/>
    <cellStyle name="SAPBEXheaderText 2 6" xfId="1741" xr:uid="{C2271468-9EE0-420F-86E7-7BC7A5827DAF}"/>
    <cellStyle name="SAPBEXheaderText 2 6 2" xfId="3771" xr:uid="{AE6FBC74-7027-44AF-BF70-922B67610C4B}"/>
    <cellStyle name="SAPBEXheaderText 2 6 2 2" xfId="10327" xr:uid="{62F7118C-2ED4-451A-B842-AE6A2BB18989}"/>
    <cellStyle name="SAPBEXheaderText 2 6 2 3" xfId="15941" xr:uid="{BE4E296B-6B48-47E9-AC0C-59AFB7BF206F}"/>
    <cellStyle name="SAPBEXheaderText 2 6 2 4" xfId="21418" xr:uid="{0375BEC0-17B4-4182-A325-A0D26018A3A2}"/>
    <cellStyle name="SAPBEXheaderText 2 6 3" xfId="6105" xr:uid="{14941596-11D2-4C6B-A5D7-C7DFB06954D6}"/>
    <cellStyle name="SAPBEXheaderText 2 6 3 2" xfId="12588" xr:uid="{944AFBAD-E1BB-4D55-BB8C-71637CA58AA5}"/>
    <cellStyle name="SAPBEXheaderText 2 6 3 3" xfId="18154" xr:uid="{BD42AAE2-53FE-41B2-B888-3AD6F966C960}"/>
    <cellStyle name="SAPBEXheaderText 2 6 3 4" xfId="23595" xr:uid="{11FDCBCF-CE34-4731-9A21-AF0607DAEF19}"/>
    <cellStyle name="SAPBEXheaderText 2 6 4" xfId="8361" xr:uid="{ADA588B7-3C14-42F4-9D40-98AF8610D4F4}"/>
    <cellStyle name="SAPBEXheaderText 2 6 5" xfId="14023" xr:uid="{A2003400-CB8E-4A02-B990-C8A2BBBF8CC1}"/>
    <cellStyle name="SAPBEXheaderText 2 6 6" xfId="19543" xr:uid="{F92C9B6F-2855-4EC8-B41F-FC683BC65170}"/>
    <cellStyle name="SAPBEXheaderText 2 7" xfId="1724" xr:uid="{6E49B930-D680-4986-AF39-656A7BAE18EF}"/>
    <cellStyle name="SAPBEXheaderText 2 7 2" xfId="8344" xr:uid="{A7B7913F-42FC-41E3-90AF-C5E1A661B6A6}"/>
    <cellStyle name="SAPBEXheaderText 2 7 3" xfId="14006" xr:uid="{95DFF31B-1A1C-4089-9DF9-121C51160FD5}"/>
    <cellStyle name="SAPBEXheaderText 2 7 4" xfId="19526" xr:uid="{495898A0-88A5-4CD3-A0D5-32138D42214C}"/>
    <cellStyle name="SAPBEXheaderText 2 8" xfId="3754" xr:uid="{C937F97A-9862-4170-9FB5-1C73E1DFD6CB}"/>
    <cellStyle name="SAPBEXheaderText 2 8 2" xfId="10310" xr:uid="{EF4863C6-0978-43C4-80C1-8BC43231762C}"/>
    <cellStyle name="SAPBEXheaderText 2 8 3" xfId="15924" xr:uid="{85429B44-E344-487F-87DA-7D6DE1C18846}"/>
    <cellStyle name="SAPBEXheaderText 2 8 4" xfId="21401" xr:uid="{52F18755-5C00-4F3B-A94B-91DA15C2EF83}"/>
    <cellStyle name="SAPBEXheaderText 2 9" xfId="6088" xr:uid="{7E52A8D7-A930-48C3-91FD-9ABE85B49B8D}"/>
    <cellStyle name="SAPBEXheaderText 2 9 2" xfId="12571" xr:uid="{88B164AA-9FC1-4F93-A08D-CFA680963CED}"/>
    <cellStyle name="SAPBEXheaderText 2 9 3" xfId="18137" xr:uid="{3EDBAC25-F687-4591-98FE-B82BC36C963B}"/>
    <cellStyle name="SAPBEXheaderText 2 9 4" xfId="23578" xr:uid="{952A2214-0AC7-443E-B254-5EE8685C91B4}"/>
    <cellStyle name="SAPBEXheaderText 20" xfId="1091" xr:uid="{DB317690-C655-4D17-9895-8EBACAA393A0}"/>
    <cellStyle name="SAPBEXheaderText 20 2" xfId="7741" xr:uid="{347BA7A6-297C-4EA4-90C3-E007439F87B2}"/>
    <cellStyle name="SAPBEXheaderText 20 3" xfId="11879" xr:uid="{1643C34B-3943-4F2D-B20B-4A74C6242B79}"/>
    <cellStyle name="SAPBEXheaderText 20 4" xfId="7399" xr:uid="{F9E6D651-2F98-4985-A823-5129FC05B4F9}"/>
    <cellStyle name="SAPBEXheaderText 21" xfId="5474" xr:uid="{B374A2A4-1D91-4AAA-B997-D266A1D65A43}"/>
    <cellStyle name="SAPBEXheaderText 21 2" xfId="11957" xr:uid="{1DE70CC7-2A9D-431B-86C7-8FD58EEF9E32}"/>
    <cellStyle name="SAPBEXheaderText 21 3" xfId="17523" xr:uid="{01592518-3664-4D99-AFF5-9C873FA79ADF}"/>
    <cellStyle name="SAPBEXheaderText 21 4" xfId="22964" xr:uid="{00D0BB8E-BCA6-4040-B0D7-303D27D3A0F6}"/>
    <cellStyle name="SAPBEXheaderText 3" xfId="593" xr:uid="{92045F87-6870-44C1-9EB3-C7993F5AC86B}"/>
    <cellStyle name="SAPBEXheaderText 3 2" xfId="1743" xr:uid="{7710C7BE-150A-4E9E-9F15-262736CEC8E4}"/>
    <cellStyle name="SAPBEXheaderText 3 2 2" xfId="1744" xr:uid="{A7936F16-F8DA-4C71-807C-6FD6DDF8784D}"/>
    <cellStyle name="SAPBEXheaderText 3 2 2 2" xfId="3774" xr:uid="{2C750822-B615-4488-9B1B-2D90095158E9}"/>
    <cellStyle name="SAPBEXheaderText 3 2 2 2 2" xfId="10330" xr:uid="{604C9DFB-71A5-4AB6-8D0F-10AE51548992}"/>
    <cellStyle name="SAPBEXheaderText 3 2 2 2 3" xfId="15944" xr:uid="{2A31A611-96D7-47B1-87F5-8EBF9B9A5BFA}"/>
    <cellStyle name="SAPBEXheaderText 3 2 2 2 4" xfId="21421" xr:uid="{F8F3B675-0967-49C4-9FD8-B9D71D03C59A}"/>
    <cellStyle name="SAPBEXheaderText 3 2 2 3" xfId="6108" xr:uid="{69379D23-C8AC-4F2B-A3F9-3F4AE7D51EEB}"/>
    <cellStyle name="SAPBEXheaderText 3 2 2 3 2" xfId="12591" xr:uid="{EE2071A9-DD35-4E89-A00E-260AC08314DB}"/>
    <cellStyle name="SAPBEXheaderText 3 2 2 3 3" xfId="18157" xr:uid="{CC175AE1-CA98-4F26-850B-838A24729D43}"/>
    <cellStyle name="SAPBEXheaderText 3 2 2 3 4" xfId="23598" xr:uid="{FD605903-7738-4F71-A90B-C889D24A9E28}"/>
    <cellStyle name="SAPBEXheaderText 3 2 2 4" xfId="8364" xr:uid="{3152CB1A-158F-4E75-B07C-F6624C1F7117}"/>
    <cellStyle name="SAPBEXheaderText 3 2 2 5" xfId="14026" xr:uid="{E12FBD53-E289-4F4F-B642-D7E4632C5195}"/>
    <cellStyle name="SAPBEXheaderText 3 2 2 6" xfId="19546" xr:uid="{E07D162E-DEA3-4C3A-BE6A-3F0324147ADB}"/>
    <cellStyle name="SAPBEXheaderText 3 2 3" xfId="1745" xr:uid="{265C1A95-3B7D-46CF-AF3A-87AE98A475A5}"/>
    <cellStyle name="SAPBEXheaderText 3 2 3 2" xfId="3775" xr:uid="{9F249362-A16B-4525-A728-38386A2BC861}"/>
    <cellStyle name="SAPBEXheaderText 3 2 3 2 2" xfId="10331" xr:uid="{780191F6-917E-4AE2-A212-054C588F615E}"/>
    <cellStyle name="SAPBEXheaderText 3 2 3 2 3" xfId="15945" xr:uid="{633C9326-AD1A-42E3-8BB1-A432EB1937EB}"/>
    <cellStyle name="SAPBEXheaderText 3 2 3 2 4" xfId="21422" xr:uid="{591B32EA-5CB7-4099-9B58-DD7BB952BF17}"/>
    <cellStyle name="SAPBEXheaderText 3 2 3 3" xfId="6109" xr:uid="{C8158B08-A4C1-4FEB-9A94-CE49953DA9BF}"/>
    <cellStyle name="SAPBEXheaderText 3 2 3 3 2" xfId="12592" xr:uid="{AA9C0284-A5E7-40B1-98A7-AD1396C32403}"/>
    <cellStyle name="SAPBEXheaderText 3 2 3 3 3" xfId="18158" xr:uid="{86617282-1F21-4697-B30E-7BE2143F942B}"/>
    <cellStyle name="SAPBEXheaderText 3 2 3 3 4" xfId="23599" xr:uid="{8BDFFD6D-1BCA-4AA3-96AF-866D17A1FBDC}"/>
    <cellStyle name="SAPBEXheaderText 3 2 3 4" xfId="8365" xr:uid="{83B6892C-9473-4644-AC78-42C29ACE6AB6}"/>
    <cellStyle name="SAPBEXheaderText 3 2 3 5" xfId="14027" xr:uid="{7EC8A61F-8B25-4365-80F4-241D8CC16B42}"/>
    <cellStyle name="SAPBEXheaderText 3 2 3 6" xfId="19547" xr:uid="{928F65D4-212C-4A9A-B232-AD00FA6D1013}"/>
    <cellStyle name="SAPBEXheaderText 3 2 4" xfId="3773" xr:uid="{29FA1BD4-A4E0-4232-B2AB-56020A89E08F}"/>
    <cellStyle name="SAPBEXheaderText 3 2 4 2" xfId="10329" xr:uid="{576847EB-05FF-46A2-B922-D0017DEC95D2}"/>
    <cellStyle name="SAPBEXheaderText 3 2 4 3" xfId="15943" xr:uid="{A8E6DDEB-F2C2-4F80-ABD6-C0FF0710008B}"/>
    <cellStyle name="SAPBEXheaderText 3 2 4 4" xfId="21420" xr:uid="{DDBD4359-BF07-4428-995E-17C2877DD969}"/>
    <cellStyle name="SAPBEXheaderText 3 2 5" xfId="6107" xr:uid="{4A04ACF3-4D2A-4286-BBBC-543DDD5C6923}"/>
    <cellStyle name="SAPBEXheaderText 3 2 5 2" xfId="12590" xr:uid="{D9F0AEEC-DEC5-4850-AA89-71CF9F69C099}"/>
    <cellStyle name="SAPBEXheaderText 3 2 5 3" xfId="18156" xr:uid="{B2193EC3-1FB5-4B48-B308-1F09697E86C3}"/>
    <cellStyle name="SAPBEXheaderText 3 2 5 4" xfId="23597" xr:uid="{56C869A8-E643-484E-AD9A-96E16DB5391D}"/>
    <cellStyle name="SAPBEXheaderText 3 2 6" xfId="8363" xr:uid="{FBEBE2F5-D7ED-426A-98F8-B72738A0BC12}"/>
    <cellStyle name="SAPBEXheaderText 3 2 7" xfId="14025" xr:uid="{2E8DDEF4-E9B5-4AB1-9BC5-24F23E8EC99A}"/>
    <cellStyle name="SAPBEXheaderText 3 2 8" xfId="19545" xr:uid="{331AB942-F55E-4218-B360-7F0904ACB007}"/>
    <cellStyle name="SAPBEXheaderText 3 3" xfId="1746" xr:uid="{52239475-22B9-4119-A8F7-D301A181A837}"/>
    <cellStyle name="SAPBEXheaderText 3 3 2" xfId="1747" xr:uid="{9F5839E1-9BE4-4D89-8453-65B5558539D2}"/>
    <cellStyle name="SAPBEXheaderText 3 3 2 2" xfId="3777" xr:uid="{6D813410-0E38-48EF-BB3E-624FF039E137}"/>
    <cellStyle name="SAPBEXheaderText 3 3 2 2 2" xfId="10333" xr:uid="{37B8931A-ED49-4E15-B2BC-87535A842FA9}"/>
    <cellStyle name="SAPBEXheaderText 3 3 2 2 3" xfId="15947" xr:uid="{CA14B278-650F-4ACE-AC3B-531BBDF72B9F}"/>
    <cellStyle name="SAPBEXheaderText 3 3 2 2 4" xfId="21424" xr:uid="{B2131772-DCA5-4D9F-97E6-BEA4C6E00C76}"/>
    <cellStyle name="SAPBEXheaderText 3 3 2 3" xfId="6111" xr:uid="{CF454480-AE9A-4A69-808A-DD905C530D6E}"/>
    <cellStyle name="SAPBEXheaderText 3 3 2 3 2" xfId="12594" xr:uid="{0AA003F9-F4D9-4C05-971C-F60C13733003}"/>
    <cellStyle name="SAPBEXheaderText 3 3 2 3 3" xfId="18160" xr:uid="{8ACC4613-E29D-45ED-AFB0-FA3ACA1ADCAF}"/>
    <cellStyle name="SAPBEXheaderText 3 3 2 3 4" xfId="23601" xr:uid="{90134D80-E6C6-4B57-8445-50DB4D98CE1B}"/>
    <cellStyle name="SAPBEXheaderText 3 3 2 4" xfId="8367" xr:uid="{AFBD8FB5-2751-48C3-A883-7212F5A586A8}"/>
    <cellStyle name="SAPBEXheaderText 3 3 2 5" xfId="14029" xr:uid="{72E2285F-EA5E-4EF2-824E-B531B1ED84B1}"/>
    <cellStyle name="SAPBEXheaderText 3 3 2 6" xfId="19549" xr:uid="{D87E41ED-34DA-47A3-AF2E-A5F49C56D56C}"/>
    <cellStyle name="SAPBEXheaderText 3 3 3" xfId="1748" xr:uid="{FC0047AB-6A95-4C4B-BFC5-247CE0B498C1}"/>
    <cellStyle name="SAPBEXheaderText 3 3 3 2" xfId="3778" xr:uid="{A9D05CD3-02C9-40D5-B195-49BB228F8A25}"/>
    <cellStyle name="SAPBEXheaderText 3 3 3 2 2" xfId="10334" xr:uid="{50073A8D-F2A9-4E73-85A6-D272E46DA014}"/>
    <cellStyle name="SAPBEXheaderText 3 3 3 2 3" xfId="15948" xr:uid="{F561801A-8694-403B-819E-560BEFB7C216}"/>
    <cellStyle name="SAPBEXheaderText 3 3 3 2 4" xfId="21425" xr:uid="{71D1A3FE-E0EB-41A8-AB3F-E7B535FE56D8}"/>
    <cellStyle name="SAPBEXheaderText 3 3 3 3" xfId="6112" xr:uid="{D5C6C773-4CB2-48E7-A93C-979E9A47DEA8}"/>
    <cellStyle name="SAPBEXheaderText 3 3 3 3 2" xfId="12595" xr:uid="{2957DD59-C30F-4621-A91A-DFA716402ED8}"/>
    <cellStyle name="SAPBEXheaderText 3 3 3 3 3" xfId="18161" xr:uid="{CF20825F-5F1D-40AE-88C1-3AEC4434EBD5}"/>
    <cellStyle name="SAPBEXheaderText 3 3 3 3 4" xfId="23602" xr:uid="{07C3C3BD-BAF8-4021-B117-2444A312598C}"/>
    <cellStyle name="SAPBEXheaderText 3 3 3 4" xfId="8368" xr:uid="{04815363-C37A-4A1F-B22D-8340E08A69F0}"/>
    <cellStyle name="SAPBEXheaderText 3 3 3 5" xfId="14030" xr:uid="{A64B7C34-83A5-47DC-B04E-DF87F2919123}"/>
    <cellStyle name="SAPBEXheaderText 3 3 3 6" xfId="19550" xr:uid="{15D91C0D-930E-4F5C-A8B4-5836C42D5CEF}"/>
    <cellStyle name="SAPBEXheaderText 3 3 4" xfId="3776" xr:uid="{4215BBA9-94C2-4FBB-85BA-60F4E106ED49}"/>
    <cellStyle name="SAPBEXheaderText 3 3 4 2" xfId="10332" xr:uid="{E5CB5814-121F-4168-AE8E-31C971843A48}"/>
    <cellStyle name="SAPBEXheaderText 3 3 4 3" xfId="15946" xr:uid="{77B5AEE7-9D2B-4A2F-8D27-094262F010CA}"/>
    <cellStyle name="SAPBEXheaderText 3 3 4 4" xfId="21423" xr:uid="{BF64631E-66B3-4891-9EF0-55280F41A383}"/>
    <cellStyle name="SAPBEXheaderText 3 3 5" xfId="6110" xr:uid="{351DE5BC-0942-4599-8575-4416F482295F}"/>
    <cellStyle name="SAPBEXheaderText 3 3 5 2" xfId="12593" xr:uid="{C61DF43F-17DE-4756-98AD-E208E5512F27}"/>
    <cellStyle name="SAPBEXheaderText 3 3 5 3" xfId="18159" xr:uid="{FA31DD83-007D-43E3-8529-8D65C630230A}"/>
    <cellStyle name="SAPBEXheaderText 3 3 5 4" xfId="23600" xr:uid="{660F3132-366B-43DE-9C20-78D21EAD1ECC}"/>
    <cellStyle name="SAPBEXheaderText 3 3 6" xfId="8366" xr:uid="{D1C05156-3F82-458B-BA8D-5F8F2FC9D56D}"/>
    <cellStyle name="SAPBEXheaderText 3 3 7" xfId="14028" xr:uid="{5FC0CFD2-E5B6-446E-9870-4ED5128F41BF}"/>
    <cellStyle name="SAPBEXheaderText 3 3 8" xfId="19548" xr:uid="{449079BF-C95C-4424-A317-583BC28085EB}"/>
    <cellStyle name="SAPBEXheaderText 3 4" xfId="1749" xr:uid="{40F30713-C717-4CB7-914A-83CB9EA30B48}"/>
    <cellStyle name="SAPBEXheaderText 3 4 2" xfId="3779" xr:uid="{EFB16F3D-0734-4376-B26F-73C3E0C494A1}"/>
    <cellStyle name="SAPBEXheaderText 3 4 2 2" xfId="10335" xr:uid="{429E2617-3097-4A2C-BCAB-88C733C60496}"/>
    <cellStyle name="SAPBEXheaderText 3 4 2 3" xfId="15949" xr:uid="{DBAC0735-0954-47A6-AFF6-1097CB616FA0}"/>
    <cellStyle name="SAPBEXheaderText 3 4 2 4" xfId="21426" xr:uid="{92203DB4-9B4B-44C8-8C24-9B94AC09E8F5}"/>
    <cellStyle name="SAPBEXheaderText 3 4 3" xfId="6113" xr:uid="{32E6027A-089B-4DC4-B680-2C16DCC30B40}"/>
    <cellStyle name="SAPBEXheaderText 3 4 3 2" xfId="12596" xr:uid="{2FFEA03B-26C6-40FE-B517-C47B73DD3D42}"/>
    <cellStyle name="SAPBEXheaderText 3 4 3 3" xfId="18162" xr:uid="{8C9FC9EA-4F52-4B9C-9F20-28E3845475FC}"/>
    <cellStyle name="SAPBEXheaderText 3 4 3 4" xfId="23603" xr:uid="{4CF4DF27-FC01-4B3D-9F68-E229A235C3E1}"/>
    <cellStyle name="SAPBEXheaderText 3 4 4" xfId="8369" xr:uid="{FF92D1E3-194F-4635-9530-536A31BAE209}"/>
    <cellStyle name="SAPBEXheaderText 3 4 5" xfId="14031" xr:uid="{93AEA904-77CF-4923-8C00-48B60C294231}"/>
    <cellStyle name="SAPBEXheaderText 3 4 6" xfId="19551" xr:uid="{494A0672-D49E-4A7B-B72E-AC1D37C18586}"/>
    <cellStyle name="SAPBEXheaderText 3 5" xfId="1750" xr:uid="{6C4D7121-6893-409A-9700-AB2FEE15C85A}"/>
    <cellStyle name="SAPBEXheaderText 3 5 2" xfId="3780" xr:uid="{079BC8CF-DF82-48BC-B313-A5EDBCDED54B}"/>
    <cellStyle name="SAPBEXheaderText 3 5 2 2" xfId="10336" xr:uid="{9A326D9E-135F-4955-BAD2-3A5D7ADC41D2}"/>
    <cellStyle name="SAPBEXheaderText 3 5 2 3" xfId="15950" xr:uid="{DF0BE600-40AE-46B1-92C8-D93CC1B1EBEF}"/>
    <cellStyle name="SAPBEXheaderText 3 5 2 4" xfId="21427" xr:uid="{81634AF7-D321-4B31-A6FD-82F2FF246EB7}"/>
    <cellStyle name="SAPBEXheaderText 3 5 3" xfId="6114" xr:uid="{9F65986A-B62E-47F4-9146-5AC4365190BE}"/>
    <cellStyle name="SAPBEXheaderText 3 5 3 2" xfId="12597" xr:uid="{36EEC50C-198D-4FD9-90CB-4DA7164169CB}"/>
    <cellStyle name="SAPBEXheaderText 3 5 3 3" xfId="18163" xr:uid="{2004938B-223F-4475-B6ED-C93E82D40881}"/>
    <cellStyle name="SAPBEXheaderText 3 5 3 4" xfId="23604" xr:uid="{67DB41D8-A417-4AB4-BB78-F6A838182EF3}"/>
    <cellStyle name="SAPBEXheaderText 3 5 4" xfId="8370" xr:uid="{53621678-3F1B-4B37-A836-216F43FFE859}"/>
    <cellStyle name="SAPBEXheaderText 3 5 5" xfId="14032" xr:uid="{C15EA3B1-C789-4C71-9B75-C6758C199981}"/>
    <cellStyle name="SAPBEXheaderText 3 5 6" xfId="19552" xr:uid="{F3AF4993-908E-4EA9-8E98-86AA8D9E36BD}"/>
    <cellStyle name="SAPBEXheaderText 3 6" xfId="1742" xr:uid="{F1EC513E-E127-4241-A3A4-A6F2804421F9}"/>
    <cellStyle name="SAPBEXheaderText 3 6 2" xfId="8362" xr:uid="{31A1EBE2-7AF6-449F-B08D-77CB7038EFF0}"/>
    <cellStyle name="SAPBEXheaderText 3 6 3" xfId="14024" xr:uid="{EB41B7FB-F98B-4DE5-9F38-5380D17A84ED}"/>
    <cellStyle name="SAPBEXheaderText 3 6 4" xfId="19544" xr:uid="{D3C21D19-E5EB-4A09-BBC3-B756D8D4A13D}"/>
    <cellStyle name="SAPBEXheaderText 3 7" xfId="3772" xr:uid="{0B64EE58-A710-4BB1-BA70-7A55CE24C65F}"/>
    <cellStyle name="SAPBEXheaderText 3 7 2" xfId="10328" xr:uid="{7AF7EF94-2CEE-43E7-89B6-4CC5063BFF55}"/>
    <cellStyle name="SAPBEXheaderText 3 7 3" xfId="15942" xr:uid="{18B39BC9-3571-46D2-8E6D-4EB0BBE10ECE}"/>
    <cellStyle name="SAPBEXheaderText 3 7 4" xfId="21419" xr:uid="{82142BA1-75EE-4011-B85E-5EC4BD1251C0}"/>
    <cellStyle name="SAPBEXheaderText 3 8" xfId="6106" xr:uid="{01885B9B-F969-4934-9107-EDA64DC38635}"/>
    <cellStyle name="SAPBEXheaderText 3 8 2" xfId="12589" xr:uid="{826B95DA-429A-4165-84D4-251107F5F0D8}"/>
    <cellStyle name="SAPBEXheaderText 3 8 3" xfId="18155" xr:uid="{E0B123AA-10BE-4485-87CB-7DD443E8ED25}"/>
    <cellStyle name="SAPBEXheaderText 3 8 4" xfId="23596" xr:uid="{65AE78FB-20C0-41CB-8BE3-A4C814C55C8A}"/>
    <cellStyle name="SAPBEXheaderText 4" xfId="594" xr:uid="{21BACF15-D1B8-4EA9-A11F-5F4BE18720FA}"/>
    <cellStyle name="SAPBEXheaderText 4 10" xfId="7302" xr:uid="{46E8B4CF-3D7A-4CBD-AAD9-C921BBC22BF9}"/>
    <cellStyle name="SAPBEXheaderText 4 11" xfId="7762" xr:uid="{36B9F343-520D-4045-8F7C-713A942840B3}"/>
    <cellStyle name="SAPBEXheaderText 4 2" xfId="1752" xr:uid="{CD220BA6-A204-4757-B24C-2BF095A03D5E}"/>
    <cellStyle name="SAPBEXheaderText 4 2 2" xfId="1753" xr:uid="{6321A3A2-0D6D-4341-AA01-F2AE1DCB5004}"/>
    <cellStyle name="SAPBEXheaderText 4 2 2 2" xfId="3783" xr:uid="{8E437B91-4E07-4D5F-9A34-0495A23A02FE}"/>
    <cellStyle name="SAPBEXheaderText 4 2 2 2 2" xfId="10339" xr:uid="{60A6AD6D-F501-43B8-8A30-0BDD4B65667F}"/>
    <cellStyle name="SAPBEXheaderText 4 2 2 2 3" xfId="15953" xr:uid="{14794A7E-76D1-4674-8D2E-19F36B286411}"/>
    <cellStyle name="SAPBEXheaderText 4 2 2 2 4" xfId="21430" xr:uid="{E9744FAC-7F79-4343-96EC-5CDA406299CE}"/>
    <cellStyle name="SAPBEXheaderText 4 2 2 3" xfId="6117" xr:uid="{4B5B0F9B-30E7-4FAB-8116-A77215F88D9E}"/>
    <cellStyle name="SAPBEXheaderText 4 2 2 3 2" xfId="12600" xr:uid="{26971741-3F56-4B82-9B4C-E79ADC9611A5}"/>
    <cellStyle name="SAPBEXheaderText 4 2 2 3 3" xfId="18166" xr:uid="{C8495F3D-DECE-462D-B024-5A8B1051BD02}"/>
    <cellStyle name="SAPBEXheaderText 4 2 2 3 4" xfId="23607" xr:uid="{A4C8D71E-E0F4-4C79-B5C6-6299222657FA}"/>
    <cellStyle name="SAPBEXheaderText 4 2 2 4" xfId="8373" xr:uid="{FA2429CD-B47E-4E04-9761-916C8019A06C}"/>
    <cellStyle name="SAPBEXheaderText 4 2 2 5" xfId="14035" xr:uid="{09F8F935-D361-4B5E-BAF6-22C21EB72F63}"/>
    <cellStyle name="SAPBEXheaderText 4 2 2 6" xfId="19555" xr:uid="{515E99F7-3A33-4ACD-8211-A1C794A890E7}"/>
    <cellStyle name="SAPBEXheaderText 4 2 3" xfId="1754" xr:uid="{638E0B4D-38AF-4C76-BE4A-5527CB9229F1}"/>
    <cellStyle name="SAPBEXheaderText 4 2 3 2" xfId="3784" xr:uid="{488C2AB4-2967-428B-8B56-5E7694B4A188}"/>
    <cellStyle name="SAPBEXheaderText 4 2 3 2 2" xfId="10340" xr:uid="{CEF6FC38-6DF7-4882-AF12-B92687FD02F8}"/>
    <cellStyle name="SAPBEXheaderText 4 2 3 2 3" xfId="15954" xr:uid="{998B362E-6D31-49C3-A28C-F5844881EAB4}"/>
    <cellStyle name="SAPBEXheaderText 4 2 3 2 4" xfId="21431" xr:uid="{22BA348D-7E75-4AC0-879D-CA07F7E28253}"/>
    <cellStyle name="SAPBEXheaderText 4 2 3 3" xfId="6118" xr:uid="{ACF92796-0F8F-45A8-98E2-28B81A5F8DDE}"/>
    <cellStyle name="SAPBEXheaderText 4 2 3 3 2" xfId="12601" xr:uid="{8C7F3ACB-3E77-4D6D-8C2F-3B4E4B63ABE4}"/>
    <cellStyle name="SAPBEXheaderText 4 2 3 3 3" xfId="18167" xr:uid="{DCF1E344-3B24-4995-8AB0-330CD1A8639F}"/>
    <cellStyle name="SAPBEXheaderText 4 2 3 3 4" xfId="23608" xr:uid="{0632FDD4-3BD8-4CD4-A499-221FF4ACBDC3}"/>
    <cellStyle name="SAPBEXheaderText 4 2 3 4" xfId="8374" xr:uid="{53779A25-F906-401B-9CBB-4F1917B40A90}"/>
    <cellStyle name="SAPBEXheaderText 4 2 3 5" xfId="14036" xr:uid="{BE9CE119-3CEF-478A-ABBB-0DFD99EAAB95}"/>
    <cellStyle name="SAPBEXheaderText 4 2 3 6" xfId="19556" xr:uid="{FB196C73-40F9-44E7-9B63-2F05CCCB906E}"/>
    <cellStyle name="SAPBEXheaderText 4 2 4" xfId="3782" xr:uid="{942D04EA-543D-47E4-9470-1B6944E3DB57}"/>
    <cellStyle name="SAPBEXheaderText 4 2 4 2" xfId="10338" xr:uid="{B7D791EF-4631-4FE5-9803-2E6E6F4AFF32}"/>
    <cellStyle name="SAPBEXheaderText 4 2 4 3" xfId="15952" xr:uid="{9C473C47-98A8-4543-8907-6B3B82A25D0A}"/>
    <cellStyle name="SAPBEXheaderText 4 2 4 4" xfId="21429" xr:uid="{E0296D0B-6B7B-4B29-BC89-A885DBAB031D}"/>
    <cellStyle name="SAPBEXheaderText 4 2 5" xfId="6116" xr:uid="{D392E81E-89EB-482E-8FC6-AE70817F8903}"/>
    <cellStyle name="SAPBEXheaderText 4 2 5 2" xfId="12599" xr:uid="{893BBD08-C070-4089-88B6-CE5B586C9E25}"/>
    <cellStyle name="SAPBEXheaderText 4 2 5 3" xfId="18165" xr:uid="{491B8735-BE69-4816-BB3C-0FFBC1509C3F}"/>
    <cellStyle name="SAPBEXheaderText 4 2 5 4" xfId="23606" xr:uid="{7EEACDA0-4723-46E7-B171-495A32BEDF7E}"/>
    <cellStyle name="SAPBEXheaderText 4 2 6" xfId="8372" xr:uid="{9127BF2E-1269-4E66-819F-221E88E7E509}"/>
    <cellStyle name="SAPBEXheaderText 4 2 7" xfId="14034" xr:uid="{C1DABC26-4112-47A2-A6DF-18324B673EA1}"/>
    <cellStyle name="SAPBEXheaderText 4 2 8" xfId="19554" xr:uid="{A92651FB-463F-43F5-A138-E69E04B94E33}"/>
    <cellStyle name="SAPBEXheaderText 4 3" xfId="1755" xr:uid="{76759B9E-46B7-4F9D-A60D-BA4FD9CB46E9}"/>
    <cellStyle name="SAPBEXheaderText 4 3 2" xfId="1756" xr:uid="{04282EDC-6722-4A08-8D32-2C232DEDE212}"/>
    <cellStyle name="SAPBEXheaderText 4 3 2 2" xfId="3786" xr:uid="{096C5101-A0E0-46BE-B1D0-797FA9422278}"/>
    <cellStyle name="SAPBEXheaderText 4 3 2 2 2" xfId="10342" xr:uid="{C1DAC183-C94E-460D-9F9F-D32D693840C2}"/>
    <cellStyle name="SAPBEXheaderText 4 3 2 2 3" xfId="15956" xr:uid="{9800F647-5A26-49AC-9DDA-E13E040CBD55}"/>
    <cellStyle name="SAPBEXheaderText 4 3 2 2 4" xfId="21433" xr:uid="{DB7FA77F-9910-429A-B8A3-E36AC5D6960F}"/>
    <cellStyle name="SAPBEXheaderText 4 3 2 3" xfId="6120" xr:uid="{32ABA1A8-0257-4794-AB08-38E5CA9FCDD6}"/>
    <cellStyle name="SAPBEXheaderText 4 3 2 3 2" xfId="12603" xr:uid="{CDB23839-3AFF-4CE5-87DB-3CA7802B946F}"/>
    <cellStyle name="SAPBEXheaderText 4 3 2 3 3" xfId="18169" xr:uid="{BE82CFAC-758E-4801-9000-AD6CDBB03C61}"/>
    <cellStyle name="SAPBEXheaderText 4 3 2 3 4" xfId="23610" xr:uid="{CABA7903-8923-46F4-8893-6DC25A00C964}"/>
    <cellStyle name="SAPBEXheaderText 4 3 2 4" xfId="8376" xr:uid="{E5882D10-0F70-4E1C-9776-F31513523756}"/>
    <cellStyle name="SAPBEXheaderText 4 3 2 5" xfId="14038" xr:uid="{32D65B20-1355-40B7-B059-DD12F8AA5BF6}"/>
    <cellStyle name="SAPBEXheaderText 4 3 2 6" xfId="19558" xr:uid="{652FB227-F03F-4754-9854-3CA4B1D69868}"/>
    <cellStyle name="SAPBEXheaderText 4 3 3" xfId="1757" xr:uid="{E71CE9DB-429F-4745-BEB3-9AB7739FF50E}"/>
    <cellStyle name="SAPBEXheaderText 4 3 3 2" xfId="3787" xr:uid="{8A652FA8-1B8D-46E5-B1D4-9F1637A93B57}"/>
    <cellStyle name="SAPBEXheaderText 4 3 3 2 2" xfId="10343" xr:uid="{2FB34413-40DF-4A9F-BFCB-F55ED23F371A}"/>
    <cellStyle name="SAPBEXheaderText 4 3 3 2 3" xfId="15957" xr:uid="{9CA3D11D-6EF2-4539-A45A-EA0B5092C924}"/>
    <cellStyle name="SAPBEXheaderText 4 3 3 2 4" xfId="21434" xr:uid="{97C9653E-7224-4DA7-94BB-53117A733471}"/>
    <cellStyle name="SAPBEXheaderText 4 3 3 3" xfId="6121" xr:uid="{F6FD3E80-7A3E-4546-9760-E793676FA5A1}"/>
    <cellStyle name="SAPBEXheaderText 4 3 3 3 2" xfId="12604" xr:uid="{C64267F0-604D-4E05-948C-0B5831D870CC}"/>
    <cellStyle name="SAPBEXheaderText 4 3 3 3 3" xfId="18170" xr:uid="{8AE1F776-40AD-439B-AFFE-DD91A2DF566C}"/>
    <cellStyle name="SAPBEXheaderText 4 3 3 3 4" xfId="23611" xr:uid="{2F72576D-CA1D-4E70-BE96-9A7326FAF358}"/>
    <cellStyle name="SAPBEXheaderText 4 3 3 4" xfId="8377" xr:uid="{29B2B5B0-1BA7-427D-A182-6859972346ED}"/>
    <cellStyle name="SAPBEXheaderText 4 3 3 5" xfId="14039" xr:uid="{4075DB22-5D27-4515-A3EF-FC928C13FFF2}"/>
    <cellStyle name="SAPBEXheaderText 4 3 3 6" xfId="19559" xr:uid="{29FB4732-16A1-4F3B-9C9C-41BE2B975E59}"/>
    <cellStyle name="SAPBEXheaderText 4 3 4" xfId="3785" xr:uid="{9C237808-CCF5-4670-BAEE-ECF3D3809C7C}"/>
    <cellStyle name="SAPBEXheaderText 4 3 4 2" xfId="10341" xr:uid="{BC609714-05FD-45B5-BFBF-11EC4BC8C71A}"/>
    <cellStyle name="SAPBEXheaderText 4 3 4 3" xfId="15955" xr:uid="{F6062E9B-AE24-4FF8-BCA6-C6BFD8D39704}"/>
    <cellStyle name="SAPBEXheaderText 4 3 4 4" xfId="21432" xr:uid="{33CE270E-1703-49BC-A695-2C61A8FFC3BA}"/>
    <cellStyle name="SAPBEXheaderText 4 3 5" xfId="6119" xr:uid="{65DC6BCB-D00E-419E-8088-A1A7181FD23A}"/>
    <cellStyle name="SAPBEXheaderText 4 3 5 2" xfId="12602" xr:uid="{DB6D6C57-B12A-4C32-B2DC-0AEFEBAA5EF5}"/>
    <cellStyle name="SAPBEXheaderText 4 3 5 3" xfId="18168" xr:uid="{6F98074B-D9F0-4F55-A193-809532388C63}"/>
    <cellStyle name="SAPBEXheaderText 4 3 5 4" xfId="23609" xr:uid="{C6FB2955-B94B-4F79-9D78-CF30634E3FB4}"/>
    <cellStyle name="SAPBEXheaderText 4 3 6" xfId="8375" xr:uid="{E95F72F9-49D7-45B3-A802-F9E492682DF7}"/>
    <cellStyle name="SAPBEXheaderText 4 3 7" xfId="14037" xr:uid="{80E0B7ED-6A1F-47DF-A018-F9ED8B373FD4}"/>
    <cellStyle name="SAPBEXheaderText 4 3 8" xfId="19557" xr:uid="{0E857BED-DA1B-4B63-935F-FF87845E0971}"/>
    <cellStyle name="SAPBEXheaderText 4 4" xfId="1758" xr:uid="{BC3E1E58-37E6-41DA-A65A-FCE47894458C}"/>
    <cellStyle name="SAPBEXheaderText 4 4 2" xfId="1759" xr:uid="{4B54A8E1-DF0E-46C9-9D91-B51BC8BAC4A4}"/>
    <cellStyle name="SAPBEXheaderText 4 4 2 2" xfId="3789" xr:uid="{E38F2C22-FF72-4BED-BE8A-44ECD254A4CB}"/>
    <cellStyle name="SAPBEXheaderText 4 4 2 2 2" xfId="10345" xr:uid="{3C935047-6F63-4DA9-966D-CECFFADED0E2}"/>
    <cellStyle name="SAPBEXheaderText 4 4 2 2 3" xfId="15959" xr:uid="{EEFE5BCA-5B04-4A02-804C-BA0CA4CBD9A8}"/>
    <cellStyle name="SAPBEXheaderText 4 4 2 2 4" xfId="21436" xr:uid="{1C5A2B46-F5E9-46D7-A7C7-DEDE47C8D13B}"/>
    <cellStyle name="SAPBEXheaderText 4 4 2 3" xfId="6123" xr:uid="{6FFC2FF2-C0F0-477D-9AA0-9999B5EF1124}"/>
    <cellStyle name="SAPBEXheaderText 4 4 2 3 2" xfId="12606" xr:uid="{B71E492F-80D1-4088-9447-E1E442092947}"/>
    <cellStyle name="SAPBEXheaderText 4 4 2 3 3" xfId="18172" xr:uid="{DB69B39E-7BD1-4255-B1BC-1F87ADB901B1}"/>
    <cellStyle name="SAPBEXheaderText 4 4 2 3 4" xfId="23613" xr:uid="{13DF9EE5-BBA5-4EE6-9182-1EE5FFC58021}"/>
    <cellStyle name="SAPBEXheaderText 4 4 2 4" xfId="8379" xr:uid="{5E46CF9E-4BCB-4FF5-8106-8CF5F311D9DD}"/>
    <cellStyle name="SAPBEXheaderText 4 4 2 5" xfId="14041" xr:uid="{F88106FF-0B94-4361-B1C2-ED9A764E9787}"/>
    <cellStyle name="SAPBEXheaderText 4 4 2 6" xfId="19561" xr:uid="{1ACCFD9C-CF88-413A-9994-4BE2E9A55D5A}"/>
    <cellStyle name="SAPBEXheaderText 4 4 3" xfId="1760" xr:uid="{4B3E4027-3CD4-4F73-8B03-FD4EF0E70571}"/>
    <cellStyle name="SAPBEXheaderText 4 4 3 2" xfId="3790" xr:uid="{83258043-2F37-4129-A377-F6740CE95D8C}"/>
    <cellStyle name="SAPBEXheaderText 4 4 3 2 2" xfId="10346" xr:uid="{16D1AE35-5952-47D0-A4E2-E59533C75B41}"/>
    <cellStyle name="SAPBEXheaderText 4 4 3 2 3" xfId="15960" xr:uid="{9354C78E-C8F4-4403-A50C-046564D2D76E}"/>
    <cellStyle name="SAPBEXheaderText 4 4 3 2 4" xfId="21437" xr:uid="{C1FCD2A5-7F9F-4043-988B-06F35A6928AD}"/>
    <cellStyle name="SAPBEXheaderText 4 4 3 3" xfId="6124" xr:uid="{CDB6995A-AB0D-4B26-8EB9-1D0120874A74}"/>
    <cellStyle name="SAPBEXheaderText 4 4 3 3 2" xfId="12607" xr:uid="{FCF844C5-9E62-43DE-91FB-1F85FBCD9A85}"/>
    <cellStyle name="SAPBEXheaderText 4 4 3 3 3" xfId="18173" xr:uid="{BA933E34-48B6-40ED-8872-7791CAA61599}"/>
    <cellStyle name="SAPBEXheaderText 4 4 3 3 4" xfId="23614" xr:uid="{E48BD785-7F17-4385-A0D4-D7E28DD3A481}"/>
    <cellStyle name="SAPBEXheaderText 4 4 3 4" xfId="8380" xr:uid="{86D4ADDC-71F4-4F52-921A-075FE689767B}"/>
    <cellStyle name="SAPBEXheaderText 4 4 3 5" xfId="14042" xr:uid="{094FB41C-8FEC-49DB-836A-3D4915BE0972}"/>
    <cellStyle name="SAPBEXheaderText 4 4 3 6" xfId="19562" xr:uid="{395280CA-55E9-49F9-9881-25D4FD250445}"/>
    <cellStyle name="SAPBEXheaderText 4 4 4" xfId="3788" xr:uid="{144FD1AA-A9D7-4741-858B-B1915E0D6073}"/>
    <cellStyle name="SAPBEXheaderText 4 4 4 2" xfId="10344" xr:uid="{32D81709-4A7E-4F98-A333-5B74B8124989}"/>
    <cellStyle name="SAPBEXheaderText 4 4 4 3" xfId="15958" xr:uid="{DFF378EC-26A9-43CD-A3DB-68B2B7BD9BCF}"/>
    <cellStyle name="SAPBEXheaderText 4 4 4 4" xfId="21435" xr:uid="{161A0DE1-1F53-4FE6-957A-F0544DF6B54B}"/>
    <cellStyle name="SAPBEXheaderText 4 4 5" xfId="6122" xr:uid="{E293EEF1-89F0-4B18-B7E0-0DF5597CD32A}"/>
    <cellStyle name="SAPBEXheaderText 4 4 5 2" xfId="12605" xr:uid="{DB01EC3D-6B30-4794-934E-D46B59C79617}"/>
    <cellStyle name="SAPBEXheaderText 4 4 5 3" xfId="18171" xr:uid="{862BE834-48C1-47A0-B6A5-322EA76CD0A8}"/>
    <cellStyle name="SAPBEXheaderText 4 4 5 4" xfId="23612" xr:uid="{E9B8E07D-E376-466D-8FD1-F243FBE42D01}"/>
    <cellStyle name="SAPBEXheaderText 4 4 6" xfId="8378" xr:uid="{99279C0B-0714-48F2-886E-E140B53AF3E0}"/>
    <cellStyle name="SAPBEXheaderText 4 4 7" xfId="14040" xr:uid="{E08BCAB5-0C9D-4C66-BC47-1D35EB2202A6}"/>
    <cellStyle name="SAPBEXheaderText 4 4 8" xfId="19560" xr:uid="{13638F54-15A5-4FC6-996A-FB2B4FC3EA47}"/>
    <cellStyle name="SAPBEXheaderText 4 5" xfId="1761" xr:uid="{F59A9407-181A-4020-8BF4-AF582CD83FB7}"/>
    <cellStyle name="SAPBEXheaderText 4 5 2" xfId="3791" xr:uid="{BB51EFB6-40CE-4F38-A9F7-D820E747B853}"/>
    <cellStyle name="SAPBEXheaderText 4 5 2 2" xfId="10347" xr:uid="{5037F432-8A69-4349-A91D-E4C55CA3BAF2}"/>
    <cellStyle name="SAPBEXheaderText 4 5 2 3" xfId="15961" xr:uid="{D05AA5EF-9F07-4A2B-A40C-50AAA1A91C3A}"/>
    <cellStyle name="SAPBEXheaderText 4 5 2 4" xfId="21438" xr:uid="{ED60F5E6-2965-4C01-876C-22045CD6C99D}"/>
    <cellStyle name="SAPBEXheaderText 4 5 3" xfId="6125" xr:uid="{882F55CC-0F35-4FB4-B88D-A2968153F866}"/>
    <cellStyle name="SAPBEXheaderText 4 5 3 2" xfId="12608" xr:uid="{03B8C906-789A-4636-9D87-2DF352F137BA}"/>
    <cellStyle name="SAPBEXheaderText 4 5 3 3" xfId="18174" xr:uid="{5E46D47F-C815-4B03-BFD7-925DCCBB1F99}"/>
    <cellStyle name="SAPBEXheaderText 4 5 3 4" xfId="23615" xr:uid="{5125030D-BD63-46D9-9B29-240CA4B43D01}"/>
    <cellStyle name="SAPBEXheaderText 4 5 4" xfId="8381" xr:uid="{193B9BC7-16FB-4916-85ED-6A79AC46388C}"/>
    <cellStyle name="SAPBEXheaderText 4 5 5" xfId="14043" xr:uid="{5E5D2212-E607-4EE2-BEBF-0B3DF16498F6}"/>
    <cellStyle name="SAPBEXheaderText 4 5 6" xfId="19563" xr:uid="{D5899049-C387-46CB-9498-8CE9274802B1}"/>
    <cellStyle name="SAPBEXheaderText 4 6" xfId="1762" xr:uid="{82E3AA71-F960-4B40-90D8-14029401D47A}"/>
    <cellStyle name="SAPBEXheaderText 4 6 2" xfId="3792" xr:uid="{F5751F5B-1DED-48D5-BB63-EA1942E9B0D0}"/>
    <cellStyle name="SAPBEXheaderText 4 6 2 2" xfId="10348" xr:uid="{BFBED692-7755-4A9D-B082-8C36A51BD11F}"/>
    <cellStyle name="SAPBEXheaderText 4 6 2 3" xfId="15962" xr:uid="{F77F9AAA-3FD1-42F2-A128-E7C109E5092B}"/>
    <cellStyle name="SAPBEXheaderText 4 6 2 4" xfId="21439" xr:uid="{614783CD-D2EF-4271-992A-079B89B4E527}"/>
    <cellStyle name="SAPBEXheaderText 4 6 3" xfId="6126" xr:uid="{25B68DD7-4D61-47F5-87D8-AC31B2AC934B}"/>
    <cellStyle name="SAPBEXheaderText 4 6 3 2" xfId="12609" xr:uid="{7792D39A-4660-41D5-8B18-471EE2E140BE}"/>
    <cellStyle name="SAPBEXheaderText 4 6 3 3" xfId="18175" xr:uid="{F6E6F9BD-F904-436F-BADD-065789CF7908}"/>
    <cellStyle name="SAPBEXheaderText 4 6 3 4" xfId="23616" xr:uid="{25716A92-C285-4EC9-8E8A-5797C6433BF8}"/>
    <cellStyle name="SAPBEXheaderText 4 6 4" xfId="8382" xr:uid="{2592E8BE-DEE8-4BD5-8A03-E5D1BA9143D9}"/>
    <cellStyle name="SAPBEXheaderText 4 6 5" xfId="14044" xr:uid="{BCB12273-13F6-4123-AE86-E79F55D40F2C}"/>
    <cellStyle name="SAPBEXheaderText 4 6 6" xfId="19564" xr:uid="{0A3EAE65-3505-4B81-8DBC-E693AB53C3B2}"/>
    <cellStyle name="SAPBEXheaderText 4 7" xfId="1751" xr:uid="{4752F436-4E61-470C-B2C5-490AE3DD6CD8}"/>
    <cellStyle name="SAPBEXheaderText 4 7 2" xfId="8371" xr:uid="{F5D4A038-6690-448B-B19C-AD770039FD29}"/>
    <cellStyle name="SAPBEXheaderText 4 7 3" xfId="14033" xr:uid="{C43587D8-A7C6-4D30-B98E-04A71173FDD4}"/>
    <cellStyle name="SAPBEXheaderText 4 7 4" xfId="19553" xr:uid="{17DCD56D-9414-434C-A3B3-1F916038C504}"/>
    <cellStyle name="SAPBEXheaderText 4 8" xfId="3781" xr:uid="{41E67E62-76F2-4659-BF3F-0A7B9BB057BD}"/>
    <cellStyle name="SAPBEXheaderText 4 8 2" xfId="10337" xr:uid="{285CBFBF-3617-4FC1-A249-9A40E284C849}"/>
    <cellStyle name="SAPBEXheaderText 4 8 3" xfId="15951" xr:uid="{C33CEF46-3EA0-4F7E-AABE-79F20392DD7F}"/>
    <cellStyle name="SAPBEXheaderText 4 8 4" xfId="21428" xr:uid="{F81ACF2F-EB3F-4CE9-901E-AF3085FE5B31}"/>
    <cellStyle name="SAPBEXheaderText 4 9" xfId="6115" xr:uid="{AEC9BA05-35A3-457D-B635-BB63075B91A0}"/>
    <cellStyle name="SAPBEXheaderText 4 9 2" xfId="12598" xr:uid="{14D04AAF-5F82-42F7-9EA8-A8E533455987}"/>
    <cellStyle name="SAPBEXheaderText 4 9 3" xfId="18164" xr:uid="{205F3723-E3B6-464F-855A-35C7619CBE98}"/>
    <cellStyle name="SAPBEXheaderText 4 9 4" xfId="23605" xr:uid="{D9FEACBB-A21B-4643-8432-F67D0D7B0C00}"/>
    <cellStyle name="SAPBEXheaderText 5" xfId="595" xr:uid="{8CC1EFCE-5E36-4FB4-B9CF-EEA68DE31157}"/>
    <cellStyle name="SAPBEXheaderText 5 2" xfId="1764" xr:uid="{F2AD7804-115F-4F7B-A2BA-BB254EF82FAB}"/>
    <cellStyle name="SAPBEXheaderText 5 2 2" xfId="1765" xr:uid="{D3C7EB25-C61F-4D3D-B0AA-8007EA7C7004}"/>
    <cellStyle name="SAPBEXheaderText 5 2 2 2" xfId="3795" xr:uid="{90B32314-D99F-4C33-BD34-A6AA9B88FBA2}"/>
    <cellStyle name="SAPBEXheaderText 5 2 2 2 2" xfId="10351" xr:uid="{A87C1574-9E77-479E-AE14-F6831A2F4768}"/>
    <cellStyle name="SAPBEXheaderText 5 2 2 2 3" xfId="15965" xr:uid="{CA811C83-E196-41FC-B9F9-C70D278C08AE}"/>
    <cellStyle name="SAPBEXheaderText 5 2 2 2 4" xfId="21442" xr:uid="{D89B5C85-F2AE-43D0-9178-DC5FE8423162}"/>
    <cellStyle name="SAPBEXheaderText 5 2 2 3" xfId="6129" xr:uid="{B3007D56-6FC8-48AE-93B2-305D9CA8DDC8}"/>
    <cellStyle name="SAPBEXheaderText 5 2 2 3 2" xfId="12612" xr:uid="{737DDF6E-B2B2-4629-B27F-32837F501D44}"/>
    <cellStyle name="SAPBEXheaderText 5 2 2 3 3" xfId="18178" xr:uid="{000C09BC-DC98-4E12-AE04-F26CE1B41B48}"/>
    <cellStyle name="SAPBEXheaderText 5 2 2 3 4" xfId="23619" xr:uid="{4BFD7491-40CE-4199-BA4D-E6C3EBCC15A6}"/>
    <cellStyle name="SAPBEXheaderText 5 2 2 4" xfId="8385" xr:uid="{AAFDEBD0-5292-4D65-8CD0-C95FC98B897A}"/>
    <cellStyle name="SAPBEXheaderText 5 2 2 5" xfId="14047" xr:uid="{7539D8D8-6100-442A-93D4-96DEE13231EC}"/>
    <cellStyle name="SAPBEXheaderText 5 2 2 6" xfId="19567" xr:uid="{85002AAD-35B0-4325-9F59-1D667B9A0D11}"/>
    <cellStyle name="SAPBEXheaderText 5 2 3" xfId="1766" xr:uid="{3A258FCD-BCBE-45AE-B0D1-C222DD46F848}"/>
    <cellStyle name="SAPBEXheaderText 5 2 3 2" xfId="3796" xr:uid="{3E910E9C-9301-4C28-86FF-3BC3EAD8F652}"/>
    <cellStyle name="SAPBEXheaderText 5 2 3 2 2" xfId="10352" xr:uid="{E8857E6C-7463-46CB-AD62-5CEC03946579}"/>
    <cellStyle name="SAPBEXheaderText 5 2 3 2 3" xfId="15966" xr:uid="{C58A802B-F29C-402F-A04D-A12FE79D6855}"/>
    <cellStyle name="SAPBEXheaderText 5 2 3 2 4" xfId="21443" xr:uid="{16B77266-8B5A-430D-8A58-8163515ECCB6}"/>
    <cellStyle name="SAPBEXheaderText 5 2 3 3" xfId="6130" xr:uid="{A4C5F201-12ED-44DA-841D-A8CA0424FD3F}"/>
    <cellStyle name="SAPBEXheaderText 5 2 3 3 2" xfId="12613" xr:uid="{2E5ABAFA-72E1-4BFE-804A-E2AA778869F1}"/>
    <cellStyle name="SAPBEXheaderText 5 2 3 3 3" xfId="18179" xr:uid="{CAB86F79-3C73-4357-ACB0-EAC5F061AE24}"/>
    <cellStyle name="SAPBEXheaderText 5 2 3 3 4" xfId="23620" xr:uid="{24ADBB67-4D44-438A-B80E-567BD008021F}"/>
    <cellStyle name="SAPBEXheaderText 5 2 3 4" xfId="8386" xr:uid="{F4D94400-4582-4207-94E9-5EF2CD995097}"/>
    <cellStyle name="SAPBEXheaderText 5 2 3 5" xfId="14048" xr:uid="{5A8CF548-954B-4370-894A-A4DAFFCB8E21}"/>
    <cellStyle name="SAPBEXheaderText 5 2 3 6" xfId="19568" xr:uid="{61D3ACF4-A387-488D-B379-51D53B0E39BF}"/>
    <cellStyle name="SAPBEXheaderText 5 2 4" xfId="3794" xr:uid="{94D9082C-09D1-4311-B79B-873601FA48B8}"/>
    <cellStyle name="SAPBEXheaderText 5 2 4 2" xfId="10350" xr:uid="{A19DBB22-DDFF-4715-84BA-539CDE277B8E}"/>
    <cellStyle name="SAPBEXheaderText 5 2 4 3" xfId="15964" xr:uid="{99506618-C0F9-4A4A-9FD4-68D3DE386BD0}"/>
    <cellStyle name="SAPBEXheaderText 5 2 4 4" xfId="21441" xr:uid="{307658BC-E10B-413A-AA12-5D69F3690A4E}"/>
    <cellStyle name="SAPBEXheaderText 5 2 5" xfId="6128" xr:uid="{3E197A4A-8521-4EB6-826C-79F751CB3488}"/>
    <cellStyle name="SAPBEXheaderText 5 2 5 2" xfId="12611" xr:uid="{494CC416-49AD-4392-8E8F-55E76AE0E312}"/>
    <cellStyle name="SAPBEXheaderText 5 2 5 3" xfId="18177" xr:uid="{90A4DB11-BAAE-4AF0-BDFA-AD028DF9AC83}"/>
    <cellStyle name="SAPBEXheaderText 5 2 5 4" xfId="23618" xr:uid="{1A6A998B-F3D4-4F81-BBD2-A28FF63C3AEC}"/>
    <cellStyle name="SAPBEXheaderText 5 2 6" xfId="8384" xr:uid="{843025B4-ECE1-4457-9F12-A890F4E08891}"/>
    <cellStyle name="SAPBEXheaderText 5 2 7" xfId="14046" xr:uid="{8C246D88-F904-460E-ADB2-9838F88B25A0}"/>
    <cellStyle name="SAPBEXheaderText 5 2 8" xfId="19566" xr:uid="{767B84F3-5B4C-4EF0-ABCA-C2CE5D879871}"/>
    <cellStyle name="SAPBEXheaderText 5 3" xfId="1767" xr:uid="{CB82D69A-04AE-4BC7-8653-687F6AEC8BE0}"/>
    <cellStyle name="SAPBEXheaderText 5 3 2" xfId="1768" xr:uid="{A34DDF36-76BC-401C-B3A6-A2DD724624E4}"/>
    <cellStyle name="SAPBEXheaderText 5 3 2 2" xfId="3798" xr:uid="{74EAFB72-310F-4B01-B0FB-78530227E43C}"/>
    <cellStyle name="SAPBEXheaderText 5 3 2 2 2" xfId="10354" xr:uid="{FC9BDFF6-92F8-478A-BA9E-9DC613CAB77A}"/>
    <cellStyle name="SAPBEXheaderText 5 3 2 2 3" xfId="15968" xr:uid="{61E7257D-8EE6-40D1-82F1-6BEF0FC976E7}"/>
    <cellStyle name="SAPBEXheaderText 5 3 2 2 4" xfId="21445" xr:uid="{130E8361-85BF-4A4C-B1F9-0D0EDE6EFB43}"/>
    <cellStyle name="SAPBEXheaderText 5 3 2 3" xfId="6132" xr:uid="{A7A4835F-0547-45BC-AF8B-E4E1918941A3}"/>
    <cellStyle name="SAPBEXheaderText 5 3 2 3 2" xfId="12615" xr:uid="{959A086A-6D7C-4583-A4A8-8800B6D9066C}"/>
    <cellStyle name="SAPBEXheaderText 5 3 2 3 3" xfId="18181" xr:uid="{59B566E9-4727-4720-B785-8DE108FCC551}"/>
    <cellStyle name="SAPBEXheaderText 5 3 2 3 4" xfId="23622" xr:uid="{9309BF21-42F5-4EF6-B54C-CB0431D7880C}"/>
    <cellStyle name="SAPBEXheaderText 5 3 2 4" xfId="8388" xr:uid="{051205F8-4E81-48C1-B97C-972F39B5A928}"/>
    <cellStyle name="SAPBEXheaderText 5 3 2 5" xfId="14050" xr:uid="{B08961AE-9403-4FD2-85FC-E5B8B28CB98F}"/>
    <cellStyle name="SAPBEXheaderText 5 3 2 6" xfId="19570" xr:uid="{2FD08BAA-9D83-4B76-9D4E-5EBE9C3EFA3C}"/>
    <cellStyle name="SAPBEXheaderText 5 3 3" xfId="1769" xr:uid="{D4005195-B71B-4B65-B966-CA177B822DD6}"/>
    <cellStyle name="SAPBEXheaderText 5 3 3 2" xfId="3799" xr:uid="{A49FA949-553D-4ECD-8050-624B1FBC9826}"/>
    <cellStyle name="SAPBEXheaderText 5 3 3 2 2" xfId="10355" xr:uid="{632946D8-B4E5-4D78-9702-416316422AB6}"/>
    <cellStyle name="SAPBEXheaderText 5 3 3 2 3" xfId="15969" xr:uid="{EFD44E09-313B-47E4-BD1F-48B44F191448}"/>
    <cellStyle name="SAPBEXheaderText 5 3 3 2 4" xfId="21446" xr:uid="{7C3078BB-60C6-4C5B-8C2D-9925DB80C2A1}"/>
    <cellStyle name="SAPBEXheaderText 5 3 3 3" xfId="6133" xr:uid="{73BBBA19-41F9-4298-964E-24E45698611A}"/>
    <cellStyle name="SAPBEXheaderText 5 3 3 3 2" xfId="12616" xr:uid="{06EEF293-0A8C-430A-B5F9-171FD7C76072}"/>
    <cellStyle name="SAPBEXheaderText 5 3 3 3 3" xfId="18182" xr:uid="{E7427273-C7A0-44AE-99CB-5B53172B6947}"/>
    <cellStyle name="SAPBEXheaderText 5 3 3 3 4" xfId="23623" xr:uid="{A6CC647C-4BB8-4C81-8FA9-BFB14BA47087}"/>
    <cellStyle name="SAPBEXheaderText 5 3 3 4" xfId="8389" xr:uid="{1FBB5A03-A0C3-44AB-89E9-8494308F62D7}"/>
    <cellStyle name="SAPBEXheaderText 5 3 3 5" xfId="14051" xr:uid="{5FC59B30-EF93-4049-81EF-EC0F114245B3}"/>
    <cellStyle name="SAPBEXheaderText 5 3 3 6" xfId="19571" xr:uid="{46FF6233-5A5F-4017-B6EC-97297D8A1CC4}"/>
    <cellStyle name="SAPBEXheaderText 5 3 4" xfId="3797" xr:uid="{6AAF21F3-7DE2-49C5-A92C-C49C75D1A604}"/>
    <cellStyle name="SAPBEXheaderText 5 3 4 2" xfId="10353" xr:uid="{DF961FD4-8999-40E2-BA9B-6C1AE572A7F6}"/>
    <cellStyle name="SAPBEXheaderText 5 3 4 3" xfId="15967" xr:uid="{679E2757-CA17-46B8-A752-264ECBDCE596}"/>
    <cellStyle name="SAPBEXheaderText 5 3 4 4" xfId="21444" xr:uid="{3C786F2C-3076-42AC-9D7C-93945D70D4D3}"/>
    <cellStyle name="SAPBEXheaderText 5 3 5" xfId="6131" xr:uid="{89BEFC6A-A348-4713-A2BE-C55ADEC5B543}"/>
    <cellStyle name="SAPBEXheaderText 5 3 5 2" xfId="12614" xr:uid="{4F4AF16A-24E8-49A3-91B4-F809F5971E4D}"/>
    <cellStyle name="SAPBEXheaderText 5 3 5 3" xfId="18180" xr:uid="{DEFA360D-E661-42B7-96D3-891410970F26}"/>
    <cellStyle name="SAPBEXheaderText 5 3 5 4" xfId="23621" xr:uid="{72878160-773E-4D97-9AE9-16FBCDAA091A}"/>
    <cellStyle name="SAPBEXheaderText 5 3 6" xfId="8387" xr:uid="{B32D058A-FC6F-4587-818C-7A79949A0F17}"/>
    <cellStyle name="SAPBEXheaderText 5 3 7" xfId="14049" xr:uid="{6052517E-D29D-45E9-B356-A9607978ADB0}"/>
    <cellStyle name="SAPBEXheaderText 5 3 8" xfId="19569" xr:uid="{EE6AB467-C509-44FE-BAA0-DFD52FFD1FBB}"/>
    <cellStyle name="SAPBEXheaderText 5 4" xfId="1770" xr:uid="{773F5F13-F332-49A5-A456-B128699EF7CC}"/>
    <cellStyle name="SAPBEXheaderText 5 4 2" xfId="1771" xr:uid="{FA62706C-5C5C-4943-A4C5-E04914AE45CE}"/>
    <cellStyle name="SAPBEXheaderText 5 4 2 2" xfId="3801" xr:uid="{03CA125A-E917-4D4E-87BB-AE15F47797A7}"/>
    <cellStyle name="SAPBEXheaderText 5 4 2 2 2" xfId="10357" xr:uid="{C6E9F3C6-CCC2-4132-B8D1-9E368DDF0560}"/>
    <cellStyle name="SAPBEXheaderText 5 4 2 2 3" xfId="15971" xr:uid="{2097BEF7-BDEF-4C9C-8A30-6B139ADFF29E}"/>
    <cellStyle name="SAPBEXheaderText 5 4 2 2 4" xfId="21448" xr:uid="{3131B2B0-691F-4C33-9903-E20A21C24257}"/>
    <cellStyle name="SAPBEXheaderText 5 4 2 3" xfId="6135" xr:uid="{8ACBCE0F-A3FD-4D77-BB4B-106A58A99CF7}"/>
    <cellStyle name="SAPBEXheaderText 5 4 2 3 2" xfId="12618" xr:uid="{DB29088A-200C-49B7-85D4-9D303C9C9562}"/>
    <cellStyle name="SAPBEXheaderText 5 4 2 3 3" xfId="18184" xr:uid="{1FFF163D-30C6-476F-AA24-83CBE7C9C736}"/>
    <cellStyle name="SAPBEXheaderText 5 4 2 3 4" xfId="23625" xr:uid="{36DBF70F-468D-4C57-A881-315D968979E2}"/>
    <cellStyle name="SAPBEXheaderText 5 4 2 4" xfId="8391" xr:uid="{4D26580B-48BC-4CD6-9471-E0A956FEFCF5}"/>
    <cellStyle name="SAPBEXheaderText 5 4 2 5" xfId="14053" xr:uid="{4C952871-57A2-45A3-BB10-17A3CBC01A9E}"/>
    <cellStyle name="SAPBEXheaderText 5 4 2 6" xfId="19573" xr:uid="{52C7C396-94C3-40BD-9FA5-38BBC723F7F2}"/>
    <cellStyle name="SAPBEXheaderText 5 4 3" xfId="1772" xr:uid="{89C032E3-0384-4EFF-B935-AFDABE32B3ED}"/>
    <cellStyle name="SAPBEXheaderText 5 4 3 2" xfId="3802" xr:uid="{C876A381-2478-4FBA-9DF3-3CC3E3198BAC}"/>
    <cellStyle name="SAPBEXheaderText 5 4 3 2 2" xfId="10358" xr:uid="{6AAA7A55-D097-4DD6-BBB5-7EF74095C3CA}"/>
    <cellStyle name="SAPBEXheaderText 5 4 3 2 3" xfId="15972" xr:uid="{F9966D53-530A-4520-81FE-56D077BE66F2}"/>
    <cellStyle name="SAPBEXheaderText 5 4 3 2 4" xfId="21449" xr:uid="{E66C2AA6-29A7-433F-AE43-F332427CF4E6}"/>
    <cellStyle name="SAPBEXheaderText 5 4 3 3" xfId="6136" xr:uid="{78FBBF07-FF7E-4419-9E9C-34C89D2865AC}"/>
    <cellStyle name="SAPBEXheaderText 5 4 3 3 2" xfId="12619" xr:uid="{29E40B72-07CE-4A89-81E5-E4685E10D029}"/>
    <cellStyle name="SAPBEXheaderText 5 4 3 3 3" xfId="18185" xr:uid="{CAF3C9CD-D6DA-4874-B9FA-F29A3FE375E7}"/>
    <cellStyle name="SAPBEXheaderText 5 4 3 3 4" xfId="23626" xr:uid="{DDD2C535-CF12-4151-A60A-0EF161F4511A}"/>
    <cellStyle name="SAPBEXheaderText 5 4 3 4" xfId="8392" xr:uid="{F0ED0089-93D0-4107-B70F-B8CD3167DAAA}"/>
    <cellStyle name="SAPBEXheaderText 5 4 3 5" xfId="14054" xr:uid="{00D5BF22-E074-43E3-9389-F24FB6573ABB}"/>
    <cellStyle name="SAPBEXheaderText 5 4 3 6" xfId="19574" xr:uid="{0E256C2C-76F7-4ED0-A30F-34FE1974110C}"/>
    <cellStyle name="SAPBEXheaderText 5 4 4" xfId="3800" xr:uid="{4AD569AF-973D-4E63-8790-D1A63237D106}"/>
    <cellStyle name="SAPBEXheaderText 5 4 4 2" xfId="10356" xr:uid="{A21019CC-E78C-42D7-8314-6D6D83546811}"/>
    <cellStyle name="SAPBEXheaderText 5 4 4 3" xfId="15970" xr:uid="{ED09D95B-4C3E-4BE5-9014-D8AAF0A8ECD8}"/>
    <cellStyle name="SAPBEXheaderText 5 4 4 4" xfId="21447" xr:uid="{51C07739-073C-4AF0-9301-CA8C6268A548}"/>
    <cellStyle name="SAPBEXheaderText 5 4 5" xfId="6134" xr:uid="{661A96E8-301F-4B53-8B5D-DFF0222CD7E1}"/>
    <cellStyle name="SAPBEXheaderText 5 4 5 2" xfId="12617" xr:uid="{84BEC72E-5A58-40FB-8521-F2D39F7918E3}"/>
    <cellStyle name="SAPBEXheaderText 5 4 5 3" xfId="18183" xr:uid="{56CC59EC-02CB-47DC-8F0C-8C41AEB482B4}"/>
    <cellStyle name="SAPBEXheaderText 5 4 5 4" xfId="23624" xr:uid="{608F1E8E-A05D-4C7B-9DA3-3D4438CA4EFF}"/>
    <cellStyle name="SAPBEXheaderText 5 4 6" xfId="8390" xr:uid="{8AB5CE8B-25C9-40F0-8BFA-0F2510F32528}"/>
    <cellStyle name="SAPBEXheaderText 5 4 7" xfId="14052" xr:uid="{A661C96D-985D-456D-90AC-877C3F708EDC}"/>
    <cellStyle name="SAPBEXheaderText 5 4 8" xfId="19572" xr:uid="{525C0B47-CFFA-4F11-BC4E-2F77EAD6AB8C}"/>
    <cellStyle name="SAPBEXheaderText 5 5" xfId="1773" xr:uid="{B9244482-7FAE-4BF8-9773-1EC549920123}"/>
    <cellStyle name="SAPBEXheaderText 5 5 2" xfId="3803" xr:uid="{69CA4CD1-FE1A-4FA9-BA30-7D87AA957C5D}"/>
    <cellStyle name="SAPBEXheaderText 5 5 2 2" xfId="10359" xr:uid="{6C8CEEB8-1DA5-4057-8EE9-69DEF6200979}"/>
    <cellStyle name="SAPBEXheaderText 5 5 2 3" xfId="15973" xr:uid="{FEB2663C-8D47-474F-A1DC-F0C9775746B7}"/>
    <cellStyle name="SAPBEXheaderText 5 5 2 4" xfId="21450" xr:uid="{087EABCF-859B-4193-B6A7-CCC853004B3B}"/>
    <cellStyle name="SAPBEXheaderText 5 5 3" xfId="6137" xr:uid="{825A0454-6501-4498-A19A-B52E975CD97E}"/>
    <cellStyle name="SAPBEXheaderText 5 5 3 2" xfId="12620" xr:uid="{117C9F7C-D24A-4EA0-B432-D8BA899C2064}"/>
    <cellStyle name="SAPBEXheaderText 5 5 3 3" xfId="18186" xr:uid="{4B61E45D-DB35-4F8A-8D72-0D62DF182CA1}"/>
    <cellStyle name="SAPBEXheaderText 5 5 3 4" xfId="23627" xr:uid="{0CF10837-A8BD-460F-9784-32E20DF046C7}"/>
    <cellStyle name="SAPBEXheaderText 5 5 4" xfId="8393" xr:uid="{6F68B2AD-D08D-420A-8EE8-1090FDC8012A}"/>
    <cellStyle name="SAPBEXheaderText 5 5 5" xfId="14055" xr:uid="{0DBC7C58-B34A-4EF0-9AAF-DEFC5514A0AC}"/>
    <cellStyle name="SAPBEXheaderText 5 5 6" xfId="19575" xr:uid="{1FBAB74E-791D-4B52-A7CD-0A70C97359B0}"/>
    <cellStyle name="SAPBEXheaderText 5 6" xfId="1774" xr:uid="{4CB44FE3-070D-490E-9E7A-9C9FB79D5F7E}"/>
    <cellStyle name="SAPBEXheaderText 5 6 2" xfId="3804" xr:uid="{4B4355D8-B700-4EEA-AAD2-E54620C2DC7B}"/>
    <cellStyle name="SAPBEXheaderText 5 6 2 2" xfId="10360" xr:uid="{96647B43-5BB7-45A1-9A66-C0878987B7F6}"/>
    <cellStyle name="SAPBEXheaderText 5 6 2 3" xfId="15974" xr:uid="{3665415C-19CE-413B-B64C-596143FCE910}"/>
    <cellStyle name="SAPBEXheaderText 5 6 2 4" xfId="21451" xr:uid="{7433CDAB-83F6-4384-9F81-213932A14FB5}"/>
    <cellStyle name="SAPBEXheaderText 5 6 3" xfId="6138" xr:uid="{9B59A903-F533-40A8-AB73-E01E6CFA95C9}"/>
    <cellStyle name="SAPBEXheaderText 5 6 3 2" xfId="12621" xr:uid="{1EE380B1-D36D-40AE-88A9-00FCA60CD4EB}"/>
    <cellStyle name="SAPBEXheaderText 5 6 3 3" xfId="18187" xr:uid="{07BF56C7-0434-416E-B5CF-D27AC082C001}"/>
    <cellStyle name="SAPBEXheaderText 5 6 3 4" xfId="23628" xr:uid="{0650B54C-0196-4ADA-BE8D-530F435FD321}"/>
    <cellStyle name="SAPBEXheaderText 5 6 4" xfId="8394" xr:uid="{2BF3D7E5-7423-490F-8460-00200DAFD19E}"/>
    <cellStyle name="SAPBEXheaderText 5 6 5" xfId="14056" xr:uid="{CC952E30-0B31-4E05-8D67-7BC15D9E7528}"/>
    <cellStyle name="SAPBEXheaderText 5 6 6" xfId="19576" xr:uid="{86BADBD2-C135-4487-AB62-29915F8F361B}"/>
    <cellStyle name="SAPBEXheaderText 5 7" xfId="1763" xr:uid="{CD13CEB5-A310-472E-9828-779F7E735C44}"/>
    <cellStyle name="SAPBEXheaderText 5 7 2" xfId="8383" xr:uid="{A2DF09E9-1025-4F5C-BE23-1A15826DE21F}"/>
    <cellStyle name="SAPBEXheaderText 5 7 3" xfId="14045" xr:uid="{5A12C3DB-8B09-4AA8-8913-5D24ECF77AF2}"/>
    <cellStyle name="SAPBEXheaderText 5 7 4" xfId="19565" xr:uid="{E7D6321E-9CA2-447D-B258-5491FCAB4DF6}"/>
    <cellStyle name="SAPBEXheaderText 5 8" xfId="3793" xr:uid="{DE234D23-F807-4E02-838B-8E24A6D1F322}"/>
    <cellStyle name="SAPBEXheaderText 5 8 2" xfId="10349" xr:uid="{5CCA9788-38A4-48E2-947C-D93579ED2D00}"/>
    <cellStyle name="SAPBEXheaderText 5 8 3" xfId="15963" xr:uid="{1E4F274E-B9B0-4630-A282-B012692C3C41}"/>
    <cellStyle name="SAPBEXheaderText 5 8 4" xfId="21440" xr:uid="{040C7E82-B7CF-4BA0-8054-2980500D6ADA}"/>
    <cellStyle name="SAPBEXheaderText 5 9" xfId="6127" xr:uid="{E9892A3F-08D7-4E40-A140-A32007AC23DC}"/>
    <cellStyle name="SAPBEXheaderText 5 9 2" xfId="12610" xr:uid="{367947F3-6C63-4B62-B021-9C7210104A6B}"/>
    <cellStyle name="SAPBEXheaderText 5 9 3" xfId="18176" xr:uid="{39E07B88-2081-4FDE-938C-6345C383AF21}"/>
    <cellStyle name="SAPBEXheaderText 5 9 4" xfId="23617" xr:uid="{C88D249F-8A0F-436E-A836-B5A6BA8AD3B4}"/>
    <cellStyle name="SAPBEXheaderText 6" xfId="1775" xr:uid="{872D8908-B486-4A11-AB22-64088A25C5CC}"/>
    <cellStyle name="SAPBEXheaderText 6 10" xfId="14057" xr:uid="{E5AB077B-6425-4F88-95FA-3C6B6F2B7236}"/>
    <cellStyle name="SAPBEXheaderText 6 11" xfId="19577" xr:uid="{14683912-B9E8-4B08-A6DD-D7696D96B1E8}"/>
    <cellStyle name="SAPBEXheaderText 6 2" xfId="1776" xr:uid="{3A5A0E2B-E6F5-448E-8DAF-C1A7E8099EDC}"/>
    <cellStyle name="SAPBEXheaderText 6 2 2" xfId="1777" xr:uid="{CFD5E30A-129A-4B13-8F7E-38B531993A34}"/>
    <cellStyle name="SAPBEXheaderText 6 2 2 2" xfId="3807" xr:uid="{D93513AB-4068-45D5-9239-05208768A1B6}"/>
    <cellStyle name="SAPBEXheaderText 6 2 2 2 2" xfId="10363" xr:uid="{5DAB338A-D72D-4CBE-A915-F0963C0E60CF}"/>
    <cellStyle name="SAPBEXheaderText 6 2 2 2 3" xfId="15977" xr:uid="{0DD6D4B1-C063-42C5-B8B6-2342DE181E2C}"/>
    <cellStyle name="SAPBEXheaderText 6 2 2 2 4" xfId="21454" xr:uid="{B25CFEED-F439-42F0-A83D-B391538BFA39}"/>
    <cellStyle name="SAPBEXheaderText 6 2 2 3" xfId="6141" xr:uid="{30FC10AF-97B2-4880-92CA-B194B7694046}"/>
    <cellStyle name="SAPBEXheaderText 6 2 2 3 2" xfId="12624" xr:uid="{031E64BC-D23F-489E-A8AD-8067F1B04C17}"/>
    <cellStyle name="SAPBEXheaderText 6 2 2 3 3" xfId="18190" xr:uid="{70658517-D99A-4E98-A603-119E07F72BEC}"/>
    <cellStyle name="SAPBEXheaderText 6 2 2 3 4" xfId="23631" xr:uid="{7ABEE94B-E7D2-4E9D-9ABF-3677EA7C3BAC}"/>
    <cellStyle name="SAPBEXheaderText 6 2 2 4" xfId="8397" xr:uid="{DEE6AA95-8832-4037-83D6-BEE06D0C2F1B}"/>
    <cellStyle name="SAPBEXheaderText 6 2 2 5" xfId="14059" xr:uid="{94C90841-7ADE-45CC-9E31-E9F7C83B2A3C}"/>
    <cellStyle name="SAPBEXheaderText 6 2 2 6" xfId="19579" xr:uid="{325D800E-7921-46E2-B235-9C3045ACA0EA}"/>
    <cellStyle name="SAPBEXheaderText 6 2 3" xfId="1778" xr:uid="{51177A12-D39A-46D1-B734-B7288838048E}"/>
    <cellStyle name="SAPBEXheaderText 6 2 3 2" xfId="3808" xr:uid="{00EBA791-DC18-42B2-AEB3-3374322C493C}"/>
    <cellStyle name="SAPBEXheaderText 6 2 3 2 2" xfId="10364" xr:uid="{91D3E392-03E1-4A42-AD94-182388129799}"/>
    <cellStyle name="SAPBEXheaderText 6 2 3 2 3" xfId="15978" xr:uid="{52ADA7B6-3648-426B-BCF4-0D234ED40949}"/>
    <cellStyle name="SAPBEXheaderText 6 2 3 2 4" xfId="21455" xr:uid="{C1F4D3EA-C495-49F1-9BF8-1B07818A25CA}"/>
    <cellStyle name="SAPBEXheaderText 6 2 3 3" xfId="6142" xr:uid="{44752003-5CE5-4B40-BFF0-4E92611F4E82}"/>
    <cellStyle name="SAPBEXheaderText 6 2 3 3 2" xfId="12625" xr:uid="{AFC1DA45-997F-4645-81FF-1EF8D719E133}"/>
    <cellStyle name="SAPBEXheaderText 6 2 3 3 3" xfId="18191" xr:uid="{11CDA01C-AA6A-4265-AC11-E42F5202E871}"/>
    <cellStyle name="SAPBEXheaderText 6 2 3 3 4" xfId="23632" xr:uid="{7BB4D55E-F3D0-4561-9A72-3844C7A8970C}"/>
    <cellStyle name="SAPBEXheaderText 6 2 3 4" xfId="8398" xr:uid="{90B094D4-F8BA-4E5B-97CF-61E6F46F9B44}"/>
    <cellStyle name="SAPBEXheaderText 6 2 3 5" xfId="14060" xr:uid="{33A59C22-6883-41B1-A0AD-10D7AED6E11B}"/>
    <cellStyle name="SAPBEXheaderText 6 2 3 6" xfId="19580" xr:uid="{93BFFEB7-5BBD-472D-BD44-245808AEC585}"/>
    <cellStyle name="SAPBEXheaderText 6 2 4" xfId="3806" xr:uid="{6D16E47C-570F-46B4-BCEF-F329481B0729}"/>
    <cellStyle name="SAPBEXheaderText 6 2 4 2" xfId="10362" xr:uid="{1856CDD7-8C49-4CD9-A0FB-FA984E05647B}"/>
    <cellStyle name="SAPBEXheaderText 6 2 4 3" xfId="15976" xr:uid="{8DBB37FC-9064-48A6-A372-0B297BC168DB}"/>
    <cellStyle name="SAPBEXheaderText 6 2 4 4" xfId="21453" xr:uid="{61CE38E5-BD2B-4990-803F-497936E25354}"/>
    <cellStyle name="SAPBEXheaderText 6 2 5" xfId="6140" xr:uid="{B017FDC8-AA37-4046-935E-694F548782AD}"/>
    <cellStyle name="SAPBEXheaderText 6 2 5 2" xfId="12623" xr:uid="{90874520-2910-46CA-AC50-E98FDDEED375}"/>
    <cellStyle name="SAPBEXheaderText 6 2 5 3" xfId="18189" xr:uid="{BFED7067-833B-4D28-BBB2-F21D5AC5C8E9}"/>
    <cellStyle name="SAPBEXheaderText 6 2 5 4" xfId="23630" xr:uid="{3A871158-2169-4384-BE6F-857803C25EB2}"/>
    <cellStyle name="SAPBEXheaderText 6 2 6" xfId="8396" xr:uid="{CE686A8D-5DB3-4889-AB1C-4F36A70FF049}"/>
    <cellStyle name="SAPBEXheaderText 6 2 7" xfId="14058" xr:uid="{C5DE645E-1D1D-4197-BAEC-3E2FA69BC19A}"/>
    <cellStyle name="SAPBEXheaderText 6 2 8" xfId="19578" xr:uid="{D0D7D2F8-254D-4914-B09D-872951B1F35E}"/>
    <cellStyle name="SAPBEXheaderText 6 3" xfId="1779" xr:uid="{A8D53E8D-0367-4F14-B849-B586DF0883D4}"/>
    <cellStyle name="SAPBEXheaderText 6 3 2" xfId="1780" xr:uid="{3A915323-C1AD-49E5-BE45-AAA55D2AF4F9}"/>
    <cellStyle name="SAPBEXheaderText 6 3 2 2" xfId="3810" xr:uid="{5B82A622-0546-41D6-8174-858B83A92779}"/>
    <cellStyle name="SAPBEXheaderText 6 3 2 2 2" xfId="10366" xr:uid="{EA413053-5AAC-4100-B994-60D3340E83CC}"/>
    <cellStyle name="SAPBEXheaderText 6 3 2 2 3" xfId="15980" xr:uid="{22C6E9CA-C9CF-4750-8E56-6583F6318CEF}"/>
    <cellStyle name="SAPBEXheaderText 6 3 2 2 4" xfId="21457" xr:uid="{4AF1BBD2-68DB-4857-AD58-3E036D90BED0}"/>
    <cellStyle name="SAPBEXheaderText 6 3 2 3" xfId="6144" xr:uid="{7EAF2C08-72ED-45A4-BE1D-B887BB7253A1}"/>
    <cellStyle name="SAPBEXheaderText 6 3 2 3 2" xfId="12627" xr:uid="{00E6E7DC-167A-478A-8576-E82EAE4DAB5A}"/>
    <cellStyle name="SAPBEXheaderText 6 3 2 3 3" xfId="18193" xr:uid="{ABF550ED-E536-4031-8F0F-21863719C916}"/>
    <cellStyle name="SAPBEXheaderText 6 3 2 3 4" xfId="23634" xr:uid="{2A84821C-2AA5-4CD1-905E-F258E557EB5E}"/>
    <cellStyle name="SAPBEXheaderText 6 3 2 4" xfId="8400" xr:uid="{8138879D-7388-4A3B-8D45-A63319A53FE5}"/>
    <cellStyle name="SAPBEXheaderText 6 3 2 5" xfId="14062" xr:uid="{A153BDF6-EBA3-4103-9612-D856C621E31B}"/>
    <cellStyle name="SAPBEXheaderText 6 3 2 6" xfId="19582" xr:uid="{2A1408F5-FDDE-49E8-A696-82C138486E25}"/>
    <cellStyle name="SAPBEXheaderText 6 3 3" xfId="1781" xr:uid="{AD5BA9A1-6FC6-4646-97DA-69A83BAC1636}"/>
    <cellStyle name="SAPBEXheaderText 6 3 3 2" xfId="3811" xr:uid="{675C199B-D862-4190-B069-A461047B6ECB}"/>
    <cellStyle name="SAPBEXheaderText 6 3 3 2 2" xfId="10367" xr:uid="{7548BFD5-E6F2-4237-ABD6-19A399883366}"/>
    <cellStyle name="SAPBEXheaderText 6 3 3 2 3" xfId="15981" xr:uid="{E824B916-926F-4AF0-BE93-5D1298FC5D1B}"/>
    <cellStyle name="SAPBEXheaderText 6 3 3 2 4" xfId="21458" xr:uid="{3253C281-E96E-4059-9DAC-8C606D5684E3}"/>
    <cellStyle name="SAPBEXheaderText 6 3 3 3" xfId="6145" xr:uid="{73013B9C-1592-4329-B445-F3438A8FC5CA}"/>
    <cellStyle name="SAPBEXheaderText 6 3 3 3 2" xfId="12628" xr:uid="{D08B8FD7-6C77-4CD5-B37D-B8030BC735B6}"/>
    <cellStyle name="SAPBEXheaderText 6 3 3 3 3" xfId="18194" xr:uid="{2F3AA93F-E06E-4821-B4BF-0A4630A004AF}"/>
    <cellStyle name="SAPBEXheaderText 6 3 3 3 4" xfId="23635" xr:uid="{632DE90C-D0DA-4F55-9CA0-BDAE38B901ED}"/>
    <cellStyle name="SAPBEXheaderText 6 3 3 4" xfId="8401" xr:uid="{B7695BD4-683E-444D-B048-9C90A65E3E60}"/>
    <cellStyle name="SAPBEXheaderText 6 3 3 5" xfId="14063" xr:uid="{3400DBCD-6EB7-4CA2-8754-BFB68C5FA59B}"/>
    <cellStyle name="SAPBEXheaderText 6 3 3 6" xfId="19583" xr:uid="{87B6DEEB-E6AA-48D1-96BD-0E761E1B972C}"/>
    <cellStyle name="SAPBEXheaderText 6 3 4" xfId="3809" xr:uid="{D471D44C-7B54-4CEA-B6F1-F4D36958AE2F}"/>
    <cellStyle name="SAPBEXheaderText 6 3 4 2" xfId="10365" xr:uid="{DA0234A7-E779-429F-84A7-99EC34D440A1}"/>
    <cellStyle name="SAPBEXheaderText 6 3 4 3" xfId="15979" xr:uid="{DF541351-EF80-49F2-90EB-2E967D6BC3C0}"/>
    <cellStyle name="SAPBEXheaderText 6 3 4 4" xfId="21456" xr:uid="{8CB4EF98-2AF4-4E97-86D0-F47775468DDE}"/>
    <cellStyle name="SAPBEXheaderText 6 3 5" xfId="6143" xr:uid="{74F7727F-F10A-4423-9EF5-0C251D3F7FCD}"/>
    <cellStyle name="SAPBEXheaderText 6 3 5 2" xfId="12626" xr:uid="{AF3976C7-D1F0-4C5A-83A2-016274FADDA3}"/>
    <cellStyle name="SAPBEXheaderText 6 3 5 3" xfId="18192" xr:uid="{E9F4786A-6BB0-4E56-A4FE-23205BF32054}"/>
    <cellStyle name="SAPBEXheaderText 6 3 5 4" xfId="23633" xr:uid="{46E5E0AE-1841-49E1-AC22-D752C042F8DE}"/>
    <cellStyle name="SAPBEXheaderText 6 3 6" xfId="8399" xr:uid="{F782B361-10C0-4CFB-B784-2ECA18F46B36}"/>
    <cellStyle name="SAPBEXheaderText 6 3 7" xfId="14061" xr:uid="{D7FA2048-A340-4DE4-B2F7-DFAD6AF6EADE}"/>
    <cellStyle name="SAPBEXheaderText 6 3 8" xfId="19581" xr:uid="{8852CC67-F931-4A1D-AB03-4F02E724A98E}"/>
    <cellStyle name="SAPBEXheaderText 6 4" xfId="1782" xr:uid="{5700A39F-7025-4B80-A0BD-B91222D02EF6}"/>
    <cellStyle name="SAPBEXheaderText 6 4 2" xfId="1783" xr:uid="{CBFC5160-040D-405E-9623-6FB78DA4854C}"/>
    <cellStyle name="SAPBEXheaderText 6 4 2 2" xfId="3813" xr:uid="{6EFEF6AA-AB49-40E6-85BF-0357342DD9DB}"/>
    <cellStyle name="SAPBEXheaderText 6 4 2 2 2" xfId="10369" xr:uid="{CF15A006-2BE0-43B3-A66A-A43E729F1117}"/>
    <cellStyle name="SAPBEXheaderText 6 4 2 2 3" xfId="15983" xr:uid="{F4CB0C62-D1CB-420D-BAFC-1A017544DFEB}"/>
    <cellStyle name="SAPBEXheaderText 6 4 2 2 4" xfId="21460" xr:uid="{29F50B0E-1B6C-4245-B91A-EB8FBB6FC56E}"/>
    <cellStyle name="SAPBEXheaderText 6 4 2 3" xfId="6147" xr:uid="{1A64BDD4-58A4-408B-A0FB-B48CD91CA955}"/>
    <cellStyle name="SAPBEXheaderText 6 4 2 3 2" xfId="12630" xr:uid="{7BDCB8A8-64C0-4B07-857C-5599B3971DEF}"/>
    <cellStyle name="SAPBEXheaderText 6 4 2 3 3" xfId="18196" xr:uid="{298B2CBA-B40F-4653-BCAE-8197F6B02DCE}"/>
    <cellStyle name="SAPBEXheaderText 6 4 2 3 4" xfId="23637" xr:uid="{D9FB37C7-43EA-4BFD-B604-2A91F2801077}"/>
    <cellStyle name="SAPBEXheaderText 6 4 2 4" xfId="8403" xr:uid="{2943E73E-87B9-4A25-9807-C295FC6B83AB}"/>
    <cellStyle name="SAPBEXheaderText 6 4 2 5" xfId="14065" xr:uid="{F744FAFB-C4E8-4812-BA6D-562A2AB40E5D}"/>
    <cellStyle name="SAPBEXheaderText 6 4 2 6" xfId="19585" xr:uid="{F602E6A0-498A-4A7E-A034-765CF2A1BEE6}"/>
    <cellStyle name="SAPBEXheaderText 6 4 3" xfId="1784" xr:uid="{48EA4D25-17CC-4378-A253-791F1D5023CB}"/>
    <cellStyle name="SAPBEXheaderText 6 4 3 2" xfId="3814" xr:uid="{6EB38F97-DFDB-4D12-9778-B24F4FD59DA1}"/>
    <cellStyle name="SAPBEXheaderText 6 4 3 2 2" xfId="10370" xr:uid="{581474AE-2A8F-4A5B-8226-07930EDB588D}"/>
    <cellStyle name="SAPBEXheaderText 6 4 3 2 3" xfId="15984" xr:uid="{A03A8CEE-2478-42C0-A467-34CF1C1BC3A1}"/>
    <cellStyle name="SAPBEXheaderText 6 4 3 2 4" xfId="21461" xr:uid="{8B06F249-9599-4738-A521-140F3E87F56F}"/>
    <cellStyle name="SAPBEXheaderText 6 4 3 3" xfId="6148" xr:uid="{ED5D94C2-B288-4FE4-BB13-5F37F45EAED3}"/>
    <cellStyle name="SAPBEXheaderText 6 4 3 3 2" xfId="12631" xr:uid="{FCC6A139-E3F0-49E9-BD50-A3DCD9D10E26}"/>
    <cellStyle name="SAPBEXheaderText 6 4 3 3 3" xfId="18197" xr:uid="{6557AF7B-F080-4CDA-9F88-DC7F2BDDE3F2}"/>
    <cellStyle name="SAPBEXheaderText 6 4 3 3 4" xfId="23638" xr:uid="{1E099B72-731C-4BF8-8763-307972ACCFE8}"/>
    <cellStyle name="SAPBEXheaderText 6 4 3 4" xfId="8404" xr:uid="{CEB5F97E-B020-48D6-BAB9-B8B4181ECD75}"/>
    <cellStyle name="SAPBEXheaderText 6 4 3 5" xfId="14066" xr:uid="{56BED340-1790-4E09-913F-8DB2DD43B254}"/>
    <cellStyle name="SAPBEXheaderText 6 4 3 6" xfId="19586" xr:uid="{495F5A8B-6CD7-448C-BC0A-23B2A6B7F093}"/>
    <cellStyle name="SAPBEXheaderText 6 4 4" xfId="3812" xr:uid="{44B66540-770D-48EB-96C9-DF2692E9F069}"/>
    <cellStyle name="SAPBEXheaderText 6 4 4 2" xfId="10368" xr:uid="{7119A7D8-1CE3-4E91-87E4-54C8B671B3DD}"/>
    <cellStyle name="SAPBEXheaderText 6 4 4 3" xfId="15982" xr:uid="{EB47C949-92A3-4CDC-9A04-359F16A9853A}"/>
    <cellStyle name="SAPBEXheaderText 6 4 4 4" xfId="21459" xr:uid="{E8A228E1-3BCB-4A1E-8B61-9B6C12748C1A}"/>
    <cellStyle name="SAPBEXheaderText 6 4 5" xfId="6146" xr:uid="{6DF5D06D-53E1-44F7-8634-3F10D01D5404}"/>
    <cellStyle name="SAPBEXheaderText 6 4 5 2" xfId="12629" xr:uid="{E95B9A58-CF10-4B99-8D44-E9FB1034470F}"/>
    <cellStyle name="SAPBEXheaderText 6 4 5 3" xfId="18195" xr:uid="{3351BD7B-CA28-47AD-BC04-4CD7B195231B}"/>
    <cellStyle name="SAPBEXheaderText 6 4 5 4" xfId="23636" xr:uid="{33A5BE18-F6FD-4B52-95AE-85371CB51824}"/>
    <cellStyle name="SAPBEXheaderText 6 4 6" xfId="8402" xr:uid="{E845E489-23F6-43FB-A547-55D7B6C946B9}"/>
    <cellStyle name="SAPBEXheaderText 6 4 7" xfId="14064" xr:uid="{910AA373-0397-4F1A-8592-5B7F52446EB0}"/>
    <cellStyle name="SAPBEXheaderText 6 4 8" xfId="19584" xr:uid="{2967E691-8DEC-4ADD-AC74-13173B30ED39}"/>
    <cellStyle name="SAPBEXheaderText 6 5" xfId="1785" xr:uid="{AB611CD7-6712-48C4-BEA1-39E6B711C9C0}"/>
    <cellStyle name="SAPBEXheaderText 6 5 2" xfId="3815" xr:uid="{90B44B0E-2851-4784-B1C6-8FA818485690}"/>
    <cellStyle name="SAPBEXheaderText 6 5 2 2" xfId="10371" xr:uid="{5A0C4690-61FA-49DA-82F2-65CD3089F62C}"/>
    <cellStyle name="SAPBEXheaderText 6 5 2 3" xfId="15985" xr:uid="{8FD70F66-A63C-44CC-AF6D-637A1B863E86}"/>
    <cellStyle name="SAPBEXheaderText 6 5 2 4" xfId="21462" xr:uid="{71FB61C5-965C-4DFD-99D0-02BE8DE5F54C}"/>
    <cellStyle name="SAPBEXheaderText 6 5 3" xfId="6149" xr:uid="{3F2169DA-11A1-4DEB-971E-D17A82D2830A}"/>
    <cellStyle name="SAPBEXheaderText 6 5 3 2" xfId="12632" xr:uid="{249F6E7A-19A6-42DC-B8FB-360FB1D916E5}"/>
    <cellStyle name="SAPBEXheaderText 6 5 3 3" xfId="18198" xr:uid="{F3CEE12C-7874-4FFC-94C7-301EAF000904}"/>
    <cellStyle name="SAPBEXheaderText 6 5 3 4" xfId="23639" xr:uid="{A297CDD7-EC21-41AD-AAA9-61F30D60E4E7}"/>
    <cellStyle name="SAPBEXheaderText 6 5 4" xfId="8405" xr:uid="{4502618D-6502-481D-8E02-CCEEFBAB1586}"/>
    <cellStyle name="SAPBEXheaderText 6 5 5" xfId="14067" xr:uid="{1F0387A4-F094-44C0-A5D9-3E9266F806B8}"/>
    <cellStyle name="SAPBEXheaderText 6 5 6" xfId="19587" xr:uid="{35043725-1751-42AD-B472-979F547E2024}"/>
    <cellStyle name="SAPBEXheaderText 6 6" xfId="1786" xr:uid="{92A54A5F-9B4A-472B-A9F9-B72D5C18754F}"/>
    <cellStyle name="SAPBEXheaderText 6 6 2" xfId="3816" xr:uid="{5A3D91B8-84A8-493C-96B7-704474C0E796}"/>
    <cellStyle name="SAPBEXheaderText 6 6 2 2" xfId="10372" xr:uid="{C85379D5-A050-4C07-BA09-92BF22545C01}"/>
    <cellStyle name="SAPBEXheaderText 6 6 2 3" xfId="15986" xr:uid="{9C5FF735-D2E3-4E8A-9272-D549A43B30CA}"/>
    <cellStyle name="SAPBEXheaderText 6 6 2 4" xfId="21463" xr:uid="{AC51B2B3-D27B-4DB1-BC70-34108539CE75}"/>
    <cellStyle name="SAPBEXheaderText 6 6 3" xfId="6150" xr:uid="{EEAB2F40-E7D3-4634-8394-F0DC5092E88D}"/>
    <cellStyle name="SAPBEXheaderText 6 6 3 2" xfId="12633" xr:uid="{A417AC1B-ED20-4B46-B9E0-7B2FA4A68C3E}"/>
    <cellStyle name="SAPBEXheaderText 6 6 3 3" xfId="18199" xr:uid="{F0204FE2-F47A-449C-ABCC-2B12CF3CBF1B}"/>
    <cellStyle name="SAPBEXheaderText 6 6 3 4" xfId="23640" xr:uid="{D94A1F96-E365-45C8-A91D-CEB1C3DEFB3A}"/>
    <cellStyle name="SAPBEXheaderText 6 6 4" xfId="8406" xr:uid="{B86FAAD5-F2C4-4FE7-B8A6-72D99B5EF15B}"/>
    <cellStyle name="SAPBEXheaderText 6 6 5" xfId="14068" xr:uid="{2A43432D-2503-4CC0-9EF5-916866089698}"/>
    <cellStyle name="SAPBEXheaderText 6 6 6" xfId="19588" xr:uid="{7DA8A3E7-97AA-426E-97CE-2EF0DA5157A6}"/>
    <cellStyle name="SAPBEXheaderText 6 7" xfId="3805" xr:uid="{4578ECC6-624A-4751-BDCE-D12B0CD237E2}"/>
    <cellStyle name="SAPBEXheaderText 6 7 2" xfId="10361" xr:uid="{1A860A55-D571-4588-BD3E-B90922CAB4F9}"/>
    <cellStyle name="SAPBEXheaderText 6 7 3" xfId="15975" xr:uid="{C3E67092-3263-4B49-8875-D9BAA9804A3C}"/>
    <cellStyle name="SAPBEXheaderText 6 7 4" xfId="21452" xr:uid="{75700957-4EBC-421A-8CBD-450BC2DC05BD}"/>
    <cellStyle name="SAPBEXheaderText 6 8" xfId="6139" xr:uid="{4C779187-246E-4687-A2AB-6C0BB0C3A086}"/>
    <cellStyle name="SAPBEXheaderText 6 8 2" xfId="12622" xr:uid="{046D3B26-D16F-482D-B406-A533A14BC3AA}"/>
    <cellStyle name="SAPBEXheaderText 6 8 3" xfId="18188" xr:uid="{E167F307-5E84-49FF-B919-78420B5AC4A6}"/>
    <cellStyle name="SAPBEXheaderText 6 8 4" xfId="23629" xr:uid="{A3E4B46C-53F2-4AAF-B53F-ABFBC7C331AB}"/>
    <cellStyle name="SAPBEXheaderText 6 9" xfId="8395" xr:uid="{653B636C-1014-4200-AF7B-B8BB8B925F8D}"/>
    <cellStyle name="SAPBEXheaderText 7" xfId="1787" xr:uid="{25BE2919-4ABA-48CE-A811-449E71192AD5}"/>
    <cellStyle name="SAPBEXheaderText 7 10" xfId="14069" xr:uid="{F1DF679D-A4D8-4EED-804B-7BE0792453ED}"/>
    <cellStyle name="SAPBEXheaderText 7 11" xfId="19589" xr:uid="{F72E8820-89F6-41A7-B64B-6E0271B931E0}"/>
    <cellStyle name="SAPBEXheaderText 7 2" xfId="1788" xr:uid="{6191D0D3-0C54-4455-8475-775C1862702A}"/>
    <cellStyle name="SAPBEXheaderText 7 2 2" xfId="1789" xr:uid="{194676AD-200C-4474-BEFC-7BEB9A9C339E}"/>
    <cellStyle name="SAPBEXheaderText 7 2 2 2" xfId="3819" xr:uid="{D4E008FE-28C5-462E-9A5B-24B827688F05}"/>
    <cellStyle name="SAPBEXheaderText 7 2 2 2 2" xfId="10375" xr:uid="{46B01466-5C2C-435E-87DC-2A23A0F5C180}"/>
    <cellStyle name="SAPBEXheaderText 7 2 2 2 3" xfId="15989" xr:uid="{5E3C7690-E80E-4C43-B1CD-31B499E6F73F}"/>
    <cellStyle name="SAPBEXheaderText 7 2 2 2 4" xfId="21466" xr:uid="{614C36BA-D2A7-42F8-873C-E2AE26DB866B}"/>
    <cellStyle name="SAPBEXheaderText 7 2 2 3" xfId="6153" xr:uid="{B4F962F6-4C52-434C-BCB6-4CA9FA1D5615}"/>
    <cellStyle name="SAPBEXheaderText 7 2 2 3 2" xfId="12636" xr:uid="{5CF6E2AC-792F-459C-BF17-3A900A0BE6D1}"/>
    <cellStyle name="SAPBEXheaderText 7 2 2 3 3" xfId="18202" xr:uid="{5151CE46-2673-4529-86ED-AC3DF94E3B3C}"/>
    <cellStyle name="SAPBEXheaderText 7 2 2 3 4" xfId="23643" xr:uid="{811F3FF7-3726-49DE-800B-4379D5991379}"/>
    <cellStyle name="SAPBEXheaderText 7 2 2 4" xfId="8409" xr:uid="{A6CBFD85-51AF-4772-9A56-85AAB073E1F7}"/>
    <cellStyle name="SAPBEXheaderText 7 2 2 5" xfId="14071" xr:uid="{00902247-5E61-46EE-968F-00D0B5DE0F81}"/>
    <cellStyle name="SAPBEXheaderText 7 2 2 6" xfId="19591" xr:uid="{4ECDDA82-8D03-494F-AAC0-2539D0652515}"/>
    <cellStyle name="SAPBEXheaderText 7 2 3" xfId="1790" xr:uid="{21089A76-2D0C-4B7A-A790-D1E46B703B37}"/>
    <cellStyle name="SAPBEXheaderText 7 2 3 2" xfId="3820" xr:uid="{CC3E4988-9542-46FF-B095-26EA941F1193}"/>
    <cellStyle name="SAPBEXheaderText 7 2 3 2 2" xfId="10376" xr:uid="{AAF7B47B-4815-46C5-9587-3BE9D1619EDE}"/>
    <cellStyle name="SAPBEXheaderText 7 2 3 2 3" xfId="15990" xr:uid="{E0FCE2E1-D727-4BD0-9853-C783C8438A9F}"/>
    <cellStyle name="SAPBEXheaderText 7 2 3 2 4" xfId="21467" xr:uid="{DAEFF8C6-76E5-4BD1-8D10-45B808D4DBCD}"/>
    <cellStyle name="SAPBEXheaderText 7 2 3 3" xfId="6154" xr:uid="{0B67D6ED-501A-414E-BEF5-1382F3756420}"/>
    <cellStyle name="SAPBEXheaderText 7 2 3 3 2" xfId="12637" xr:uid="{C173EEAF-0A70-4B98-B442-A2BDE1780387}"/>
    <cellStyle name="SAPBEXheaderText 7 2 3 3 3" xfId="18203" xr:uid="{15CA9F75-FE59-4612-A479-E133080CF58B}"/>
    <cellStyle name="SAPBEXheaderText 7 2 3 3 4" xfId="23644" xr:uid="{5D52B30C-5035-4534-8973-1121CF009903}"/>
    <cellStyle name="SAPBEXheaderText 7 2 3 4" xfId="8410" xr:uid="{958DF657-603C-4C9A-AD85-81EC58E9CE25}"/>
    <cellStyle name="SAPBEXheaderText 7 2 3 5" xfId="14072" xr:uid="{080EFDB2-B06C-4570-9043-9A8691C7E183}"/>
    <cellStyle name="SAPBEXheaderText 7 2 3 6" xfId="19592" xr:uid="{7CC0898D-B138-4D5C-B0D9-A2B65E8037D0}"/>
    <cellStyle name="SAPBEXheaderText 7 2 4" xfId="3818" xr:uid="{ACFE3D34-9DD1-4D03-B4E2-C0E096F2112A}"/>
    <cellStyle name="SAPBEXheaderText 7 2 4 2" xfId="10374" xr:uid="{8669E1A3-6976-4458-9916-4B2CBBF1A2ED}"/>
    <cellStyle name="SAPBEXheaderText 7 2 4 3" xfId="15988" xr:uid="{C0E1E53F-82DE-4800-9C39-B0B517D26CCA}"/>
    <cellStyle name="SAPBEXheaderText 7 2 4 4" xfId="21465" xr:uid="{558302F6-E30B-4D98-9D2A-4672C7C0F4E5}"/>
    <cellStyle name="SAPBEXheaderText 7 2 5" xfId="6152" xr:uid="{CD2E1BA0-D7BE-4FF2-A76A-9E37DEC89C92}"/>
    <cellStyle name="SAPBEXheaderText 7 2 5 2" xfId="12635" xr:uid="{FC0D23B1-8FEE-46C8-8DCA-9ED1EBA73412}"/>
    <cellStyle name="SAPBEXheaderText 7 2 5 3" xfId="18201" xr:uid="{C8D655F6-90A8-43C1-AFB6-F3B934C4B319}"/>
    <cellStyle name="SAPBEXheaderText 7 2 5 4" xfId="23642" xr:uid="{8FCD1E82-423A-4CAC-9C75-319CB2CB8328}"/>
    <cellStyle name="SAPBEXheaderText 7 2 6" xfId="8408" xr:uid="{CFD55F49-8A59-4FDE-BD30-B85CB5070251}"/>
    <cellStyle name="SAPBEXheaderText 7 2 7" xfId="14070" xr:uid="{3C58ADBA-4267-4651-AA81-7FFC1FC8F297}"/>
    <cellStyle name="SAPBEXheaderText 7 2 8" xfId="19590" xr:uid="{9754ECE4-2CD3-47EE-AFCB-588E0EBCD32B}"/>
    <cellStyle name="SAPBEXheaderText 7 3" xfId="1791" xr:uid="{C641A28C-45C4-4513-8CEA-910686F1F939}"/>
    <cellStyle name="SAPBEXheaderText 7 3 2" xfId="1792" xr:uid="{F06C3214-1065-4564-9243-77C3180E8FA7}"/>
    <cellStyle name="SAPBEXheaderText 7 3 2 2" xfId="3822" xr:uid="{82CD72EF-FCD6-4897-9DE5-C845933BFCED}"/>
    <cellStyle name="SAPBEXheaderText 7 3 2 2 2" xfId="10378" xr:uid="{FE885960-A718-4B3B-BFB9-84BC8CCC2208}"/>
    <cellStyle name="SAPBEXheaderText 7 3 2 2 3" xfId="15992" xr:uid="{7D62EF19-AF31-47F0-A191-A6D2C8DC1F13}"/>
    <cellStyle name="SAPBEXheaderText 7 3 2 2 4" xfId="21469" xr:uid="{93FA4F04-304A-430F-A1A7-AD013F76BF87}"/>
    <cellStyle name="SAPBEXheaderText 7 3 2 3" xfId="6156" xr:uid="{4B417715-51EA-4A96-831C-C2B9221CE174}"/>
    <cellStyle name="SAPBEXheaderText 7 3 2 3 2" xfId="12639" xr:uid="{98792652-8D49-49E7-8213-EC80C0038353}"/>
    <cellStyle name="SAPBEXheaderText 7 3 2 3 3" xfId="18205" xr:uid="{40C37255-1D45-4DC7-8127-E569A78ED417}"/>
    <cellStyle name="SAPBEXheaderText 7 3 2 3 4" xfId="23646" xr:uid="{2208EF6D-C48A-42DB-A80A-8DEAE3C65069}"/>
    <cellStyle name="SAPBEXheaderText 7 3 2 4" xfId="8412" xr:uid="{D06C1ACE-6CDC-4E84-BF03-E9D39D97C385}"/>
    <cellStyle name="SAPBEXheaderText 7 3 2 5" xfId="14074" xr:uid="{7144399C-F321-4C4D-9EF2-32EF79930762}"/>
    <cellStyle name="SAPBEXheaderText 7 3 2 6" xfId="19594" xr:uid="{5D85BC43-DBD1-43DC-B6F1-FD2296B42CD4}"/>
    <cellStyle name="SAPBEXheaderText 7 3 3" xfId="1793" xr:uid="{81C26E51-771F-4D32-8249-2770BE131089}"/>
    <cellStyle name="SAPBEXheaderText 7 3 3 2" xfId="3823" xr:uid="{6FC12E08-3437-4F3D-A98D-8A246DF89596}"/>
    <cellStyle name="SAPBEXheaderText 7 3 3 2 2" xfId="10379" xr:uid="{1C92A277-1FC3-440D-8B64-CABB64466F1B}"/>
    <cellStyle name="SAPBEXheaderText 7 3 3 2 3" xfId="15993" xr:uid="{0F561C8A-C6B1-4FFA-8E37-F43A4C6D43EC}"/>
    <cellStyle name="SAPBEXheaderText 7 3 3 2 4" xfId="21470" xr:uid="{192A48E9-5D14-4EA3-A287-9CC9C360925B}"/>
    <cellStyle name="SAPBEXheaderText 7 3 3 3" xfId="6157" xr:uid="{D63D4959-C3F6-442A-82C7-0CAADA4BAA64}"/>
    <cellStyle name="SAPBEXheaderText 7 3 3 3 2" xfId="12640" xr:uid="{B40BAD5D-D533-4A20-A017-FD5EF9FEA927}"/>
    <cellStyle name="SAPBEXheaderText 7 3 3 3 3" xfId="18206" xr:uid="{1CE6CE9C-CB0A-4633-9DD0-3B8931AFCFC3}"/>
    <cellStyle name="SAPBEXheaderText 7 3 3 3 4" xfId="23647" xr:uid="{0DCCA52F-C6C4-4C77-AE75-A98ED8642942}"/>
    <cellStyle name="SAPBEXheaderText 7 3 3 4" xfId="8413" xr:uid="{B63200AE-7D68-4E31-9B79-2497C142A4A4}"/>
    <cellStyle name="SAPBEXheaderText 7 3 3 5" xfId="14075" xr:uid="{649BC81E-9F84-44BE-90F0-FB9DA99BC2D8}"/>
    <cellStyle name="SAPBEXheaderText 7 3 3 6" xfId="19595" xr:uid="{B0DABD5E-EE2E-42F6-8E2D-8F6CC6E8FDC0}"/>
    <cellStyle name="SAPBEXheaderText 7 3 4" xfId="3821" xr:uid="{613954D3-2B57-475C-A954-6EB4FEE984AE}"/>
    <cellStyle name="SAPBEXheaderText 7 3 4 2" xfId="10377" xr:uid="{90044349-0285-4DF3-8187-68223BEC5108}"/>
    <cellStyle name="SAPBEXheaderText 7 3 4 3" xfId="15991" xr:uid="{B008932D-8165-4D3A-962E-8D4A08886743}"/>
    <cellStyle name="SAPBEXheaderText 7 3 4 4" xfId="21468" xr:uid="{8A44AF7F-69F9-4F04-8090-E7EDE44B5F48}"/>
    <cellStyle name="SAPBEXheaderText 7 3 5" xfId="6155" xr:uid="{D4C6DCFB-0C09-4D1F-9C2F-68974AC28AC5}"/>
    <cellStyle name="SAPBEXheaderText 7 3 5 2" xfId="12638" xr:uid="{EFC910E5-D364-4E02-BF92-3080271112BD}"/>
    <cellStyle name="SAPBEXheaderText 7 3 5 3" xfId="18204" xr:uid="{90F64EF5-AAA7-4DE1-B0F7-ADE98F71AD1B}"/>
    <cellStyle name="SAPBEXheaderText 7 3 5 4" xfId="23645" xr:uid="{093118A3-4245-4510-B06D-2137DE8F5D44}"/>
    <cellStyle name="SAPBEXheaderText 7 3 6" xfId="8411" xr:uid="{866C2C7A-CA47-44DB-867E-F2929BC69949}"/>
    <cellStyle name="SAPBEXheaderText 7 3 7" xfId="14073" xr:uid="{276ED9A6-8F2F-4E7F-A9ED-2CB54368639E}"/>
    <cellStyle name="SAPBEXheaderText 7 3 8" xfId="19593" xr:uid="{2A3457D2-9A3A-4A6E-961F-90826A84FB03}"/>
    <cellStyle name="SAPBEXheaderText 7 4" xfId="1794" xr:uid="{F6D0C1F8-B031-4681-95D0-DF1B31DB300D}"/>
    <cellStyle name="SAPBEXheaderText 7 4 2" xfId="1795" xr:uid="{A9ED126E-B5FA-44AB-BE5B-525A27040394}"/>
    <cellStyle name="SAPBEXheaderText 7 4 2 2" xfId="3825" xr:uid="{E0F96775-14AC-481B-ABE5-94E9DD88224D}"/>
    <cellStyle name="SAPBEXheaderText 7 4 2 2 2" xfId="10381" xr:uid="{D135F3BA-454F-4F5C-994C-CF245962346C}"/>
    <cellStyle name="SAPBEXheaderText 7 4 2 2 3" xfId="15995" xr:uid="{918DB75D-A2F6-4159-9DF4-C573CA37D548}"/>
    <cellStyle name="SAPBEXheaderText 7 4 2 2 4" xfId="21472" xr:uid="{72CC889B-9F4E-4483-9640-1D75DECCBDCA}"/>
    <cellStyle name="SAPBEXheaderText 7 4 2 3" xfId="6159" xr:uid="{B2029834-3B47-4C14-A99D-15774E1187BE}"/>
    <cellStyle name="SAPBEXheaderText 7 4 2 3 2" xfId="12642" xr:uid="{3DB67385-D305-454F-9EFA-C8CCA623298D}"/>
    <cellStyle name="SAPBEXheaderText 7 4 2 3 3" xfId="18208" xr:uid="{40646CFF-2ED6-4ACD-9B64-9E251500B2B6}"/>
    <cellStyle name="SAPBEXheaderText 7 4 2 3 4" xfId="23649" xr:uid="{B9A12AA9-8B41-405E-A93F-836834C6CC24}"/>
    <cellStyle name="SAPBEXheaderText 7 4 2 4" xfId="8415" xr:uid="{98B6DBEA-7E16-434A-9C9F-9661CDE75DC4}"/>
    <cellStyle name="SAPBEXheaderText 7 4 2 5" xfId="14077" xr:uid="{482B9D16-45C9-479B-9C43-6EDD60433B73}"/>
    <cellStyle name="SAPBEXheaderText 7 4 2 6" xfId="19597" xr:uid="{59FDF072-9353-4AF5-A48C-EE37DA24B24D}"/>
    <cellStyle name="SAPBEXheaderText 7 4 3" xfId="1796" xr:uid="{C5300E98-CE2B-48DB-9559-6984993E4B93}"/>
    <cellStyle name="SAPBEXheaderText 7 4 3 2" xfId="3826" xr:uid="{57AADDBB-B26D-4ACA-897A-91014D196483}"/>
    <cellStyle name="SAPBEXheaderText 7 4 3 2 2" xfId="10382" xr:uid="{B0BFB00A-6A22-4019-A97E-27C5F4337137}"/>
    <cellStyle name="SAPBEXheaderText 7 4 3 2 3" xfId="15996" xr:uid="{B6F77B8D-6215-46F6-B5EE-57F883599090}"/>
    <cellStyle name="SAPBEXheaderText 7 4 3 2 4" xfId="21473" xr:uid="{B17A895A-4E2E-466E-BBD4-3D99FBB5EDD8}"/>
    <cellStyle name="SAPBEXheaderText 7 4 3 3" xfId="6160" xr:uid="{BEF6F3FC-7C0F-469D-A9EE-49F932FD009E}"/>
    <cellStyle name="SAPBEXheaderText 7 4 3 3 2" xfId="12643" xr:uid="{464740B4-7DE0-4E46-82A8-F3AF8232AC3E}"/>
    <cellStyle name="SAPBEXheaderText 7 4 3 3 3" xfId="18209" xr:uid="{2FDC25D9-DB28-4BE2-A5C2-D3FEC0CC0884}"/>
    <cellStyle name="SAPBEXheaderText 7 4 3 3 4" xfId="23650" xr:uid="{66C1264C-81E1-434F-8831-5EE4A39396AF}"/>
    <cellStyle name="SAPBEXheaderText 7 4 3 4" xfId="8416" xr:uid="{31A6C67B-5C1B-46ED-87CC-A1F134DF9A95}"/>
    <cellStyle name="SAPBEXheaderText 7 4 3 5" xfId="14078" xr:uid="{BF898F9C-C7ED-45F4-B50D-D09FA7065A8F}"/>
    <cellStyle name="SAPBEXheaderText 7 4 3 6" xfId="19598" xr:uid="{1C2C9A7B-2A6F-48CB-A11D-DD73227F3E97}"/>
    <cellStyle name="SAPBEXheaderText 7 4 4" xfId="3824" xr:uid="{138464EE-AB8C-4516-AA0E-B147F338BAAE}"/>
    <cellStyle name="SAPBEXheaderText 7 4 4 2" xfId="10380" xr:uid="{E8825C5B-FCD2-4875-BCAE-E935DD58A68C}"/>
    <cellStyle name="SAPBEXheaderText 7 4 4 3" xfId="15994" xr:uid="{611AF580-AA16-4A0A-AB3D-03EC6ACB928F}"/>
    <cellStyle name="SAPBEXheaderText 7 4 4 4" xfId="21471" xr:uid="{2E42063F-0AA1-44B5-822E-C4FC11494BDB}"/>
    <cellStyle name="SAPBEXheaderText 7 4 5" xfId="6158" xr:uid="{0387243D-2CC4-40BC-ABAF-9D11EF716EFB}"/>
    <cellStyle name="SAPBEXheaderText 7 4 5 2" xfId="12641" xr:uid="{7B1B0061-0152-45E3-B213-6D892BF15B90}"/>
    <cellStyle name="SAPBEXheaderText 7 4 5 3" xfId="18207" xr:uid="{AD51CEBD-30BA-46F5-BFD7-DEBB26A76D69}"/>
    <cellStyle name="SAPBEXheaderText 7 4 5 4" xfId="23648" xr:uid="{ADAB840D-2439-41BA-8B63-BD1CD760334E}"/>
    <cellStyle name="SAPBEXheaderText 7 4 6" xfId="8414" xr:uid="{B6F5EBD6-063E-43B5-A7A3-156599B87984}"/>
    <cellStyle name="SAPBEXheaderText 7 4 7" xfId="14076" xr:uid="{72AECB31-443B-465A-9627-80EB3AEFD8CF}"/>
    <cellStyle name="SAPBEXheaderText 7 4 8" xfId="19596" xr:uid="{7E0D52A9-2B8F-4DD2-8980-19BA6039DBCA}"/>
    <cellStyle name="SAPBEXheaderText 7 5" xfId="1797" xr:uid="{90FD993A-3A76-4603-81FC-E469F1F22C0D}"/>
    <cellStyle name="SAPBEXheaderText 7 5 2" xfId="3827" xr:uid="{C60E6ECA-7638-4D31-BAE0-932A7829EB53}"/>
    <cellStyle name="SAPBEXheaderText 7 5 2 2" xfId="10383" xr:uid="{8D7CF866-95C5-4B49-AF46-AA46896CCEC0}"/>
    <cellStyle name="SAPBEXheaderText 7 5 2 3" xfId="15997" xr:uid="{94AEE662-7D94-476D-9328-185B51BB2E19}"/>
    <cellStyle name="SAPBEXheaderText 7 5 2 4" xfId="21474" xr:uid="{164CC0D8-E36B-4640-BD88-F8B4CB618817}"/>
    <cellStyle name="SAPBEXheaderText 7 5 3" xfId="6161" xr:uid="{2EB405CB-5B82-4F6E-88EB-D584F810618A}"/>
    <cellStyle name="SAPBEXheaderText 7 5 3 2" xfId="12644" xr:uid="{86259928-F239-4BEC-8717-40F217DC5D0F}"/>
    <cellStyle name="SAPBEXheaderText 7 5 3 3" xfId="18210" xr:uid="{AC404F7E-7E82-4F99-B08A-C9E80C8BEA88}"/>
    <cellStyle name="SAPBEXheaderText 7 5 3 4" xfId="23651" xr:uid="{AC24EE92-334D-46B2-96AB-8E487BE1877F}"/>
    <cellStyle name="SAPBEXheaderText 7 5 4" xfId="8417" xr:uid="{72F527A6-0B9A-4E6A-B37B-D3FDE43DBB45}"/>
    <cellStyle name="SAPBEXheaderText 7 5 5" xfId="14079" xr:uid="{CDC6142C-DCEC-4EB7-8699-1FDEAADB1423}"/>
    <cellStyle name="SAPBEXheaderText 7 5 6" xfId="19599" xr:uid="{C4589FC4-0E3C-47C4-BF09-A9764CD50CA6}"/>
    <cellStyle name="SAPBEXheaderText 7 6" xfId="1798" xr:uid="{DC52D61E-686F-4EEF-BAE4-A4F271678366}"/>
    <cellStyle name="SAPBEXheaderText 7 6 2" xfId="3828" xr:uid="{8FA3DDF0-2D42-4A93-9B46-DCB87F7093E8}"/>
    <cellStyle name="SAPBEXheaderText 7 6 2 2" xfId="10384" xr:uid="{92496E91-A9AF-4AB6-9AAE-D46EBA059C94}"/>
    <cellStyle name="SAPBEXheaderText 7 6 2 3" xfId="15998" xr:uid="{EB2984BB-239E-43DD-ACDC-76FA0B13DC45}"/>
    <cellStyle name="SAPBEXheaderText 7 6 2 4" xfId="21475" xr:uid="{A84D1B25-9834-4459-8A66-9C9734ED286A}"/>
    <cellStyle name="SAPBEXheaderText 7 6 3" xfId="6162" xr:uid="{97A51640-17D2-4AD1-ABB6-518ADD702B26}"/>
    <cellStyle name="SAPBEXheaderText 7 6 3 2" xfId="12645" xr:uid="{88B53B01-DF4B-4EA9-8747-57FA58FC9486}"/>
    <cellStyle name="SAPBEXheaderText 7 6 3 3" xfId="18211" xr:uid="{9861B60B-F311-4A23-85B4-22E6996E0761}"/>
    <cellStyle name="SAPBEXheaderText 7 6 3 4" xfId="23652" xr:uid="{AA84D4A4-811E-420F-9948-FCD7373F1C0B}"/>
    <cellStyle name="SAPBEXheaderText 7 6 4" xfId="8418" xr:uid="{7FBAB613-D99B-4071-99EF-4B5880B27C20}"/>
    <cellStyle name="SAPBEXheaderText 7 6 5" xfId="14080" xr:uid="{66C92796-E919-4CAF-B14C-A0779F7D2753}"/>
    <cellStyle name="SAPBEXheaderText 7 6 6" xfId="19600" xr:uid="{7A5D82BC-1FD3-4B1B-A07C-F755D297B11E}"/>
    <cellStyle name="SAPBEXheaderText 7 7" xfId="3817" xr:uid="{C4C49AFD-127D-4133-BAC6-D82041A4EFEF}"/>
    <cellStyle name="SAPBEXheaderText 7 7 2" xfId="10373" xr:uid="{CAF79156-D1F1-439C-935A-9431D8DA9ABF}"/>
    <cellStyle name="SAPBEXheaderText 7 7 3" xfId="15987" xr:uid="{AEF80D62-DC2D-4A17-9047-45CAF67A3219}"/>
    <cellStyle name="SAPBEXheaderText 7 7 4" xfId="21464" xr:uid="{547644F1-A695-417F-B41D-9F09F72123C8}"/>
    <cellStyle name="SAPBEXheaderText 7 8" xfId="6151" xr:uid="{E9BAE51D-EA10-4570-A36D-6939B2343191}"/>
    <cellStyle name="SAPBEXheaderText 7 8 2" xfId="12634" xr:uid="{E2A49AD8-E56F-472F-A060-7A4624404688}"/>
    <cellStyle name="SAPBEXheaderText 7 8 3" xfId="18200" xr:uid="{8021B2DD-9619-4512-BE12-5B36D4EDA755}"/>
    <cellStyle name="SAPBEXheaderText 7 8 4" xfId="23641" xr:uid="{ECF71D03-0B67-4787-9966-17F6BFF8F980}"/>
    <cellStyle name="SAPBEXheaderText 7 9" xfId="8407" xr:uid="{BC5AC8D0-4308-4F01-8A5D-07A675A3E98B}"/>
    <cellStyle name="SAPBEXheaderText 8" xfId="1799" xr:uid="{589882CB-3602-430A-8103-EA8BB608EF1E}"/>
    <cellStyle name="SAPBEXheaderText 8 10" xfId="14081" xr:uid="{7E3B38FC-ABFB-4AF4-A537-20BF36885192}"/>
    <cellStyle name="SAPBEXheaderText 8 11" xfId="19601" xr:uid="{875C6515-E115-4687-B71D-1CF3168BFA45}"/>
    <cellStyle name="SAPBEXheaderText 8 2" xfId="1800" xr:uid="{BA3F8EE7-3DC8-4A1A-9638-41ED9B76A649}"/>
    <cellStyle name="SAPBEXheaderText 8 2 2" xfId="1801" xr:uid="{C3E0C244-8BC0-4AD0-AB0D-B3435657B5C8}"/>
    <cellStyle name="SAPBEXheaderText 8 2 2 2" xfId="3831" xr:uid="{A7AF7CF8-7F8D-4F3B-B648-D74F605E4E7A}"/>
    <cellStyle name="SAPBEXheaderText 8 2 2 2 2" xfId="10387" xr:uid="{56DD5CB4-7253-4076-A33C-DD3830395662}"/>
    <cellStyle name="SAPBEXheaderText 8 2 2 2 3" xfId="16001" xr:uid="{73863092-51DC-4A3B-B6C5-16D102CA03BE}"/>
    <cellStyle name="SAPBEXheaderText 8 2 2 2 4" xfId="21478" xr:uid="{BD76A62F-DD27-4B06-9E59-1E7580531F69}"/>
    <cellStyle name="SAPBEXheaderText 8 2 2 3" xfId="6165" xr:uid="{8CA5AA0F-1165-4A74-8EFB-D962A0BF39CA}"/>
    <cellStyle name="SAPBEXheaderText 8 2 2 3 2" xfId="12648" xr:uid="{1E770655-F515-4F71-9F45-721703E582F9}"/>
    <cellStyle name="SAPBEXheaderText 8 2 2 3 3" xfId="18214" xr:uid="{D6A427E3-7413-4930-A50E-D5F8EB98F2FF}"/>
    <cellStyle name="SAPBEXheaderText 8 2 2 3 4" xfId="23655" xr:uid="{569C5E5D-A547-4472-B2F4-05657CBA3D50}"/>
    <cellStyle name="SAPBEXheaderText 8 2 2 4" xfId="8421" xr:uid="{CFFDC412-B099-4F11-A262-49F0D207DA74}"/>
    <cellStyle name="SAPBEXheaderText 8 2 2 5" xfId="14083" xr:uid="{3F3D0DA4-89B6-4B6F-9E62-0DF085D79D4A}"/>
    <cellStyle name="SAPBEXheaderText 8 2 2 6" xfId="19603" xr:uid="{352A0007-2274-4CC1-AAFD-63034586F83F}"/>
    <cellStyle name="SAPBEXheaderText 8 2 3" xfId="1802" xr:uid="{242D4488-453B-4305-B2E4-F166DC141EA4}"/>
    <cellStyle name="SAPBEXheaderText 8 2 3 2" xfId="3832" xr:uid="{14375BE5-D0B0-4366-8D51-D67DD8949482}"/>
    <cellStyle name="SAPBEXheaderText 8 2 3 2 2" xfId="10388" xr:uid="{4B75A933-51CA-4149-959B-695354297740}"/>
    <cellStyle name="SAPBEXheaderText 8 2 3 2 3" xfId="16002" xr:uid="{3B95BCF9-2FDC-4C30-8F4B-812AA46E0873}"/>
    <cellStyle name="SAPBEXheaderText 8 2 3 2 4" xfId="21479" xr:uid="{28D92AC1-F49B-4EFC-B38E-8F4F869172BE}"/>
    <cellStyle name="SAPBEXheaderText 8 2 3 3" xfId="6166" xr:uid="{0E9779DD-BEC9-4289-8788-1D864B914C75}"/>
    <cellStyle name="SAPBEXheaderText 8 2 3 3 2" xfId="12649" xr:uid="{EDB8DDC4-26A5-489B-AAB1-A48F6E8939FD}"/>
    <cellStyle name="SAPBEXheaderText 8 2 3 3 3" xfId="18215" xr:uid="{BB9CCA2A-D352-430E-98DA-94405094D6A8}"/>
    <cellStyle name="SAPBEXheaderText 8 2 3 3 4" xfId="23656" xr:uid="{048469DC-573E-4779-9376-E024218801B8}"/>
    <cellStyle name="SAPBEXheaderText 8 2 3 4" xfId="8422" xr:uid="{57C5F065-573C-4B28-B9AE-FB88C0B23629}"/>
    <cellStyle name="SAPBEXheaderText 8 2 3 5" xfId="14084" xr:uid="{8C15EA42-5625-473F-B52E-0F9AA9DF146C}"/>
    <cellStyle name="SAPBEXheaderText 8 2 3 6" xfId="19604" xr:uid="{051A86E7-DEB5-4DCA-B04F-C8F1A84B997B}"/>
    <cellStyle name="SAPBEXheaderText 8 2 4" xfId="3830" xr:uid="{D8453641-021C-4B0E-9A1C-56A1FCFECCDA}"/>
    <cellStyle name="SAPBEXheaderText 8 2 4 2" xfId="10386" xr:uid="{04A6458E-6C90-43A3-AC7B-FFB679651911}"/>
    <cellStyle name="SAPBEXheaderText 8 2 4 3" xfId="16000" xr:uid="{DBCD8DFE-4719-4B05-9492-0816A9A4D910}"/>
    <cellStyle name="SAPBEXheaderText 8 2 4 4" xfId="21477" xr:uid="{DC5D8CAC-6ED9-4AA5-9D1E-6950AFF879F3}"/>
    <cellStyle name="SAPBEXheaderText 8 2 5" xfId="6164" xr:uid="{D8D475AA-5FEE-4DAB-A382-734966F01710}"/>
    <cellStyle name="SAPBEXheaderText 8 2 5 2" xfId="12647" xr:uid="{E8FB912F-3E9F-4ADA-8BC9-53116E34068E}"/>
    <cellStyle name="SAPBEXheaderText 8 2 5 3" xfId="18213" xr:uid="{4575A9CD-2AA9-47AB-B4A2-D70D2375241C}"/>
    <cellStyle name="SAPBEXheaderText 8 2 5 4" xfId="23654" xr:uid="{45872BB1-D292-4840-9216-4BE66FF7647B}"/>
    <cellStyle name="SAPBEXheaderText 8 2 6" xfId="8420" xr:uid="{976CBACE-AB3A-421D-A3F2-6086F4981B49}"/>
    <cellStyle name="SAPBEXheaderText 8 2 7" xfId="14082" xr:uid="{2FD1EDDD-F7B9-4C74-9DB3-6FD1CF5DCA6C}"/>
    <cellStyle name="SAPBEXheaderText 8 2 8" xfId="19602" xr:uid="{698F288D-F102-4135-95BB-796876DA114C}"/>
    <cellStyle name="SAPBEXheaderText 8 3" xfId="1803" xr:uid="{F9B5CFD8-FD16-4E31-92B2-DC46313D1651}"/>
    <cellStyle name="SAPBEXheaderText 8 3 2" xfId="1804" xr:uid="{5EDC674B-F431-4E04-86ED-F16191AC7FF9}"/>
    <cellStyle name="SAPBEXheaderText 8 3 2 2" xfId="3834" xr:uid="{6EE6AFA3-CD1E-4AFB-91C8-ED9860A9706C}"/>
    <cellStyle name="SAPBEXheaderText 8 3 2 2 2" xfId="10390" xr:uid="{35656E67-B16B-4F6A-8BBB-83121C69AEF2}"/>
    <cellStyle name="SAPBEXheaderText 8 3 2 2 3" xfId="16004" xr:uid="{0FF710F8-CBB0-4FEC-9005-066C83CB2FBB}"/>
    <cellStyle name="SAPBEXheaderText 8 3 2 2 4" xfId="21481" xr:uid="{5F2F3349-F281-4E77-AC13-2507E98A8F5E}"/>
    <cellStyle name="SAPBEXheaderText 8 3 2 3" xfId="6168" xr:uid="{04080EAB-6440-4A15-B246-D933D6E9A0A6}"/>
    <cellStyle name="SAPBEXheaderText 8 3 2 3 2" xfId="12651" xr:uid="{32F0E3FC-D1A3-4EBA-90FC-C746B56E102E}"/>
    <cellStyle name="SAPBEXheaderText 8 3 2 3 3" xfId="18217" xr:uid="{E72099E0-2FEB-48F9-A41C-FA9ABD7164D2}"/>
    <cellStyle name="SAPBEXheaderText 8 3 2 3 4" xfId="23658" xr:uid="{264BF862-7CAC-4E95-AAD4-F04AC18F48E6}"/>
    <cellStyle name="SAPBEXheaderText 8 3 2 4" xfId="8424" xr:uid="{911FB86B-098F-4832-BD11-37EEC99DB526}"/>
    <cellStyle name="SAPBEXheaderText 8 3 2 5" xfId="14086" xr:uid="{3D3FEDA8-60E7-43CE-B63E-93E16716C236}"/>
    <cellStyle name="SAPBEXheaderText 8 3 2 6" xfId="19606" xr:uid="{59640979-A433-4E43-9491-158EC9427661}"/>
    <cellStyle name="SAPBEXheaderText 8 3 3" xfId="1805" xr:uid="{401A6986-0264-4F8B-8E59-75236891AF69}"/>
    <cellStyle name="SAPBEXheaderText 8 3 3 2" xfId="3835" xr:uid="{FDF19EB2-104B-4B69-834F-1C4ECD3FF363}"/>
    <cellStyle name="SAPBEXheaderText 8 3 3 2 2" xfId="10391" xr:uid="{78E154A1-C882-47B7-9B7C-C59AD127EB9E}"/>
    <cellStyle name="SAPBEXheaderText 8 3 3 2 3" xfId="16005" xr:uid="{3F757716-C467-4B29-840E-520D1E84B0C5}"/>
    <cellStyle name="SAPBEXheaderText 8 3 3 2 4" xfId="21482" xr:uid="{59CC737E-F6E8-4672-8460-92384AB60878}"/>
    <cellStyle name="SAPBEXheaderText 8 3 3 3" xfId="6169" xr:uid="{C18559B4-B6CC-465F-AD95-5304F29D2965}"/>
    <cellStyle name="SAPBEXheaderText 8 3 3 3 2" xfId="12652" xr:uid="{9780EE0E-72B6-45AD-AE2F-A4F4CB85D1D8}"/>
    <cellStyle name="SAPBEXheaderText 8 3 3 3 3" xfId="18218" xr:uid="{FFCD4F94-20DE-450C-A69C-61F7E03F037C}"/>
    <cellStyle name="SAPBEXheaderText 8 3 3 3 4" xfId="23659" xr:uid="{775F3F35-5CA9-447E-A295-089DC4D339D9}"/>
    <cellStyle name="SAPBEXheaderText 8 3 3 4" xfId="8425" xr:uid="{C256D340-38C1-4B9E-BC69-91897B0B1C11}"/>
    <cellStyle name="SAPBEXheaderText 8 3 3 5" xfId="14087" xr:uid="{C75D0E6B-0ED8-420D-AC7D-F89F40497D60}"/>
    <cellStyle name="SAPBEXheaderText 8 3 3 6" xfId="19607" xr:uid="{6B666468-F2D3-46D5-8E72-2A7A3BD12361}"/>
    <cellStyle name="SAPBEXheaderText 8 3 4" xfId="3833" xr:uid="{DD6F7BD3-3BDE-4070-BE59-90EBF0AE4FA2}"/>
    <cellStyle name="SAPBEXheaderText 8 3 4 2" xfId="10389" xr:uid="{15B755B1-E816-4BC5-B053-C15E77CB1966}"/>
    <cellStyle name="SAPBEXheaderText 8 3 4 3" xfId="16003" xr:uid="{A03D1596-182B-4B65-832D-6F2FFA59AF81}"/>
    <cellStyle name="SAPBEXheaderText 8 3 4 4" xfId="21480" xr:uid="{D48D0BC5-322E-4433-9873-907F7E101D50}"/>
    <cellStyle name="SAPBEXheaderText 8 3 5" xfId="6167" xr:uid="{EE2949B0-B7F4-4BDB-9429-D1D637EDB593}"/>
    <cellStyle name="SAPBEXheaderText 8 3 5 2" xfId="12650" xr:uid="{2765A8FC-1B85-46ED-B83C-F54292A0293C}"/>
    <cellStyle name="SAPBEXheaderText 8 3 5 3" xfId="18216" xr:uid="{2A515057-CEB9-4B56-B07C-CDAC84489A2A}"/>
    <cellStyle name="SAPBEXheaderText 8 3 5 4" xfId="23657" xr:uid="{5DA928B0-5C9A-47D1-B27B-EB4875BFA545}"/>
    <cellStyle name="SAPBEXheaderText 8 3 6" xfId="8423" xr:uid="{7AC4D757-BF93-435C-8C67-864B5F74EC3C}"/>
    <cellStyle name="SAPBEXheaderText 8 3 7" xfId="14085" xr:uid="{7AC8D2B6-FC1F-49C7-9A68-F89EBE7F5896}"/>
    <cellStyle name="SAPBEXheaderText 8 3 8" xfId="19605" xr:uid="{B35FF3CC-9108-43B8-A945-547289B60486}"/>
    <cellStyle name="SAPBEXheaderText 8 4" xfId="1806" xr:uid="{E65E2088-C031-4EC6-BFBF-A014A4145D6C}"/>
    <cellStyle name="SAPBEXheaderText 8 4 2" xfId="1807" xr:uid="{98EC8693-D6DF-4594-8DCB-63D351C4BF69}"/>
    <cellStyle name="SAPBEXheaderText 8 4 2 2" xfId="3837" xr:uid="{3F4021BD-C7FB-46CB-9751-12DB441DB2DF}"/>
    <cellStyle name="SAPBEXheaderText 8 4 2 2 2" xfId="10393" xr:uid="{0AE23D6C-67C7-43E8-89E6-206ECF9D3363}"/>
    <cellStyle name="SAPBEXheaderText 8 4 2 2 3" xfId="16007" xr:uid="{FA1C9C9E-A017-46EB-8E13-C406AD88EEF6}"/>
    <cellStyle name="SAPBEXheaderText 8 4 2 2 4" xfId="21484" xr:uid="{25A48AED-9FAC-4DC6-ABEB-EB733D188F6A}"/>
    <cellStyle name="SAPBEXheaderText 8 4 2 3" xfId="6171" xr:uid="{666A6964-3C40-4DA9-AF51-1D916D8A29C8}"/>
    <cellStyle name="SAPBEXheaderText 8 4 2 3 2" xfId="12654" xr:uid="{339A6A11-99F8-497C-9572-DC99CE33CD16}"/>
    <cellStyle name="SAPBEXheaderText 8 4 2 3 3" xfId="18220" xr:uid="{C0AA2494-B953-48FB-9364-7AA8ECA1BB07}"/>
    <cellStyle name="SAPBEXheaderText 8 4 2 3 4" xfId="23661" xr:uid="{5DEC401B-3FF6-44A2-A4F1-EB18F8784C66}"/>
    <cellStyle name="SAPBEXheaderText 8 4 2 4" xfId="8427" xr:uid="{109F4BCD-DBF4-4C10-8168-9B5BF1B79FD1}"/>
    <cellStyle name="SAPBEXheaderText 8 4 2 5" xfId="14089" xr:uid="{BA079688-B0DB-4CB3-8661-A9BAC4C2F4C8}"/>
    <cellStyle name="SAPBEXheaderText 8 4 2 6" xfId="19609" xr:uid="{A4075530-ED5C-4D26-BD20-D677E0DBBC35}"/>
    <cellStyle name="SAPBEXheaderText 8 4 3" xfId="1808" xr:uid="{F8877012-1D37-42C3-8C15-579529C0230F}"/>
    <cellStyle name="SAPBEXheaderText 8 4 3 2" xfId="3838" xr:uid="{1CEF7417-64FE-4E63-84A9-1676B299EDC1}"/>
    <cellStyle name="SAPBEXheaderText 8 4 3 2 2" xfId="10394" xr:uid="{8AD57D77-4082-4CEF-AF84-2807066DFE8C}"/>
    <cellStyle name="SAPBEXheaderText 8 4 3 2 3" xfId="16008" xr:uid="{291B1901-9515-40EF-8337-CD7744904889}"/>
    <cellStyle name="SAPBEXheaderText 8 4 3 2 4" xfId="21485" xr:uid="{74978A15-7C7C-4BA3-B00A-AE9F43C62D8C}"/>
    <cellStyle name="SAPBEXheaderText 8 4 3 3" xfId="6172" xr:uid="{07D36929-032C-4EEC-9A31-CD7FD6035AA9}"/>
    <cellStyle name="SAPBEXheaderText 8 4 3 3 2" xfId="12655" xr:uid="{203441B0-738B-47A2-AB62-3461E55580A2}"/>
    <cellStyle name="SAPBEXheaderText 8 4 3 3 3" xfId="18221" xr:uid="{8A12245C-2036-4403-B0C4-D5E678049722}"/>
    <cellStyle name="SAPBEXheaderText 8 4 3 3 4" xfId="23662" xr:uid="{FABD9354-EC3A-4882-84C6-5D91C1F0D57A}"/>
    <cellStyle name="SAPBEXheaderText 8 4 3 4" xfId="8428" xr:uid="{1559684B-C56D-4987-91DD-6BFBEBB2A5A5}"/>
    <cellStyle name="SAPBEXheaderText 8 4 3 5" xfId="14090" xr:uid="{8E09F1F7-B3FC-4283-BBBB-8B5762C77D86}"/>
    <cellStyle name="SAPBEXheaderText 8 4 3 6" xfId="19610" xr:uid="{B4B213E9-D94B-419C-871F-BACF91CF88B1}"/>
    <cellStyle name="SAPBEXheaderText 8 4 4" xfId="3836" xr:uid="{5BCCE438-1D04-423E-ABE7-AD66FAF69900}"/>
    <cellStyle name="SAPBEXheaderText 8 4 4 2" xfId="10392" xr:uid="{32849800-DD62-4383-A0D3-AA4B294ECF18}"/>
    <cellStyle name="SAPBEXheaderText 8 4 4 3" xfId="16006" xr:uid="{61F92301-C975-48D4-A869-CD7F75984271}"/>
    <cellStyle name="SAPBEXheaderText 8 4 4 4" xfId="21483" xr:uid="{C50CE49C-2E49-470A-B843-E79E38022D08}"/>
    <cellStyle name="SAPBEXheaderText 8 4 5" xfId="6170" xr:uid="{3EBF38BA-E12D-43BB-B8C5-572202FD498A}"/>
    <cellStyle name="SAPBEXheaderText 8 4 5 2" xfId="12653" xr:uid="{EBF599F3-0218-42B7-B810-ED84DBCC2FAC}"/>
    <cellStyle name="SAPBEXheaderText 8 4 5 3" xfId="18219" xr:uid="{F349F32E-35BC-4D7E-AD27-BF4CE327659D}"/>
    <cellStyle name="SAPBEXheaderText 8 4 5 4" xfId="23660" xr:uid="{195CB56C-E01F-48E3-B65F-A50D74A4903B}"/>
    <cellStyle name="SAPBEXheaderText 8 4 6" xfId="8426" xr:uid="{F36A646A-82FC-49E7-B3B2-6F1274AA92A8}"/>
    <cellStyle name="SAPBEXheaderText 8 4 7" xfId="14088" xr:uid="{FDDAFD79-3EED-4CB3-8344-6EBD76CF7245}"/>
    <cellStyle name="SAPBEXheaderText 8 4 8" xfId="19608" xr:uid="{85B59921-AD67-4C7F-8B24-D415A34195DE}"/>
    <cellStyle name="SAPBEXheaderText 8 5" xfId="1809" xr:uid="{3B46E4FD-52BC-4E1D-84CC-837C7DDC3E20}"/>
    <cellStyle name="SAPBEXheaderText 8 5 2" xfId="3839" xr:uid="{6B1082A8-D126-4FD1-B449-CBD051208586}"/>
    <cellStyle name="SAPBEXheaderText 8 5 2 2" xfId="10395" xr:uid="{373E5B73-2FBB-4D05-9C61-5B53243A1D0C}"/>
    <cellStyle name="SAPBEXheaderText 8 5 2 3" xfId="16009" xr:uid="{0EE70BCB-60BE-469E-B2A3-7E71ACE5FD29}"/>
    <cellStyle name="SAPBEXheaderText 8 5 2 4" xfId="21486" xr:uid="{CFE0B42E-2CCB-4E1F-8EE4-9B9BD553B650}"/>
    <cellStyle name="SAPBEXheaderText 8 5 3" xfId="6173" xr:uid="{DC942391-998F-4066-8EFD-D9B31167E678}"/>
    <cellStyle name="SAPBEXheaderText 8 5 3 2" xfId="12656" xr:uid="{D054913E-7A82-4BD8-8D15-0687E69DB0D3}"/>
    <cellStyle name="SAPBEXheaderText 8 5 3 3" xfId="18222" xr:uid="{35C3F6C1-ADF0-43E2-B6FB-7B2A7090536E}"/>
    <cellStyle name="SAPBEXheaderText 8 5 3 4" xfId="23663" xr:uid="{9B28B5D6-4ADC-4C56-9259-8D18F2B35387}"/>
    <cellStyle name="SAPBEXheaderText 8 5 4" xfId="8429" xr:uid="{CD224A5E-87EC-4973-AD76-1839D1BBDE12}"/>
    <cellStyle name="SAPBEXheaderText 8 5 5" xfId="14091" xr:uid="{C334C95C-52F9-43F9-8983-850EA504A7A7}"/>
    <cellStyle name="SAPBEXheaderText 8 5 6" xfId="19611" xr:uid="{A09177F1-9B99-46D6-B402-29C22D34A369}"/>
    <cellStyle name="SAPBEXheaderText 8 6" xfId="1810" xr:uid="{E4C012C2-E4BE-47BE-ABC3-D922FC2A3EC7}"/>
    <cellStyle name="SAPBEXheaderText 8 6 2" xfId="3840" xr:uid="{A471DA01-5D39-447B-866F-AEEA26E9B8AC}"/>
    <cellStyle name="SAPBEXheaderText 8 6 2 2" xfId="10396" xr:uid="{0BF46567-9E46-45B4-BC3E-986090D2A863}"/>
    <cellStyle name="SAPBEXheaderText 8 6 2 3" xfId="16010" xr:uid="{D444B186-8600-43C9-8CFE-6C3901C58040}"/>
    <cellStyle name="SAPBEXheaderText 8 6 2 4" xfId="21487" xr:uid="{3EC13FEB-AECC-4C8C-AAA4-2FCFE5AF142E}"/>
    <cellStyle name="SAPBEXheaderText 8 6 3" xfId="6174" xr:uid="{ED21E3BF-1055-47F7-9946-ABDE94B9B034}"/>
    <cellStyle name="SAPBEXheaderText 8 6 3 2" xfId="12657" xr:uid="{CFFEB9B0-33AD-485F-A6FF-60A5CC629FDA}"/>
    <cellStyle name="SAPBEXheaderText 8 6 3 3" xfId="18223" xr:uid="{F5216D33-E759-499F-A7A4-08DBEA3F095B}"/>
    <cellStyle name="SAPBEXheaderText 8 6 3 4" xfId="23664" xr:uid="{8C6D8601-0150-4F31-B94B-83502A55D9A9}"/>
    <cellStyle name="SAPBEXheaderText 8 6 4" xfId="8430" xr:uid="{597C4BA4-E8D4-43A4-85B2-B33E8C5A1BB7}"/>
    <cellStyle name="SAPBEXheaderText 8 6 5" xfId="14092" xr:uid="{A90B1940-976B-443D-828B-16F26BA5629D}"/>
    <cellStyle name="SAPBEXheaderText 8 6 6" xfId="19612" xr:uid="{185120D7-FF94-4EEC-82DF-0DBC19E5630F}"/>
    <cellStyle name="SAPBEXheaderText 8 7" xfId="3829" xr:uid="{3AD24404-3695-4BB7-B49A-6EAFA604D640}"/>
    <cellStyle name="SAPBEXheaderText 8 7 2" xfId="10385" xr:uid="{C0B5BA12-E32C-4156-832D-F76D4E148266}"/>
    <cellStyle name="SAPBEXheaderText 8 7 3" xfId="15999" xr:uid="{EA0023CE-2701-4D3A-9B59-070F91805F32}"/>
    <cellStyle name="SAPBEXheaderText 8 7 4" xfId="21476" xr:uid="{242D1898-6E96-452D-A62D-3079A42702BF}"/>
    <cellStyle name="SAPBEXheaderText 8 8" xfId="6163" xr:uid="{F5F9EA86-232B-40D8-B1F1-1E2FE100B119}"/>
    <cellStyle name="SAPBEXheaderText 8 8 2" xfId="12646" xr:uid="{4EA3FA73-B166-4E78-9127-33BBA6DC225C}"/>
    <cellStyle name="SAPBEXheaderText 8 8 3" xfId="18212" xr:uid="{EC4E55E9-0579-4544-9343-1DB64980CB44}"/>
    <cellStyle name="SAPBEXheaderText 8 8 4" xfId="23653" xr:uid="{829F6D0E-6CE3-4847-AF6B-5DC9F1C23F94}"/>
    <cellStyle name="SAPBEXheaderText 8 9" xfId="8419" xr:uid="{F97A1E83-F254-45DB-959D-8DD7DACDE3AB}"/>
    <cellStyle name="SAPBEXheaderText 9" xfId="1811" xr:uid="{48E9F163-FE61-460E-8EA4-CC2FC7C08F50}"/>
    <cellStyle name="SAPBEXheaderText 9 10" xfId="14093" xr:uid="{55A89F05-450B-424D-B62C-101CBD2EF045}"/>
    <cellStyle name="SAPBEXheaderText 9 11" xfId="19613" xr:uid="{3AC48FB1-C29A-4466-8EAD-6E2B94446332}"/>
    <cellStyle name="SAPBEXheaderText 9 2" xfId="1812" xr:uid="{B8C94533-C7CF-424B-9EA2-8259DD0FF5A1}"/>
    <cellStyle name="SAPBEXheaderText 9 2 2" xfId="1813" xr:uid="{2C993F04-A393-4B23-98CE-4B445A50AE82}"/>
    <cellStyle name="SAPBEXheaderText 9 2 2 2" xfId="3843" xr:uid="{ED8CE473-C7E9-41EB-A4F0-A049D6CF23D9}"/>
    <cellStyle name="SAPBEXheaderText 9 2 2 2 2" xfId="10399" xr:uid="{EF543602-4998-4B62-856E-1E21EA9D38AA}"/>
    <cellStyle name="SAPBEXheaderText 9 2 2 2 3" xfId="16013" xr:uid="{4E05E4A6-BF30-4D22-BDA7-C5B55A7A2C79}"/>
    <cellStyle name="SAPBEXheaderText 9 2 2 2 4" xfId="21490" xr:uid="{FAB86289-EE8B-4567-86BC-85FEF5E946FC}"/>
    <cellStyle name="SAPBEXheaderText 9 2 2 3" xfId="6177" xr:uid="{B16FD4F5-C1DE-4106-9D48-F89705A97D23}"/>
    <cellStyle name="SAPBEXheaderText 9 2 2 3 2" xfId="12660" xr:uid="{303B2241-1F0D-4E24-9EDC-6CB726118DA0}"/>
    <cellStyle name="SAPBEXheaderText 9 2 2 3 3" xfId="18226" xr:uid="{6AE4C07B-80AF-4911-8857-E0128CEB3265}"/>
    <cellStyle name="SAPBEXheaderText 9 2 2 3 4" xfId="23667" xr:uid="{6E0AB174-7A48-49B9-BCAD-EF03E8EFC01E}"/>
    <cellStyle name="SAPBEXheaderText 9 2 2 4" xfId="8433" xr:uid="{BDA2CEA4-9E52-4411-8212-7D3758E3C925}"/>
    <cellStyle name="SAPBEXheaderText 9 2 2 5" xfId="14095" xr:uid="{D1B58AE5-2023-483C-AC7B-941A4159A0CD}"/>
    <cellStyle name="SAPBEXheaderText 9 2 2 6" xfId="19615" xr:uid="{779831CE-113F-4FA5-99D2-C3EE97D301DD}"/>
    <cellStyle name="SAPBEXheaderText 9 2 3" xfId="1814" xr:uid="{04042C24-0D0A-4681-B2CB-8A3C7079C757}"/>
    <cellStyle name="SAPBEXheaderText 9 2 3 2" xfId="3844" xr:uid="{6BF9D00C-7A5A-4155-B096-FF481061FA09}"/>
    <cellStyle name="SAPBEXheaderText 9 2 3 2 2" xfId="10400" xr:uid="{04082BEA-5578-411C-A8B1-DF9941476151}"/>
    <cellStyle name="SAPBEXheaderText 9 2 3 2 3" xfId="16014" xr:uid="{7D9245F9-7AA1-4CFA-B13F-242840C68BB9}"/>
    <cellStyle name="SAPBEXheaderText 9 2 3 2 4" xfId="21491" xr:uid="{5CF52728-CDCA-4FF6-B4AC-691868E91FD7}"/>
    <cellStyle name="SAPBEXheaderText 9 2 3 3" xfId="6178" xr:uid="{5D45ED23-62D7-4EC1-BEE3-5A82AD0E8CEB}"/>
    <cellStyle name="SAPBEXheaderText 9 2 3 3 2" xfId="12661" xr:uid="{83E02343-A1A4-4039-ADBE-EBD92DC66805}"/>
    <cellStyle name="SAPBEXheaderText 9 2 3 3 3" xfId="18227" xr:uid="{BA6E6351-769F-4C0E-B887-1211765C12A6}"/>
    <cellStyle name="SAPBEXheaderText 9 2 3 3 4" xfId="23668" xr:uid="{0E0F99FB-0328-449D-8154-2156DF2BBC21}"/>
    <cellStyle name="SAPBEXheaderText 9 2 3 4" xfId="8434" xr:uid="{42036A1C-177B-4F6A-BBAF-976854679F2E}"/>
    <cellStyle name="SAPBEXheaderText 9 2 3 5" xfId="14096" xr:uid="{2F8E2963-AA5E-4F38-BE5C-0517A4D4E9A9}"/>
    <cellStyle name="SAPBEXheaderText 9 2 3 6" xfId="19616" xr:uid="{ACE76762-519E-488B-B7C4-80047C92AD19}"/>
    <cellStyle name="SAPBEXheaderText 9 2 4" xfId="3842" xr:uid="{80F75873-D033-4124-BD00-B621A4DD53AF}"/>
    <cellStyle name="SAPBEXheaderText 9 2 4 2" xfId="10398" xr:uid="{0943A54C-68EA-4F50-B820-BAD93BAAEA2D}"/>
    <cellStyle name="SAPBEXheaderText 9 2 4 3" xfId="16012" xr:uid="{19EB34AE-C4E9-4525-A04A-41AE3AADF372}"/>
    <cellStyle name="SAPBEXheaderText 9 2 4 4" xfId="21489" xr:uid="{15614D94-DBA9-4800-931F-78376B7F7052}"/>
    <cellStyle name="SAPBEXheaderText 9 2 5" xfId="6176" xr:uid="{D8CC9DF9-0569-44A2-9FB1-A32630329270}"/>
    <cellStyle name="SAPBEXheaderText 9 2 5 2" xfId="12659" xr:uid="{EB4E67B5-F012-40E0-AA5A-A5244950F794}"/>
    <cellStyle name="SAPBEXheaderText 9 2 5 3" xfId="18225" xr:uid="{E2AA5EA1-753B-4C12-B8F3-B8F17DE98ED5}"/>
    <cellStyle name="SAPBEXheaderText 9 2 5 4" xfId="23666" xr:uid="{7637D6A6-92DB-42D4-A1C2-0A2023DA7F06}"/>
    <cellStyle name="SAPBEXheaderText 9 2 6" xfId="8432" xr:uid="{A209CCC3-EB52-48E7-A26C-CD0CB04A7B6D}"/>
    <cellStyle name="SAPBEXheaderText 9 2 7" xfId="14094" xr:uid="{F0924150-EEE9-448A-9ED3-82D7BFD8A5CA}"/>
    <cellStyle name="SAPBEXheaderText 9 2 8" xfId="19614" xr:uid="{0A18379A-2089-4034-8971-10DD60C3A385}"/>
    <cellStyle name="SAPBEXheaderText 9 3" xfId="1815" xr:uid="{99D470C6-E7D5-4AF0-B2CE-97F7118AC376}"/>
    <cellStyle name="SAPBEXheaderText 9 3 2" xfId="1816" xr:uid="{B660444A-64E1-4A2E-985C-8F586D042CD6}"/>
    <cellStyle name="SAPBEXheaderText 9 3 2 2" xfId="3846" xr:uid="{B44E0616-9BEC-4AF4-B2CC-FB8E44AC1DA2}"/>
    <cellStyle name="SAPBEXheaderText 9 3 2 2 2" xfId="10402" xr:uid="{9FAC7A01-CFF3-4736-A71E-BD3FEFEFE78E}"/>
    <cellStyle name="SAPBEXheaderText 9 3 2 2 3" xfId="16016" xr:uid="{0E61DE49-20C7-42E7-A9C5-3373C9C791F0}"/>
    <cellStyle name="SAPBEXheaderText 9 3 2 2 4" xfId="21493" xr:uid="{84138B70-9B2A-4337-9F52-9EDF3391C376}"/>
    <cellStyle name="SAPBEXheaderText 9 3 2 3" xfId="6180" xr:uid="{1066E21A-E3C0-4714-9D47-0E63E3AB23A8}"/>
    <cellStyle name="SAPBEXheaderText 9 3 2 3 2" xfId="12663" xr:uid="{FBB1F8B8-272F-48C9-93A0-FF86B2D36E57}"/>
    <cellStyle name="SAPBEXheaderText 9 3 2 3 3" xfId="18229" xr:uid="{A4DBABDA-736A-4A90-83FD-95C720E85A6D}"/>
    <cellStyle name="SAPBEXheaderText 9 3 2 3 4" xfId="23670" xr:uid="{07298FEC-2A63-44FB-B046-400FAFAAA803}"/>
    <cellStyle name="SAPBEXheaderText 9 3 2 4" xfId="8436" xr:uid="{E5E9FD5B-062E-4EB4-A655-AF748AAE313B}"/>
    <cellStyle name="SAPBEXheaderText 9 3 2 5" xfId="14098" xr:uid="{40D46D31-4B75-4CD6-944A-F834B8998B96}"/>
    <cellStyle name="SAPBEXheaderText 9 3 2 6" xfId="19618" xr:uid="{930CEF6A-5E4F-4FF5-80C3-E4951AA48D78}"/>
    <cellStyle name="SAPBEXheaderText 9 3 3" xfId="1817" xr:uid="{96A8C2D2-56B2-4E4B-8890-3BC9A50E972F}"/>
    <cellStyle name="SAPBEXheaderText 9 3 3 2" xfId="3847" xr:uid="{8F080C7C-EAE6-4FCE-99FC-FE02CC272D1B}"/>
    <cellStyle name="SAPBEXheaderText 9 3 3 2 2" xfId="10403" xr:uid="{6043C70E-8CCC-4A31-BE3A-052BB75772AD}"/>
    <cellStyle name="SAPBEXheaderText 9 3 3 2 3" xfId="16017" xr:uid="{052B16A6-9A0A-4EB0-824D-D081F29DB1E2}"/>
    <cellStyle name="SAPBEXheaderText 9 3 3 2 4" xfId="21494" xr:uid="{26246BD2-70AF-4520-BC85-626E6A4BCE0C}"/>
    <cellStyle name="SAPBEXheaderText 9 3 3 3" xfId="6181" xr:uid="{B08790D1-7258-41F8-89E6-4D823E23CBD0}"/>
    <cellStyle name="SAPBEXheaderText 9 3 3 3 2" xfId="12664" xr:uid="{6EFBC9E7-216E-4870-B1AC-66ED7AA767E9}"/>
    <cellStyle name="SAPBEXheaderText 9 3 3 3 3" xfId="18230" xr:uid="{2EDF188C-DC34-4BA8-8B5C-871D01772F97}"/>
    <cellStyle name="SAPBEXheaderText 9 3 3 3 4" xfId="23671" xr:uid="{EB18640A-C2F7-4585-809E-CC909D9785D4}"/>
    <cellStyle name="SAPBEXheaderText 9 3 3 4" xfId="8437" xr:uid="{772CC4AA-8D1D-42A8-B872-BA9ACDC79EEB}"/>
    <cellStyle name="SAPBEXheaderText 9 3 3 5" xfId="14099" xr:uid="{4FD482ED-C829-4B4C-B38A-C2578C7233F7}"/>
    <cellStyle name="SAPBEXheaderText 9 3 3 6" xfId="19619" xr:uid="{D208CEA0-EE48-482A-880A-20336DFCF0A9}"/>
    <cellStyle name="SAPBEXheaderText 9 3 4" xfId="3845" xr:uid="{FF1924DA-F58E-4194-A063-B3434DAEB801}"/>
    <cellStyle name="SAPBEXheaderText 9 3 4 2" xfId="10401" xr:uid="{060417FB-8954-430F-A24C-3736E50346D5}"/>
    <cellStyle name="SAPBEXheaderText 9 3 4 3" xfId="16015" xr:uid="{994F4B37-0F20-4EE7-9A03-39CF838FF2C2}"/>
    <cellStyle name="SAPBEXheaderText 9 3 4 4" xfId="21492" xr:uid="{2547BE82-982B-4666-8F6F-57FE09DEDBC4}"/>
    <cellStyle name="SAPBEXheaderText 9 3 5" xfId="6179" xr:uid="{E5FEA3EF-0963-4F3B-B0B4-52A8E63AF9A4}"/>
    <cellStyle name="SAPBEXheaderText 9 3 5 2" xfId="12662" xr:uid="{94B2D9EF-D7F5-4463-BA77-494C2BC7C932}"/>
    <cellStyle name="SAPBEXheaderText 9 3 5 3" xfId="18228" xr:uid="{9F53D2CA-9C82-4712-9CFB-55814954396B}"/>
    <cellStyle name="SAPBEXheaderText 9 3 5 4" xfId="23669" xr:uid="{554867AF-76BE-4B6C-B048-2654BA7AA3A6}"/>
    <cellStyle name="SAPBEXheaderText 9 3 6" xfId="8435" xr:uid="{8A3746F3-DBCC-4C8A-901A-1CEE387D048A}"/>
    <cellStyle name="SAPBEXheaderText 9 3 7" xfId="14097" xr:uid="{5ADC4E47-7EB8-4063-BC1C-E92160B30FEC}"/>
    <cellStyle name="SAPBEXheaderText 9 3 8" xfId="19617" xr:uid="{A8478302-BEE8-4087-BBDA-554EEE4ECF23}"/>
    <cellStyle name="SAPBEXheaderText 9 4" xfId="1818" xr:uid="{57925915-4A96-4B95-8E01-116E64CF5DE5}"/>
    <cellStyle name="SAPBEXheaderText 9 4 2" xfId="1819" xr:uid="{A1A8F883-81D2-4E21-B48A-BB9C8A9281BD}"/>
    <cellStyle name="SAPBEXheaderText 9 4 2 2" xfId="3849" xr:uid="{5319CF34-484B-462C-8A49-1B43E9061737}"/>
    <cellStyle name="SAPBEXheaderText 9 4 2 2 2" xfId="10405" xr:uid="{1EF94705-5B7C-461E-8E09-0D9F6355B0F9}"/>
    <cellStyle name="SAPBEXheaderText 9 4 2 2 3" xfId="16019" xr:uid="{7F7DCB3E-78FA-4F05-86C0-5CE327F34FB7}"/>
    <cellStyle name="SAPBEXheaderText 9 4 2 2 4" xfId="21496" xr:uid="{F09957A0-D224-48C8-9D60-FC93FE9525DD}"/>
    <cellStyle name="SAPBEXheaderText 9 4 2 3" xfId="6183" xr:uid="{B981160B-C0C7-43A7-9A2C-43A368F8E07E}"/>
    <cellStyle name="SAPBEXheaderText 9 4 2 3 2" xfId="12666" xr:uid="{6A02C96B-95AE-4100-AEAF-FC79A6513129}"/>
    <cellStyle name="SAPBEXheaderText 9 4 2 3 3" xfId="18232" xr:uid="{661C3458-8F89-4E37-80E3-F7B2CDA73178}"/>
    <cellStyle name="SAPBEXheaderText 9 4 2 3 4" xfId="23673" xr:uid="{2504B884-21AB-4ED6-8963-C312749F21A2}"/>
    <cellStyle name="SAPBEXheaderText 9 4 2 4" xfId="8439" xr:uid="{1143AAB5-9B93-457F-A700-0FD099676B79}"/>
    <cellStyle name="SAPBEXheaderText 9 4 2 5" xfId="14101" xr:uid="{6D1988D6-762D-4775-B907-B3E936A91CB9}"/>
    <cellStyle name="SAPBEXheaderText 9 4 2 6" xfId="19621" xr:uid="{6DF6BB96-69DB-4914-836A-F56664AA2E1D}"/>
    <cellStyle name="SAPBEXheaderText 9 4 3" xfId="1820" xr:uid="{F2659CF9-110C-453E-968D-6F9FC181A3CD}"/>
    <cellStyle name="SAPBEXheaderText 9 4 3 2" xfId="3850" xr:uid="{09CBCD55-6B9F-46F8-8E36-7386B31F0813}"/>
    <cellStyle name="SAPBEXheaderText 9 4 3 2 2" xfId="10406" xr:uid="{4C8940A9-5FDB-4F40-8B2F-A6B111AD5FA1}"/>
    <cellStyle name="SAPBEXheaderText 9 4 3 2 3" xfId="16020" xr:uid="{25B3ABDF-8AEA-4C3F-A8DC-5DE5374C9C1C}"/>
    <cellStyle name="SAPBEXheaderText 9 4 3 2 4" xfId="21497" xr:uid="{238F8ECC-0F54-4F72-A696-92E56768F757}"/>
    <cellStyle name="SAPBEXheaderText 9 4 3 3" xfId="6184" xr:uid="{2C70765E-168D-46D2-A599-608FC2B88C40}"/>
    <cellStyle name="SAPBEXheaderText 9 4 3 3 2" xfId="12667" xr:uid="{7ADD0D4D-7A46-4FBD-8E8B-46C81B0DFCE7}"/>
    <cellStyle name="SAPBEXheaderText 9 4 3 3 3" xfId="18233" xr:uid="{CCCE9E1A-CD8F-4246-BA02-957C14494FDA}"/>
    <cellStyle name="SAPBEXheaderText 9 4 3 3 4" xfId="23674" xr:uid="{2104131A-38DF-4488-9489-865AF3FB2472}"/>
    <cellStyle name="SAPBEXheaderText 9 4 3 4" xfId="8440" xr:uid="{45835C9D-21AC-44B0-A560-C02ECB85363E}"/>
    <cellStyle name="SAPBEXheaderText 9 4 3 5" xfId="14102" xr:uid="{E185CDC5-DFE2-4771-AA08-011F3DDB5372}"/>
    <cellStyle name="SAPBEXheaderText 9 4 3 6" xfId="19622" xr:uid="{FBB51B53-F923-4F44-8EB3-6AFAAB83997A}"/>
    <cellStyle name="SAPBEXheaderText 9 4 4" xfId="3848" xr:uid="{5364FE9A-36E2-43CD-9070-2F9D005ED1A5}"/>
    <cellStyle name="SAPBEXheaderText 9 4 4 2" xfId="10404" xr:uid="{6FA193E9-37F0-424B-BC7E-26B340FFAF4D}"/>
    <cellStyle name="SAPBEXheaderText 9 4 4 3" xfId="16018" xr:uid="{09E04EC7-C6C9-494A-8F2E-E8999A31F36E}"/>
    <cellStyle name="SAPBEXheaderText 9 4 4 4" xfId="21495" xr:uid="{CE43597E-102C-45F2-89E6-9D23798CDAA5}"/>
    <cellStyle name="SAPBEXheaderText 9 4 5" xfId="6182" xr:uid="{69342903-BEFA-485D-9AC6-9763226E2157}"/>
    <cellStyle name="SAPBEXheaderText 9 4 5 2" xfId="12665" xr:uid="{D31708DB-E0D4-480D-876F-233629CB9A3E}"/>
    <cellStyle name="SAPBEXheaderText 9 4 5 3" xfId="18231" xr:uid="{DBB8CEFF-B6ED-4E44-B667-96B218C292E3}"/>
    <cellStyle name="SAPBEXheaderText 9 4 5 4" xfId="23672" xr:uid="{5ADCD75B-8FA0-418E-866E-4F6522841DD2}"/>
    <cellStyle name="SAPBEXheaderText 9 4 6" xfId="8438" xr:uid="{34730007-AD75-4512-849E-978685627E69}"/>
    <cellStyle name="SAPBEXheaderText 9 4 7" xfId="14100" xr:uid="{16B4A649-17ED-4D80-952E-58C5C7518EF6}"/>
    <cellStyle name="SAPBEXheaderText 9 4 8" xfId="19620" xr:uid="{23801447-6750-4D97-BA19-62790F54DB70}"/>
    <cellStyle name="SAPBEXheaderText 9 5" xfId="1821" xr:uid="{CD87AFE0-0CC0-4918-BC23-639AFD5F0C2C}"/>
    <cellStyle name="SAPBEXheaderText 9 5 2" xfId="3851" xr:uid="{E88B173E-E213-4CEE-BD07-38BDCF7277F9}"/>
    <cellStyle name="SAPBEXheaderText 9 5 2 2" xfId="10407" xr:uid="{C530EE29-784B-4DEB-BEE5-46AD7EB43316}"/>
    <cellStyle name="SAPBEXheaderText 9 5 2 3" xfId="16021" xr:uid="{73FD79E7-5B47-4E9C-8227-F1139042C2FA}"/>
    <cellStyle name="SAPBEXheaderText 9 5 2 4" xfId="21498" xr:uid="{76270D18-0801-41AA-A993-48EB8398DAFA}"/>
    <cellStyle name="SAPBEXheaderText 9 5 3" xfId="6185" xr:uid="{C9DA8965-AB6B-4C3A-9E94-A8FC0E244754}"/>
    <cellStyle name="SAPBEXheaderText 9 5 3 2" xfId="12668" xr:uid="{DDFAE4ED-9545-41D0-A886-067176A82D8F}"/>
    <cellStyle name="SAPBEXheaderText 9 5 3 3" xfId="18234" xr:uid="{5EF0F659-FF7B-4880-B471-3E1AD788D01B}"/>
    <cellStyle name="SAPBEXheaderText 9 5 3 4" xfId="23675" xr:uid="{77E1539A-40EB-4A74-93A9-9111A2513B14}"/>
    <cellStyle name="SAPBEXheaderText 9 5 4" xfId="8441" xr:uid="{39B2EFA9-8978-473B-83B2-D45BFAE372A4}"/>
    <cellStyle name="SAPBEXheaderText 9 5 5" xfId="14103" xr:uid="{0D8522D7-12E6-4864-AA5E-B64E3BE3B752}"/>
    <cellStyle name="SAPBEXheaderText 9 5 6" xfId="19623" xr:uid="{EB838198-C051-4FEE-8EA8-472962E7BE36}"/>
    <cellStyle name="SAPBEXheaderText 9 6" xfId="1822" xr:uid="{325D6F00-D0AD-40E5-82AE-C445AB57AFF5}"/>
    <cellStyle name="SAPBEXheaderText 9 6 2" xfId="3852" xr:uid="{3F4AA82A-6D87-44D0-9C38-1C2E26DC03FA}"/>
    <cellStyle name="SAPBEXheaderText 9 6 2 2" xfId="10408" xr:uid="{FC5D0E0C-9393-4CE0-9F39-682C7B02449E}"/>
    <cellStyle name="SAPBEXheaderText 9 6 2 3" xfId="16022" xr:uid="{302B6553-E70D-4529-802E-A8D9A2B54ACE}"/>
    <cellStyle name="SAPBEXheaderText 9 6 2 4" xfId="21499" xr:uid="{1A0A30E4-3EAB-4AE3-8EB3-38907B2ECD02}"/>
    <cellStyle name="SAPBEXheaderText 9 6 3" xfId="6186" xr:uid="{0474FE1C-92EA-42A6-A15E-F7F7D1AF3A0D}"/>
    <cellStyle name="SAPBEXheaderText 9 6 3 2" xfId="12669" xr:uid="{8DE8CF65-F54F-44C8-B526-BC91162F1677}"/>
    <cellStyle name="SAPBEXheaderText 9 6 3 3" xfId="18235" xr:uid="{C9E31E15-3B29-486A-84CE-45D868A0141E}"/>
    <cellStyle name="SAPBEXheaderText 9 6 3 4" xfId="23676" xr:uid="{BDF88C96-07C0-415D-9B7F-459100722564}"/>
    <cellStyle name="SAPBEXheaderText 9 6 4" xfId="8442" xr:uid="{1C44DC56-AD27-4C6E-8FB4-BEA4B1F5A121}"/>
    <cellStyle name="SAPBEXheaderText 9 6 5" xfId="14104" xr:uid="{EF8144A6-941C-4133-988B-31D8C088D94A}"/>
    <cellStyle name="SAPBEXheaderText 9 6 6" xfId="19624" xr:uid="{DB0DEAE7-69D3-4806-86A0-FB4D1E6052EE}"/>
    <cellStyle name="SAPBEXheaderText 9 7" xfId="3841" xr:uid="{FBF75868-E031-435C-908A-F60D8D342D58}"/>
    <cellStyle name="SAPBEXheaderText 9 7 2" xfId="10397" xr:uid="{70BEA4F9-D29E-4A3F-8333-DBA132C46214}"/>
    <cellStyle name="SAPBEXheaderText 9 7 3" xfId="16011" xr:uid="{292EAED4-5A45-4E4E-8C76-7AE4EE0E68A8}"/>
    <cellStyle name="SAPBEXheaderText 9 7 4" xfId="21488" xr:uid="{D823B423-FD66-42B1-AD0C-1AB30E4981BF}"/>
    <cellStyle name="SAPBEXheaderText 9 8" xfId="6175" xr:uid="{9D1DEB59-BEDD-4524-8347-91AD54787C79}"/>
    <cellStyle name="SAPBEXheaderText 9 8 2" xfId="12658" xr:uid="{CFFE7EC7-4BC7-4C5F-9EE9-2BDCE75A7069}"/>
    <cellStyle name="SAPBEXheaderText 9 8 3" xfId="18224" xr:uid="{474BEBCE-848E-44C8-BDA2-FBDD19B91E82}"/>
    <cellStyle name="SAPBEXheaderText 9 8 4" xfId="23665" xr:uid="{25C020AB-BA1D-4341-8DAB-220510B0C090}"/>
    <cellStyle name="SAPBEXheaderText 9 9" xfId="8431" xr:uid="{3C236E88-0817-440E-9B74-A97A7C92CF90}"/>
    <cellStyle name="SAPBEXHLevel0" xfId="596" xr:uid="{1FB69709-0180-4E09-9B51-B490D2508F2A}"/>
    <cellStyle name="SAPBEXHLevel0 2" xfId="597" xr:uid="{30D99631-5B1B-44BF-A99D-2A6B30085AE9}"/>
    <cellStyle name="SAPBEXHLevel0 2 2" xfId="598" xr:uid="{D24CF261-68DF-47AB-A747-8E79F6E72F07}"/>
    <cellStyle name="SAPBEXHLevel0 2 2 2" xfId="11945" xr:uid="{E288E22D-BBCE-471A-B707-31AEEA1C4371}"/>
    <cellStyle name="SAPBEXHLevel0 2 2 3" xfId="7763" xr:uid="{0D42CDA3-2E15-4D9A-909F-E12EE2D7BD6E}"/>
    <cellStyle name="SAPBEXHLevel0 2 3" xfId="1824" xr:uid="{469889E0-9EB3-42B8-8223-B318B5CFB739}"/>
    <cellStyle name="SAPBEXHLevel0 2 3 2" xfId="8444" xr:uid="{EE0228A8-A5FF-459B-AA8B-2D33AF39C62C}"/>
    <cellStyle name="SAPBEXHLevel0 2 3 3" xfId="14106" xr:uid="{5343815C-0C20-4B40-9EA6-DF96E57FB6FA}"/>
    <cellStyle name="SAPBEXHLevel0 2 3 4" xfId="19626" xr:uid="{8C7DCB53-3EEE-472A-A33D-9329A9813978}"/>
    <cellStyle name="SAPBEXHLevel0 2 4" xfId="4598" xr:uid="{5DABBDC9-E4CF-4684-B35D-2988648CE992}"/>
    <cellStyle name="SAPBEXHLevel0 2 4 2" xfId="11149" xr:uid="{F15C33AC-0AE5-4C30-8984-6B602F8CA2E7}"/>
    <cellStyle name="SAPBEXHLevel0 2 4 3" xfId="16754" xr:uid="{EDA144D7-D733-4233-9A2E-322821B05106}"/>
    <cellStyle name="SAPBEXHLevel0 2 4 4" xfId="22230" xr:uid="{EF831985-1EF2-437C-8823-492CA1D05212}"/>
    <cellStyle name="SAPBEXHLevel0 2 5" xfId="6187" xr:uid="{19679165-C279-4907-B859-E4B7A0A61CEE}"/>
    <cellStyle name="SAPBEXHLevel0 2 5 2" xfId="12670" xr:uid="{9106BE8C-A250-46D9-A34C-A8579FE5315C}"/>
    <cellStyle name="SAPBEXHLevel0 2 5 3" xfId="18236" xr:uid="{C2443D05-A0CD-46A7-8D1F-2DF52BEF5E6F}"/>
    <cellStyle name="SAPBEXHLevel0 2 5 4" xfId="23677" xr:uid="{71AD97DA-526E-406E-A303-C81A3F253AB9}"/>
    <cellStyle name="SAPBEXHLevel0 3" xfId="599" xr:uid="{B3B5703F-0C2F-47BA-A31A-559BB019B6F8}"/>
    <cellStyle name="SAPBEXHLevel0 3 2" xfId="600" xr:uid="{D989A694-3D2B-4ADA-A640-41BD67BF7932}"/>
    <cellStyle name="SAPBEXHLevel0 3 2 2" xfId="11845" xr:uid="{08DB6A2D-603E-4365-B978-79E656248E5B}"/>
    <cellStyle name="SAPBEXHLevel0 3 2 3" xfId="17498" xr:uid="{EA5F165C-7096-4006-A42B-7312BE67D28A}"/>
    <cellStyle name="SAPBEXHLevel0 3 3" xfId="1825" xr:uid="{0F7C6156-2C7D-47D9-BFD1-8FD6AD996E69}"/>
    <cellStyle name="SAPBEXHLevel0 3 3 2" xfId="8445" xr:uid="{B400D072-2859-4A54-95C7-22DA72AD5ADA}"/>
    <cellStyle name="SAPBEXHLevel0 3 3 3" xfId="14107" xr:uid="{5FD7B1BC-E1F6-44E4-8253-C7E22713217B}"/>
    <cellStyle name="SAPBEXHLevel0 3 3 4" xfId="19627" xr:uid="{C7E88283-0AC7-4702-91BC-C22E179997D0}"/>
    <cellStyle name="SAPBEXHLevel0 3 4" xfId="4599" xr:uid="{93128109-9769-4F05-97E9-843CAD65194B}"/>
    <cellStyle name="SAPBEXHLevel0 3 4 2" xfId="11150" xr:uid="{918EB24A-527F-4D3E-9740-787D5759BECD}"/>
    <cellStyle name="SAPBEXHLevel0 3 4 3" xfId="16755" xr:uid="{26ABA7EC-8B0A-401B-8491-494D540C6EE3}"/>
    <cellStyle name="SAPBEXHLevel0 3 4 4" xfId="22231" xr:uid="{AA29E312-C672-4635-A8A8-77EF8ABD2906}"/>
    <cellStyle name="SAPBEXHLevel0 3 5" xfId="6188" xr:uid="{92CF6C48-4B1D-401B-94AE-F40135F4D5CC}"/>
    <cellStyle name="SAPBEXHLevel0 3 5 2" xfId="12671" xr:uid="{66C30DA8-ED61-48C2-A9AD-1D0359A12578}"/>
    <cellStyle name="SAPBEXHLevel0 3 5 3" xfId="18237" xr:uid="{63FC4B98-80CF-448A-9066-6335E79B5000}"/>
    <cellStyle name="SAPBEXHLevel0 3 5 4" xfId="23678" xr:uid="{146D5C79-0DCE-4F8C-872C-DF231B3832F8}"/>
    <cellStyle name="SAPBEXHLevel0 4" xfId="601" xr:uid="{F3EDD9F7-2307-43FD-9C38-D751C194298A}"/>
    <cellStyle name="SAPBEXHLevel0 4 2" xfId="7301" xr:uid="{34294E5B-EF54-4FC7-B922-A4CE63820F7F}"/>
    <cellStyle name="SAPBEXHLevel0 4 3" xfId="15344" xr:uid="{EC9241F8-251D-4035-B6F6-FC90A460AEA3}"/>
    <cellStyle name="SAPBEXHLevel0 5" xfId="1823" xr:uid="{E90A2CE0-CD77-4E5D-AF3F-EF451A6278AB}"/>
    <cellStyle name="SAPBEXHLevel0 5 2" xfId="8443" xr:uid="{9565178F-6DC5-4420-BB9A-DC13B1A33F0A}"/>
    <cellStyle name="SAPBEXHLevel0 5 3" xfId="14105" xr:uid="{AC66952E-A1FF-4D82-94FB-C9E92374DD2E}"/>
    <cellStyle name="SAPBEXHLevel0 5 4" xfId="19625" xr:uid="{D29B67AA-4C2D-42FE-AD05-7E79DCBEAAEF}"/>
    <cellStyle name="SAPBEXHLevel0 6" xfId="4597" xr:uid="{A23815DA-4B4B-4A52-96EA-DFF989A24DF5}"/>
    <cellStyle name="SAPBEXHLevel0 6 2" xfId="11148" xr:uid="{68F8D7B0-941F-4D5E-8EAD-04998CCA11C5}"/>
    <cellStyle name="SAPBEXHLevel0 6 3" xfId="16753" xr:uid="{7A07FB54-CF15-4EA4-A9C9-53AAA1047C42}"/>
    <cellStyle name="SAPBEXHLevel0 6 4" xfId="22229" xr:uid="{A6CEA8D3-935A-43E1-83E9-9B50B552FA8D}"/>
    <cellStyle name="SAPBEXHLevel0 7" xfId="5301" xr:uid="{97A2C39C-B829-4DAB-B689-21389160ED48}"/>
    <cellStyle name="SAPBEXHLevel0 7 2" xfId="11850" xr:uid="{AC3C42E0-6B5A-4F8A-B64F-E42A0037C963}"/>
    <cellStyle name="SAPBEXHLevel0 7 3" xfId="17454" xr:uid="{447694AC-29CC-4226-9DF8-05CAC7A967B6}"/>
    <cellStyle name="SAPBEXHLevel0 7 4" xfId="22929" xr:uid="{7BFFB21A-F2C5-4BE5-8D30-C8600FDE51BD}"/>
    <cellStyle name="SAPBEXHLevel0X" xfId="602" xr:uid="{825318C7-AC5E-45D8-AC8A-849F0573C745}"/>
    <cellStyle name="SAPBEXHLevel0X 2" xfId="603" xr:uid="{F84E4DE5-C24E-4020-B0F7-7FE1F2534E4E}"/>
    <cellStyle name="SAPBEXHLevel0X 2 2" xfId="604" xr:uid="{7ADD0250-9969-4074-A6BA-B4B794293E68}"/>
    <cellStyle name="SAPBEXHLevel0X 2 2 2" xfId="7475" xr:uid="{E8928CCC-24A2-4073-91AF-0DD50D34A19D}"/>
    <cellStyle name="SAPBEXHLevel0X 2 2 3" xfId="7764" xr:uid="{DB18FBE5-DB13-4BF2-B6C4-A27DC5659CB4}"/>
    <cellStyle name="SAPBEXHLevel0X 2 3" xfId="1827" xr:uid="{834D535B-8A1A-49E0-B4ED-54004776B57D}"/>
    <cellStyle name="SAPBEXHLevel0X 2 3 2" xfId="8447" xr:uid="{019F55D0-08BF-4355-8116-E0E055A090B0}"/>
    <cellStyle name="SAPBEXHLevel0X 2 3 3" xfId="14109" xr:uid="{16F4A24A-15F6-49CB-9869-492159B44B38}"/>
    <cellStyle name="SAPBEXHLevel0X 2 3 4" xfId="19629" xr:uid="{9AA76922-CB85-49E3-8092-5B4D2DA2F458}"/>
    <cellStyle name="SAPBEXHLevel0X 2 4" xfId="4601" xr:uid="{AA85187A-7303-45A6-B66B-96C03D8FDC23}"/>
    <cellStyle name="SAPBEXHLevel0X 2 4 2" xfId="11152" xr:uid="{74D39F05-CFB3-4BCE-87FD-7A5753F466DC}"/>
    <cellStyle name="SAPBEXHLevel0X 2 4 3" xfId="16757" xr:uid="{48727254-52EF-47B1-8C6E-68E5098103C7}"/>
    <cellStyle name="SAPBEXHLevel0X 2 4 4" xfId="22233" xr:uid="{6B67CC34-9785-46C6-8812-B2572F80415C}"/>
    <cellStyle name="SAPBEXHLevel0X 2 5" xfId="6189" xr:uid="{6E035CD1-A652-4E0B-9DF9-E1F15073E7C0}"/>
    <cellStyle name="SAPBEXHLevel0X 2 5 2" xfId="12672" xr:uid="{EF0B1AC2-7FEA-497D-85E9-FC87BB7387A1}"/>
    <cellStyle name="SAPBEXHLevel0X 2 5 3" xfId="18238" xr:uid="{C649CBC9-2D5B-4404-BA03-8115253F85EC}"/>
    <cellStyle name="SAPBEXHLevel0X 2 5 4" xfId="23679" xr:uid="{7E071FE2-3245-46F6-8275-7D14D319ED18}"/>
    <cellStyle name="SAPBEXHLevel0X 3" xfId="605" xr:uid="{19DB61D2-D8C7-4092-A8F5-59FC64107392}"/>
    <cellStyle name="SAPBEXHLevel0X 3 2" xfId="606" xr:uid="{E793D350-6FA4-4FEF-971F-C60AC2B64236}"/>
    <cellStyle name="SAPBEXHLevel0X 3 2 2" xfId="7300" xr:uid="{5B381A3F-47A1-44C7-920E-3813707EDB81}"/>
    <cellStyle name="SAPBEXHLevel0X 3 2 3" xfId="11917" xr:uid="{33C957D9-3BE5-4C35-B0B9-4320CD17536A}"/>
    <cellStyle name="SAPBEXHLevel0X 3 3" xfId="1828" xr:uid="{55CB96F1-B560-4CF6-AD9A-3E9444F7916F}"/>
    <cellStyle name="SAPBEXHLevel0X 3 3 2" xfId="8448" xr:uid="{A7B85574-9278-4975-B67C-C1D9F620DEFB}"/>
    <cellStyle name="SAPBEXHLevel0X 3 3 3" xfId="14110" xr:uid="{29995E40-918E-4830-9660-117A54CB0AFA}"/>
    <cellStyle name="SAPBEXHLevel0X 3 3 4" xfId="19630" xr:uid="{446B4F2F-0025-4DBA-8C9F-FBD43673189B}"/>
    <cellStyle name="SAPBEXHLevel0X 3 4" xfId="4602" xr:uid="{467E1982-08F2-46E4-9E91-A6567ED0DA46}"/>
    <cellStyle name="SAPBEXHLevel0X 3 4 2" xfId="11153" xr:uid="{9F468740-A7E0-4DE8-9D9A-3CD2BA47F9F9}"/>
    <cellStyle name="SAPBEXHLevel0X 3 4 3" xfId="16758" xr:uid="{0DA11558-B21E-46B5-B2EB-C59201231882}"/>
    <cellStyle name="SAPBEXHLevel0X 3 4 4" xfId="22234" xr:uid="{A05A304F-8D9B-4D3B-B46F-1674D802FFD7}"/>
    <cellStyle name="SAPBEXHLevel0X 3 5" xfId="6190" xr:uid="{D47DA3B7-519A-4382-8931-AB3913990844}"/>
    <cellStyle name="SAPBEXHLevel0X 3 5 2" xfId="12673" xr:uid="{AA76E996-75BD-41D7-BF28-EF6156C9443E}"/>
    <cellStyle name="SAPBEXHLevel0X 3 5 3" xfId="18239" xr:uid="{2203247A-01F4-433F-A7C4-4C4F9B029D40}"/>
    <cellStyle name="SAPBEXHLevel0X 3 5 4" xfId="23680" xr:uid="{2294445B-0FA6-447A-A61E-37EC98252279}"/>
    <cellStyle name="SAPBEXHLevel0X 4" xfId="607" xr:uid="{BD602920-CDA6-4A6D-9B07-0EDA3B3B8018}"/>
    <cellStyle name="SAPBEXHLevel0X 4 2" xfId="7299" xr:uid="{C3AE34C4-D8F5-4EBB-9FD4-811682F1FE54}"/>
    <cellStyle name="SAPBEXHLevel0X 4 3" xfId="15343" xr:uid="{DDC4C443-7D14-4445-B84F-B799975664CB}"/>
    <cellStyle name="SAPBEXHLevel0X 5" xfId="1826" xr:uid="{B05210DB-3262-4446-B023-E56F402A3EC9}"/>
    <cellStyle name="SAPBEXHLevel0X 5 2" xfId="8446" xr:uid="{EB5D6319-F740-4E8B-9BED-04656CA52FD7}"/>
    <cellStyle name="SAPBEXHLevel0X 5 3" xfId="14108" xr:uid="{2F472897-B416-48F6-8DF8-738D8B3A80FC}"/>
    <cellStyle name="SAPBEXHLevel0X 5 4" xfId="19628" xr:uid="{E5463ADE-A703-45C1-8F43-419F3F474E44}"/>
    <cellStyle name="SAPBEXHLevel0X 6" xfId="4600" xr:uid="{11D28829-4E96-44F4-BB66-7AD5B8E7342F}"/>
    <cellStyle name="SAPBEXHLevel0X 6 2" xfId="11151" xr:uid="{03922EC6-0EFF-4CDD-877C-A3D4CBAF3599}"/>
    <cellStyle name="SAPBEXHLevel0X 6 3" xfId="16756" xr:uid="{D3A20412-44B5-4483-AA59-86A3B058A7C9}"/>
    <cellStyle name="SAPBEXHLevel0X 6 4" xfId="22232" xr:uid="{B78ADE28-5AEE-425B-A129-7D6747F051A2}"/>
    <cellStyle name="SAPBEXHLevel0X 7" xfId="5300" xr:uid="{AC1AD1F0-92BA-417C-9FC0-107C5C42AD7E}"/>
    <cellStyle name="SAPBEXHLevel0X 7 2" xfId="11849" xr:uid="{F6302C9F-F3A2-48A6-AEFD-5C49ED19BA6A}"/>
    <cellStyle name="SAPBEXHLevel0X 7 3" xfId="17453" xr:uid="{854835A8-9C1A-4608-BD77-32CD8003310D}"/>
    <cellStyle name="SAPBEXHLevel0X 7 4" xfId="22928" xr:uid="{963CD76E-61BC-4722-8D8C-637860D05F53}"/>
    <cellStyle name="SAPBEXHLevel1" xfId="608" xr:uid="{48B14560-9A2F-492D-9716-CA4C8D53FF58}"/>
    <cellStyle name="SAPBEXHLevel1 2" xfId="609" xr:uid="{BC7516D5-5200-42E3-8303-48CFEF3BE15F}"/>
    <cellStyle name="SAPBEXHLevel1 2 2" xfId="610" xr:uid="{73ABA880-D15C-4F43-847F-D0CC98DFD181}"/>
    <cellStyle name="SAPBEXHLevel1 2 2 2" xfId="9738" xr:uid="{1D460F25-F2C6-44D9-87F7-215623AC38BE}"/>
    <cellStyle name="SAPBEXHLevel1 2 2 3" xfId="15342" xr:uid="{4D7670CC-8E46-4F92-8475-BDC3E4842F63}"/>
    <cellStyle name="SAPBEXHLevel1 2 3" xfId="1830" xr:uid="{B4C38DAC-11C8-411C-A024-2FC803094B75}"/>
    <cellStyle name="SAPBEXHLevel1 2 3 2" xfId="8450" xr:uid="{740E8CA0-0EF9-4039-B161-BD11FBD1EFDA}"/>
    <cellStyle name="SAPBEXHLevel1 2 3 3" xfId="14112" xr:uid="{2666ADB3-1E6D-4CC3-846B-F6F293575C23}"/>
    <cellStyle name="SAPBEXHLevel1 2 3 4" xfId="19632" xr:uid="{0E4B442B-D40D-410E-B5B5-C6BF53CFF6F8}"/>
    <cellStyle name="SAPBEXHLevel1 2 4" xfId="4604" xr:uid="{8400F2A6-A70D-4253-AF93-47D4EF090484}"/>
    <cellStyle name="SAPBEXHLevel1 2 4 2" xfId="11155" xr:uid="{A4FC2A0E-C5ED-4670-9C9C-A5C6BE7F2353}"/>
    <cellStyle name="SAPBEXHLevel1 2 4 3" xfId="16760" xr:uid="{5A850E47-AA01-4D96-B995-6A57A260C676}"/>
    <cellStyle name="SAPBEXHLevel1 2 4 4" xfId="22236" xr:uid="{561D8CFE-3030-4CBD-8546-38A2A2E23751}"/>
    <cellStyle name="SAPBEXHLevel1 2 5" xfId="6191" xr:uid="{0B961648-FCE2-4F04-9560-FC37FC78AD1F}"/>
    <cellStyle name="SAPBEXHLevel1 2 5 2" xfId="12674" xr:uid="{3569E2FD-54E2-44C7-882A-96B61D0D9475}"/>
    <cellStyle name="SAPBEXHLevel1 2 5 3" xfId="18240" xr:uid="{3CE26770-43AA-4E6F-A105-6384D19E5FFD}"/>
    <cellStyle name="SAPBEXHLevel1 2 5 4" xfId="23681" xr:uid="{9755FF87-599E-4CA4-9036-A1D470DECB45}"/>
    <cellStyle name="SAPBEXHLevel1 3" xfId="611" xr:uid="{BA6EE4B1-E0CA-4A49-BF4C-F9BCBAB6EB92}"/>
    <cellStyle name="SAPBEXHLevel1 3 2" xfId="612" xr:uid="{3CF7A3A1-5996-4003-A0CF-DEDEE2441FA8}"/>
    <cellStyle name="SAPBEXHLevel1 3 2 2" xfId="7298" xr:uid="{34368767-FB4E-4A49-8191-E4D9AFFCB3EF}"/>
    <cellStyle name="SAPBEXHLevel1 3 2 3" xfId="7505" xr:uid="{7228D994-A5BD-4F9C-8337-22E74CF08236}"/>
    <cellStyle name="SAPBEXHLevel1 3 3" xfId="1831" xr:uid="{DC32C1E0-E143-4929-8C86-E7B57257B27D}"/>
    <cellStyle name="SAPBEXHLevel1 3 3 2" xfId="8451" xr:uid="{A624F7DC-4A5E-4535-84D1-DDB3ADD3690A}"/>
    <cellStyle name="SAPBEXHLevel1 3 3 3" xfId="14113" xr:uid="{AF746906-17F8-41F2-9B1A-D7D798858624}"/>
    <cellStyle name="SAPBEXHLevel1 3 3 4" xfId="19633" xr:uid="{5F6C241F-83FA-44D9-821B-3CA95E9B7CDB}"/>
    <cellStyle name="SAPBEXHLevel1 3 4" xfId="4605" xr:uid="{730343A7-1352-4E18-A2AB-7D1063D4B411}"/>
    <cellStyle name="SAPBEXHLevel1 3 4 2" xfId="11156" xr:uid="{145E76A8-0128-4886-9772-EB18E94C0592}"/>
    <cellStyle name="SAPBEXHLevel1 3 4 3" xfId="16761" xr:uid="{473E74CA-8051-4BE2-930C-B6CFA97FF36F}"/>
    <cellStyle name="SAPBEXHLevel1 3 4 4" xfId="22237" xr:uid="{1CB7A1CC-D627-4ED0-8117-81BD4FED07E6}"/>
    <cellStyle name="SAPBEXHLevel1 3 5" xfId="6192" xr:uid="{5D024E1E-0853-4FCE-A755-558B9037D80D}"/>
    <cellStyle name="SAPBEXHLevel1 3 5 2" xfId="12675" xr:uid="{3863E71B-3D08-4663-9DAE-FCE62519901D}"/>
    <cellStyle name="SAPBEXHLevel1 3 5 3" xfId="18241" xr:uid="{EE336291-F7A0-4481-8D42-1BB21E6B926A}"/>
    <cellStyle name="SAPBEXHLevel1 3 5 4" xfId="23682" xr:uid="{13F1B0F6-7807-4EA3-9C0F-DAE29FCF6CD5}"/>
    <cellStyle name="SAPBEXHLevel1 4" xfId="613" xr:uid="{716F453F-4CC3-4913-A41D-1745E9B3E830}"/>
    <cellStyle name="SAPBEXHLevel1 4 2" xfId="9717" xr:uid="{ADE9FE11-6DAA-4464-8C96-73D5262EC359}"/>
    <cellStyle name="SAPBEXHLevel1 4 3" xfId="7506" xr:uid="{0423ACE7-8A02-49DF-AB26-C70DD4092CEA}"/>
    <cellStyle name="SAPBEXHLevel1 5" xfId="1829" xr:uid="{9BB79D0C-CA9E-4CD0-9612-7A7903921CD1}"/>
    <cellStyle name="SAPBEXHLevel1 5 2" xfId="8449" xr:uid="{E97094B1-CDCE-4B00-8946-CF37D8706480}"/>
    <cellStyle name="SAPBEXHLevel1 5 3" xfId="14111" xr:uid="{00E12A8A-E213-4012-B14D-B0C10B029BE2}"/>
    <cellStyle name="SAPBEXHLevel1 5 4" xfId="19631" xr:uid="{CD629E8C-FCCD-421E-93EA-4BDDD58BD4BD}"/>
    <cellStyle name="SAPBEXHLevel1 6" xfId="4603" xr:uid="{091BFFD2-C648-4ED0-94B0-0FC60BCCAA2D}"/>
    <cellStyle name="SAPBEXHLevel1 6 2" xfId="11154" xr:uid="{005D83C0-60F4-4D98-87D6-A62F0BC3FF5C}"/>
    <cellStyle name="SAPBEXHLevel1 6 3" xfId="16759" xr:uid="{4AB65798-20D2-45F4-8DB3-2582E4A3CA92}"/>
    <cellStyle name="SAPBEXHLevel1 6 4" xfId="22235" xr:uid="{0FC418B2-12F8-4D87-8CA1-86CA6847E9EA}"/>
    <cellStyle name="SAPBEXHLevel1 7" xfId="5299" xr:uid="{F15DCE76-AF8F-43AC-B3D4-5EAEC7227ABD}"/>
    <cellStyle name="SAPBEXHLevel1 7 2" xfId="11848" xr:uid="{11FEEA7E-9B1D-4A40-B459-63D976D61176}"/>
    <cellStyle name="SAPBEXHLevel1 7 3" xfId="17452" xr:uid="{7EA3AA3E-7FBA-4DD5-8601-15DC7F30D350}"/>
    <cellStyle name="SAPBEXHLevel1 7 4" xfId="22927" xr:uid="{3418B360-9941-49FA-BEB5-6C57252F5999}"/>
    <cellStyle name="SAPBEXHLevel1X" xfId="614" xr:uid="{7343BF2A-3836-4166-9938-6841F0953DDF}"/>
    <cellStyle name="SAPBEXHLevel1X 2" xfId="615" xr:uid="{E7C4F3A3-5DB5-45FE-8FA8-605786138986}"/>
    <cellStyle name="SAPBEXHLevel1X 2 2" xfId="616" xr:uid="{7FFBE3C1-2346-4592-BDDD-E1B102F782CD}"/>
    <cellStyle name="SAPBEXHLevel1X 2 2 2" xfId="7297" xr:uid="{3F6E35FD-5E5E-4680-B495-7F0B4293D2B0}"/>
    <cellStyle name="SAPBEXHLevel1X 2 2 3" xfId="7507" xr:uid="{DF50D739-7FDA-4D96-ABA1-2BA6075BEDD6}"/>
    <cellStyle name="SAPBEXHLevel1X 2 3" xfId="1833" xr:uid="{9E1313A5-8AA2-47B8-956B-0A2C2DC59B0F}"/>
    <cellStyle name="SAPBEXHLevel1X 2 3 2" xfId="8453" xr:uid="{8BEA95F0-61AA-43D6-966F-1D2620DFCD38}"/>
    <cellStyle name="SAPBEXHLevel1X 2 3 3" xfId="14115" xr:uid="{80D6823A-B035-4E93-B207-3609472B397E}"/>
    <cellStyle name="SAPBEXHLevel1X 2 3 4" xfId="19635" xr:uid="{92A815B7-FF06-4717-B819-DC605DB9807A}"/>
    <cellStyle name="SAPBEXHLevel1X 2 4" xfId="4607" xr:uid="{74B1935F-580F-407F-8C61-22C50A08ED01}"/>
    <cellStyle name="SAPBEXHLevel1X 2 4 2" xfId="11158" xr:uid="{6576A2CC-E392-4AAA-8AB5-625F804501CE}"/>
    <cellStyle name="SAPBEXHLevel1X 2 4 3" xfId="16763" xr:uid="{85595613-5582-4815-BEB8-E332B047AE40}"/>
    <cellStyle name="SAPBEXHLevel1X 2 4 4" xfId="22239" xr:uid="{62179A29-5346-417F-A5AB-35C04EAA9751}"/>
    <cellStyle name="SAPBEXHLevel1X 2 5" xfId="6193" xr:uid="{153750DE-1BA9-4CD7-BCB2-198DD0216DF5}"/>
    <cellStyle name="SAPBEXHLevel1X 2 5 2" xfId="12676" xr:uid="{B7B9D758-96C9-4E10-9230-3BB440DB5869}"/>
    <cellStyle name="SAPBEXHLevel1X 2 5 3" xfId="18242" xr:uid="{3603C09C-9C1F-43B9-B63A-C924A7C9A893}"/>
    <cellStyle name="SAPBEXHLevel1X 2 5 4" xfId="23683" xr:uid="{044308D8-7A4E-4B4F-903E-539CC5271E70}"/>
    <cellStyle name="SAPBEXHLevel1X 3" xfId="617" xr:uid="{DCAC2351-3EC5-42C7-B2FF-0950CE4C769C}"/>
    <cellStyle name="SAPBEXHLevel1X 3 2" xfId="618" xr:uid="{DA792B87-EC01-4AB6-82A0-51C0BCE10BDF}"/>
    <cellStyle name="SAPBEXHLevel1X 3 2 2" xfId="7733" xr:uid="{772C1112-6260-463B-8994-60325507095E}"/>
    <cellStyle name="SAPBEXHLevel1X 3 2 3" xfId="7327" xr:uid="{57DDBBFC-D789-4CC1-AE3A-85EF834F4777}"/>
    <cellStyle name="SAPBEXHLevel1X 3 3" xfId="1834" xr:uid="{9A6B2359-418D-40B8-81F0-EF9337366D21}"/>
    <cellStyle name="SAPBEXHLevel1X 3 3 2" xfId="8454" xr:uid="{A4AD24B2-CDDC-4613-A6C2-37543086B472}"/>
    <cellStyle name="SAPBEXHLevel1X 3 3 3" xfId="14116" xr:uid="{F55285F9-6DBA-40DC-A729-77D184CD2F1B}"/>
    <cellStyle name="SAPBEXHLevel1X 3 3 4" xfId="19636" xr:uid="{1E5D935D-4B41-44BA-95FD-761F732D1ACC}"/>
    <cellStyle name="SAPBEXHLevel1X 3 4" xfId="4608" xr:uid="{C1F52449-FFEB-476B-A801-7F8ABDAA60EA}"/>
    <cellStyle name="SAPBEXHLevel1X 3 4 2" xfId="11159" xr:uid="{D3DEC85D-FD0B-46E3-BBD1-E9160F079C6B}"/>
    <cellStyle name="SAPBEXHLevel1X 3 4 3" xfId="16764" xr:uid="{9EAFD5C3-8AC6-4AEC-B122-0A10D31342CF}"/>
    <cellStyle name="SAPBEXHLevel1X 3 4 4" xfId="22240" xr:uid="{F20F939F-B982-4037-BF68-C67DDD06173F}"/>
    <cellStyle name="SAPBEXHLevel1X 3 5" xfId="6194" xr:uid="{E4B2C5F4-6574-4A2E-B5F0-A656FB3E2585}"/>
    <cellStyle name="SAPBEXHLevel1X 3 5 2" xfId="12677" xr:uid="{B5FA94F1-7584-472C-BF06-12C417BE4C1C}"/>
    <cellStyle name="SAPBEXHLevel1X 3 5 3" xfId="18243" xr:uid="{E80E0805-D4D7-49EA-8D33-C58B704B523C}"/>
    <cellStyle name="SAPBEXHLevel1X 3 5 4" xfId="23684" xr:uid="{E18CCBDD-1C0C-4499-9F8C-DD6E128FA40C}"/>
    <cellStyle name="SAPBEXHLevel1X 4" xfId="619" xr:uid="{42B219AB-055E-4786-B82E-29D25DDC6F74}"/>
    <cellStyle name="SAPBEXHLevel1X 4 2" xfId="145" xr:uid="{EEEB2366-3F7C-430B-8758-607A749FA400}"/>
    <cellStyle name="SAPBEXHLevel1X 4 3" xfId="17497" xr:uid="{8E3C5AB3-CAAC-4382-B431-3869F36D721B}"/>
    <cellStyle name="SAPBEXHLevel1X 5" xfId="1832" xr:uid="{C5199E32-26D9-4526-BB58-35919E83EC6F}"/>
    <cellStyle name="SAPBEXHLevel1X 5 2" xfId="8452" xr:uid="{1729CEF2-3D53-4207-ABAD-CE7DB7B24F53}"/>
    <cellStyle name="SAPBEXHLevel1X 5 3" xfId="14114" xr:uid="{509CBA53-115B-4080-BB62-69A696F67966}"/>
    <cellStyle name="SAPBEXHLevel1X 5 4" xfId="19634" xr:uid="{E9789212-9343-4DD4-8610-DAE91FE6716E}"/>
    <cellStyle name="SAPBEXHLevel1X 6" xfId="4606" xr:uid="{D2C80F80-BA3D-4C6B-AEA8-30E3848F3516}"/>
    <cellStyle name="SAPBEXHLevel1X 6 2" xfId="11157" xr:uid="{9C806627-8F69-4D6E-8A7B-75C303762B70}"/>
    <cellStyle name="SAPBEXHLevel1X 6 3" xfId="16762" xr:uid="{6EEEE4E5-9754-4B61-93A0-1C9C753A4231}"/>
    <cellStyle name="SAPBEXHLevel1X 6 4" xfId="22238" xr:uid="{C97272BF-A9C1-407B-86C9-409B16CA868A}"/>
    <cellStyle name="SAPBEXHLevel1X 7" xfId="5298" xr:uid="{43CDE637-9881-4D94-8622-BBA5A484865F}"/>
    <cellStyle name="SAPBEXHLevel1X 7 2" xfId="11847" xr:uid="{CE7C3990-A65F-4575-AE31-BD56C55FC3E2}"/>
    <cellStyle name="SAPBEXHLevel1X 7 3" xfId="17451" xr:uid="{E03BCE64-59A7-4228-9414-07A6C0B9CB12}"/>
    <cellStyle name="SAPBEXHLevel1X 7 4" xfId="22926" xr:uid="{88895369-16A7-4240-A2E4-A41FA9212A41}"/>
    <cellStyle name="SAPBEXHLevel2" xfId="620" xr:uid="{7A94A4D0-D7AA-4B51-BEE9-8DE12F636083}"/>
    <cellStyle name="SAPBEXHLevel2 2" xfId="621" xr:uid="{F5D8F096-C399-4519-9A8A-9A12ABC6E88A}"/>
    <cellStyle name="SAPBEXHLevel2 2 2" xfId="622" xr:uid="{6B21AB1C-CD83-465C-B7A0-592E36C50AFF}"/>
    <cellStyle name="SAPBEXHLevel2 2 2 2" xfId="7732" xr:uid="{282C88CF-088B-48AD-A0BE-B96DEAA9F7B8}"/>
    <cellStyle name="SAPBEXHLevel2 2 2 3" xfId="15341" xr:uid="{E9BA3CEB-A58D-4E19-90AA-6C8B7689FCD0}"/>
    <cellStyle name="SAPBEXHLevel2 2 3" xfId="1836" xr:uid="{70936B3B-7187-4F1E-839B-99C5B6F6D12F}"/>
    <cellStyle name="SAPBEXHLevel2 2 3 2" xfId="8456" xr:uid="{E7B0937C-BB30-4073-9EBA-22B7DE5E3237}"/>
    <cellStyle name="SAPBEXHLevel2 2 3 3" xfId="14118" xr:uid="{FD4C0F93-7630-48F5-9E2A-836586208938}"/>
    <cellStyle name="SAPBEXHLevel2 2 3 4" xfId="19638" xr:uid="{CA21BF88-4519-457C-9F82-81E914BDD69C}"/>
    <cellStyle name="SAPBEXHLevel2 2 4" xfId="4610" xr:uid="{02B61482-6330-4021-9D69-CFAF607129D2}"/>
    <cellStyle name="SAPBEXHLevel2 2 4 2" xfId="11161" xr:uid="{2E67D454-87AF-4C25-85F0-C3EFE3E39765}"/>
    <cellStyle name="SAPBEXHLevel2 2 4 3" xfId="16766" xr:uid="{9E8065F5-2C11-45DC-BA4F-1B37F4F1938D}"/>
    <cellStyle name="SAPBEXHLevel2 2 4 4" xfId="22242" xr:uid="{FD65F236-9EB5-4AAA-8933-3D96B7E41046}"/>
    <cellStyle name="SAPBEXHLevel2 2 5" xfId="6195" xr:uid="{D1E75BCB-C9D5-4495-BBCA-C1FB5C32B005}"/>
    <cellStyle name="SAPBEXHLevel2 2 5 2" xfId="12678" xr:uid="{6B223140-DA96-4CEB-8C4D-5CFEC681B27C}"/>
    <cellStyle name="SAPBEXHLevel2 2 5 3" xfId="18244" xr:uid="{9F4D36E1-B394-467A-A013-F7D3F3C4F995}"/>
    <cellStyle name="SAPBEXHLevel2 2 5 4" xfId="23685" xr:uid="{B394F7F5-8294-4B95-A659-4071F641F7A8}"/>
    <cellStyle name="SAPBEXHLevel2 3" xfId="623" xr:uid="{56B7097B-AC98-4910-842D-3A205518E90F}"/>
    <cellStyle name="SAPBEXHLevel2 3 2" xfId="624" xr:uid="{3E792562-C6DB-4B58-962D-FCF62607E88F}"/>
    <cellStyle name="SAPBEXHLevel2 3 2 2" xfId="7731" xr:uid="{3DA6E67A-762C-4882-A0FA-1407B3B5D2A5}"/>
    <cellStyle name="SAPBEXHLevel2 3 2 3" xfId="15340" xr:uid="{670538F6-8770-4EAB-B930-7600FAC42354}"/>
    <cellStyle name="SAPBEXHLevel2 3 3" xfId="1837" xr:uid="{D048F90B-B8E7-43C7-B278-7B89F523EC7F}"/>
    <cellStyle name="SAPBEXHLevel2 3 3 2" xfId="8457" xr:uid="{81756CD5-F009-4E9C-95AC-3CB903E9391B}"/>
    <cellStyle name="SAPBEXHLevel2 3 3 3" xfId="14119" xr:uid="{7A92C29D-487B-4630-B9BC-E2C4059D3C96}"/>
    <cellStyle name="SAPBEXHLevel2 3 3 4" xfId="19639" xr:uid="{11F0E50C-F026-47AA-A4A1-B0BEFE7CA767}"/>
    <cellStyle name="SAPBEXHLevel2 3 4" xfId="4611" xr:uid="{4BC2D3B4-4019-465A-AE68-AA3FCD2E42A6}"/>
    <cellStyle name="SAPBEXHLevel2 3 4 2" xfId="11162" xr:uid="{1EF49EAC-C16C-4E9F-BAC0-7954700F9429}"/>
    <cellStyle name="SAPBEXHLevel2 3 4 3" xfId="16767" xr:uid="{2960730D-D5CF-473D-B972-FFE3223D183F}"/>
    <cellStyle name="SAPBEXHLevel2 3 4 4" xfId="22243" xr:uid="{AB509905-4280-40A9-8A1D-A903321365E1}"/>
    <cellStyle name="SAPBEXHLevel2 3 5" xfId="6196" xr:uid="{EBDF3C1E-112C-4F6C-BF2B-2A89C094E8A6}"/>
    <cellStyle name="SAPBEXHLevel2 3 5 2" xfId="12679" xr:uid="{75A2D635-D339-4E7C-8F16-C9C78B504A9E}"/>
    <cellStyle name="SAPBEXHLevel2 3 5 3" xfId="18245" xr:uid="{A482414F-6AFF-4F72-AC20-75E5DE68ECD0}"/>
    <cellStyle name="SAPBEXHLevel2 3 5 4" xfId="23686" xr:uid="{88A6036A-CB7F-48DE-98F0-E70A7D89CC3A}"/>
    <cellStyle name="SAPBEXHLevel2 4" xfId="625" xr:uid="{A317AD4A-5343-4691-9C9F-8D1C8BD5073F}"/>
    <cellStyle name="SAPBEXHLevel2 4 2" xfId="7730" xr:uid="{0AE30220-4FAD-4ECD-9EF1-4C5B96D09FEB}"/>
    <cellStyle name="SAPBEXHLevel2 4 3" xfId="7328" xr:uid="{F1A206ED-CAD5-4D2B-AE69-DAE4AAEA147C}"/>
    <cellStyle name="SAPBEXHLevel2 5" xfId="1835" xr:uid="{20F79F69-3876-4C29-A124-185B487EB3B0}"/>
    <cellStyle name="SAPBEXHLevel2 5 2" xfId="8455" xr:uid="{34815188-636E-46B2-BEB5-BB0920C0469E}"/>
    <cellStyle name="SAPBEXHLevel2 5 3" xfId="14117" xr:uid="{1C0DBA0C-8189-4F08-B762-F3D10149F668}"/>
    <cellStyle name="SAPBEXHLevel2 5 4" xfId="19637" xr:uid="{B692A4C3-438D-4002-A158-3900F997BEF6}"/>
    <cellStyle name="SAPBEXHLevel2 6" xfId="4609" xr:uid="{ADED0259-2162-45D9-B6D4-4445E1151B3A}"/>
    <cellStyle name="SAPBEXHLevel2 6 2" xfId="11160" xr:uid="{78F6497D-EB10-4D46-B1C3-0B1BA4947F82}"/>
    <cellStyle name="SAPBEXHLevel2 6 3" xfId="16765" xr:uid="{C7297F57-4025-4342-9B78-50DBC513A846}"/>
    <cellStyle name="SAPBEXHLevel2 6 4" xfId="22241" xr:uid="{AF73EAFC-FD07-4329-ACCD-07A297F40CB6}"/>
    <cellStyle name="SAPBEXHLevel2 7" xfId="5405" xr:uid="{64226462-AC28-487F-8A92-C115F69D859F}"/>
    <cellStyle name="SAPBEXHLevel2 7 2" xfId="11916" xr:uid="{9CFE9E82-910A-47C8-92E9-83938F1C546F}"/>
    <cellStyle name="SAPBEXHLevel2 7 3" xfId="17503" xr:uid="{CC3DF204-4F9B-4902-897A-69F154DD3251}"/>
    <cellStyle name="SAPBEXHLevel2 7 4" xfId="22945" xr:uid="{2D77F2B4-D2BE-4ACD-A5C6-12958E21A9BA}"/>
    <cellStyle name="SAPBEXHLevel2X" xfId="626" xr:uid="{1EBF6947-A0B3-42F8-A42B-5DB63006E832}"/>
    <cellStyle name="SAPBEXHLevel2X 2" xfId="627" xr:uid="{EF868C75-9609-4D69-B1FA-659F7E76473D}"/>
    <cellStyle name="SAPBEXHLevel2X 2 2" xfId="628" xr:uid="{371D5113-3793-498F-A55C-75993949F3DC}"/>
    <cellStyle name="SAPBEXHLevel2X 2 2 2" xfId="13573" xr:uid="{F873F6AE-4DD4-4A4A-9239-BA93913B7C17}"/>
    <cellStyle name="SAPBEXHLevel2X 2 2 3" xfId="7508" xr:uid="{1F27F600-B978-4559-B421-E14499599CBA}"/>
    <cellStyle name="SAPBEXHLevel2X 2 3" xfId="1839" xr:uid="{A566B4D2-104A-4C0E-B8F5-23A420F61180}"/>
    <cellStyle name="SAPBEXHLevel2X 2 3 2" xfId="8459" xr:uid="{8566C78F-F047-43E5-B718-F5B928930D5D}"/>
    <cellStyle name="SAPBEXHLevel2X 2 3 3" xfId="14121" xr:uid="{A573BD8B-7E29-4109-BA65-99F5952C2A16}"/>
    <cellStyle name="SAPBEXHLevel2X 2 3 4" xfId="19641" xr:uid="{8828B574-1DFB-4C6E-B5A2-8DCBAEFF98EF}"/>
    <cellStyle name="SAPBEXHLevel2X 2 4" xfId="4613" xr:uid="{8E86F2C1-3666-4619-BB08-2D96EB93AFA3}"/>
    <cellStyle name="SAPBEXHLevel2X 2 4 2" xfId="11164" xr:uid="{2F8EC4DC-D2FD-41B8-B14F-4290C45CA490}"/>
    <cellStyle name="SAPBEXHLevel2X 2 4 3" xfId="16769" xr:uid="{1693A43C-6531-4845-BBE7-8E137F447D26}"/>
    <cellStyle name="SAPBEXHLevel2X 2 4 4" xfId="22245" xr:uid="{E987F76E-7D2D-468C-A441-589B5525041A}"/>
    <cellStyle name="SAPBEXHLevel2X 2 5" xfId="6197" xr:uid="{41C42840-1B54-4DE5-ACCA-E0DA8F9002EF}"/>
    <cellStyle name="SAPBEXHLevel2X 2 5 2" xfId="12680" xr:uid="{21D7F423-955B-45F0-A4BB-C25FCF2D3DF7}"/>
    <cellStyle name="SAPBEXHLevel2X 2 5 3" xfId="18246" xr:uid="{792F574B-09F4-4304-8A3F-C7396AC16672}"/>
    <cellStyle name="SAPBEXHLevel2X 2 5 4" xfId="23687" xr:uid="{3A6FCB96-62E2-49A0-9A31-E0892F109BB8}"/>
    <cellStyle name="SAPBEXHLevel2X 3" xfId="629" xr:uid="{54021AA4-4128-47E8-9394-6F93F3A350D2}"/>
    <cellStyle name="SAPBEXHLevel2X 3 2" xfId="630" xr:uid="{F258C836-B6BC-411D-8421-1E46B583D561}"/>
    <cellStyle name="SAPBEXHLevel2X 3 2 2" xfId="7296" xr:uid="{0ED3F7F9-D4BE-4826-9F1C-BF7C3B25AA31}"/>
    <cellStyle name="SAPBEXHLevel2X 3 2 3" xfId="7329" xr:uid="{0C17F697-9B94-42AF-B96F-AB3C30E2E0A9}"/>
    <cellStyle name="SAPBEXHLevel2X 3 3" xfId="1840" xr:uid="{DA02B6BD-90FD-460A-BBFD-5B20CEB47257}"/>
    <cellStyle name="SAPBEXHLevel2X 3 3 2" xfId="8460" xr:uid="{2D55CFF7-0674-4C2B-8002-A9808F30F449}"/>
    <cellStyle name="SAPBEXHLevel2X 3 3 3" xfId="14122" xr:uid="{34386421-37DE-4801-8D15-50A341D0222A}"/>
    <cellStyle name="SAPBEXHLevel2X 3 3 4" xfId="19642" xr:uid="{0C499029-509F-41EC-91ED-DD21A980C9EE}"/>
    <cellStyle name="SAPBEXHLevel2X 3 4" xfId="4614" xr:uid="{EDD12154-AB9F-4105-8F34-12A01CAE4452}"/>
    <cellStyle name="SAPBEXHLevel2X 3 4 2" xfId="11165" xr:uid="{54DB8911-D357-466B-B313-C258D4C350F5}"/>
    <cellStyle name="SAPBEXHLevel2X 3 4 3" xfId="16770" xr:uid="{B50B27B7-7D66-43C8-9F60-ACA8FAF58A27}"/>
    <cellStyle name="SAPBEXHLevel2X 3 4 4" xfId="22246" xr:uid="{C1EC3C01-1C8D-4650-BD3B-F5DE36BA7210}"/>
    <cellStyle name="SAPBEXHLevel2X 3 5" xfId="6198" xr:uid="{E61E8D7E-C8A0-499F-8B90-04CC60BDC8C5}"/>
    <cellStyle name="SAPBEXHLevel2X 3 5 2" xfId="12681" xr:uid="{7830F21E-DF01-4FAA-833A-A3665011EE65}"/>
    <cellStyle name="SAPBEXHLevel2X 3 5 3" xfId="18247" xr:uid="{2687A15E-AB1A-4CCC-8CAB-6053190E2CD2}"/>
    <cellStyle name="SAPBEXHLevel2X 3 5 4" xfId="23688" xr:uid="{0C4E1202-36EF-4AC9-9D8A-A4BA03B6C04B}"/>
    <cellStyle name="SAPBEXHLevel2X 4" xfId="631" xr:uid="{70A29A5F-844C-4D9E-94A3-143105745102}"/>
    <cellStyle name="SAPBEXHLevel2X 4 2" xfId="7729" xr:uid="{48D5B0E3-519C-4BAC-B65E-85B67CF81EFD}"/>
    <cellStyle name="SAPBEXHLevel2X 4 3" xfId="7330" xr:uid="{07DFFA34-9758-472D-9CF6-4057E8E1FF1B}"/>
    <cellStyle name="SAPBEXHLevel2X 5" xfId="1838" xr:uid="{078D4710-A976-4523-B0F3-2A96F3DC58A0}"/>
    <cellStyle name="SAPBEXHLevel2X 5 2" xfId="8458" xr:uid="{471C0611-5DD5-458B-B246-B62BA2311B9B}"/>
    <cellStyle name="SAPBEXHLevel2X 5 3" xfId="14120" xr:uid="{EA8CACB8-71CF-452A-A23A-D7F08204C015}"/>
    <cellStyle name="SAPBEXHLevel2X 5 4" xfId="19640" xr:uid="{9A30A98D-F8AC-4AC4-8820-851339CC3FBC}"/>
    <cellStyle name="SAPBEXHLevel2X 6" xfId="4612" xr:uid="{40FD5EEF-4FD0-4875-AD51-F325E903F68F}"/>
    <cellStyle name="SAPBEXHLevel2X 6 2" xfId="11163" xr:uid="{F26E701C-A7B2-49C5-973B-B107EE93140B}"/>
    <cellStyle name="SAPBEXHLevel2X 6 3" xfId="16768" xr:uid="{B19437E3-6B2C-4854-9288-44BE3F05F08F}"/>
    <cellStyle name="SAPBEXHLevel2X 6 4" xfId="22244" xr:uid="{0B290A01-F41D-4077-B6E1-059B9E0474FD}"/>
    <cellStyle name="SAPBEXHLevel2X 7" xfId="5404" xr:uid="{73172427-4DA2-48CA-92CC-AFCF3EE15A55}"/>
    <cellStyle name="SAPBEXHLevel2X 7 2" xfId="11915" xr:uid="{EF9F56E3-2712-4F77-B04C-E3CEF4A1F2DB}"/>
    <cellStyle name="SAPBEXHLevel2X 7 3" xfId="17502" xr:uid="{277BD47F-6189-4F0B-ACD9-074D95A5C813}"/>
    <cellStyle name="SAPBEXHLevel2X 7 4" xfId="22944" xr:uid="{4E73BD98-EBC5-416D-A871-4CFDA134B570}"/>
    <cellStyle name="SAPBEXHLevel3" xfId="632" xr:uid="{32464B8C-C54C-4D0A-B7A8-78C200753D07}"/>
    <cellStyle name="SAPBEXHLevel3 2" xfId="633" xr:uid="{C8B11B3E-40FA-4F6C-B514-4E67D1178636}"/>
    <cellStyle name="SAPBEXHLevel3 2 2" xfId="634" xr:uid="{70F23410-77AA-4ACB-8897-F2BFFF01AA00}"/>
    <cellStyle name="SAPBEXHLevel3 2 2 2" xfId="5469" xr:uid="{8D04F424-7CE2-49BB-A3A5-EA55AB533866}"/>
    <cellStyle name="SAPBEXHLevel3 2 2 3" xfId="7331" xr:uid="{9EFFC8D3-A933-4BCE-B31D-7A36A70314B9}"/>
    <cellStyle name="SAPBEXHLevel3 2 3" xfId="1842" xr:uid="{F6079CF3-7D32-4F07-B3C9-FDBF0C2E090B}"/>
    <cellStyle name="SAPBEXHLevel3 2 3 2" xfId="8462" xr:uid="{40A73C81-CF97-4CD9-AF29-FF1D1BC5B103}"/>
    <cellStyle name="SAPBEXHLevel3 2 3 3" xfId="14124" xr:uid="{814159D9-1D01-4033-812F-40784D5FDD80}"/>
    <cellStyle name="SAPBEXHLevel3 2 3 4" xfId="19644" xr:uid="{3347E558-F520-4765-B4CD-E3FFF644C214}"/>
    <cellStyle name="SAPBEXHLevel3 2 4" xfId="4616" xr:uid="{3BEAC5E9-A7AC-4905-BA59-A3A8940CE83E}"/>
    <cellStyle name="SAPBEXHLevel3 2 4 2" xfId="11167" xr:uid="{212E0397-4D56-4A33-AC55-C8B693D1B3D1}"/>
    <cellStyle name="SAPBEXHLevel3 2 4 3" xfId="16772" xr:uid="{54F45FC3-92E0-448C-83F4-8F54EC463C34}"/>
    <cellStyle name="SAPBEXHLevel3 2 4 4" xfId="22248" xr:uid="{31C88A98-7B44-4B52-9E2C-0F76F943232C}"/>
    <cellStyle name="SAPBEXHLevel3 2 5" xfId="6199" xr:uid="{605FA767-0EDF-435A-A0E2-A3E3F93B236F}"/>
    <cellStyle name="SAPBEXHLevel3 2 5 2" xfId="12682" xr:uid="{6DECDC7F-970B-46BE-8791-34F383C15E1C}"/>
    <cellStyle name="SAPBEXHLevel3 2 5 3" xfId="18248" xr:uid="{FCCF1386-B982-4C18-90F3-D889C17F0958}"/>
    <cellStyle name="SAPBEXHLevel3 2 5 4" xfId="23689" xr:uid="{B1365FB3-836D-4BDA-98ED-1CA8A90117A9}"/>
    <cellStyle name="SAPBEXHLevel3 3" xfId="635" xr:uid="{A8F5ABF3-2C8B-43B3-A05E-585C77899FAE}"/>
    <cellStyle name="SAPBEXHLevel3 3 2" xfId="636" xr:uid="{F213B8E2-C48D-477F-8344-B60656693CE4}"/>
    <cellStyle name="SAPBEXHLevel3 3 2 2" xfId="7295" xr:uid="{B2525591-58DD-45FB-9730-115AC9DC2B20}"/>
    <cellStyle name="SAPBEXHLevel3 3 2 3" xfId="7332" xr:uid="{40F869A8-B525-46CE-A158-73ADD665543B}"/>
    <cellStyle name="SAPBEXHLevel3 3 3" xfId="1843" xr:uid="{B53A5B18-ECFB-49A0-9E12-0BAD8B3F8466}"/>
    <cellStyle name="SAPBEXHLevel3 3 3 2" xfId="8463" xr:uid="{C02ADCB4-6DE7-48DF-A912-805260318517}"/>
    <cellStyle name="SAPBEXHLevel3 3 3 3" xfId="14125" xr:uid="{5D6CFAD2-12D1-4190-81E4-930DAFEEC8D9}"/>
    <cellStyle name="SAPBEXHLevel3 3 3 4" xfId="19645" xr:uid="{1CB94C07-25E7-4C3A-8E0D-5C117E74EC32}"/>
    <cellStyle name="SAPBEXHLevel3 3 4" xfId="4617" xr:uid="{F5A915E9-ED56-4AD1-BCCC-8716B7785495}"/>
    <cellStyle name="SAPBEXHLevel3 3 4 2" xfId="11168" xr:uid="{F49ADA18-5072-4356-8196-134531BE19A0}"/>
    <cellStyle name="SAPBEXHLevel3 3 4 3" xfId="16773" xr:uid="{2A894526-65BF-4EF5-A07A-23E1206C3997}"/>
    <cellStyle name="SAPBEXHLevel3 3 4 4" xfId="22249" xr:uid="{CA5507C0-438B-42CD-A345-B919CBAB73D9}"/>
    <cellStyle name="SAPBEXHLevel3 3 5" xfId="6200" xr:uid="{3E6AF6BF-4AD5-4B28-BF0E-3F5AA4F0AA0F}"/>
    <cellStyle name="SAPBEXHLevel3 3 5 2" xfId="12683" xr:uid="{327189FF-05C1-4857-B2DA-8E55A81CD2D1}"/>
    <cellStyle name="SAPBEXHLevel3 3 5 3" xfId="18249" xr:uid="{722D332E-47C4-41A1-B6D4-6855406AD845}"/>
    <cellStyle name="SAPBEXHLevel3 3 5 4" xfId="23690" xr:uid="{F711D1FE-0270-4765-8F72-FB6A16ACE4B2}"/>
    <cellStyle name="SAPBEXHLevel3 4" xfId="637" xr:uid="{9635C8FD-32E7-48EE-A56E-B466C72144B7}"/>
    <cellStyle name="SAPBEXHLevel3 4 2" xfId="7728" xr:uid="{58992BEB-0B63-413C-AF5D-C6B20C8AD182}"/>
    <cellStyle name="SAPBEXHLevel3 4 3" xfId="7333" xr:uid="{2ACD47BA-FA11-49A2-8031-A4719D85845F}"/>
    <cellStyle name="SAPBEXHLevel3 5" xfId="1841" xr:uid="{02CC805F-A711-4CB2-A2D2-61F1B83B9915}"/>
    <cellStyle name="SAPBEXHLevel3 5 2" xfId="8461" xr:uid="{494D3B8F-DF20-4E40-8A1A-85E0C72EA7B9}"/>
    <cellStyle name="SAPBEXHLevel3 5 3" xfId="14123" xr:uid="{E3DB353A-A468-4390-B35C-50A37BF508FE}"/>
    <cellStyle name="SAPBEXHLevel3 5 4" xfId="19643" xr:uid="{1E3EDF11-1B16-4E20-AD41-E4C487BE5085}"/>
    <cellStyle name="SAPBEXHLevel3 6" xfId="4615" xr:uid="{2EA82D8C-231E-4172-95CF-5094C21E6D67}"/>
    <cellStyle name="SAPBEXHLevel3 6 2" xfId="11166" xr:uid="{C6D52BE0-8334-4BAF-8CD1-C21B1FF5C725}"/>
    <cellStyle name="SAPBEXHLevel3 6 3" xfId="16771" xr:uid="{6DFD95D7-A75E-47DB-A7CA-4C3C75411B77}"/>
    <cellStyle name="SAPBEXHLevel3 6 4" xfId="22247" xr:uid="{FD00D945-A46F-477D-A3F3-F94B21917165}"/>
    <cellStyle name="SAPBEXHLevel3 7" xfId="5426" xr:uid="{FE291B35-D889-47E6-960F-9EA34654A7D5}"/>
    <cellStyle name="SAPBEXHLevel3 7 2" xfId="11931" xr:uid="{51E62229-550E-4237-B156-FD248E149692}"/>
    <cellStyle name="SAPBEXHLevel3 7 3" xfId="17508" xr:uid="{14F03BFF-52A5-41B8-935D-EBA94AF29EA2}"/>
    <cellStyle name="SAPBEXHLevel3 7 4" xfId="22949" xr:uid="{7FA68254-673C-4924-9E60-8A946A531584}"/>
    <cellStyle name="SAPBEXHLevel3X" xfId="638" xr:uid="{8F66388D-D1EC-413C-98F8-AB9CCE145672}"/>
    <cellStyle name="SAPBEXHLevel3X 2" xfId="639" xr:uid="{2BC6C605-03E2-4F66-A806-9443DFAA175D}"/>
    <cellStyle name="SAPBEXHLevel3X 2 2" xfId="640" xr:uid="{476C825C-BB56-423A-BEB5-6AC9FBD0292A}"/>
    <cellStyle name="SAPBEXHLevel3X 2 2 2" xfId="116" xr:uid="{0D540F01-F3AB-48CF-A725-6B57A73B7A68}"/>
    <cellStyle name="SAPBEXHLevel3X 2 2 3" xfId="7510" xr:uid="{C1179852-6FE9-470E-8A8C-B03A9F0DCCE4}"/>
    <cellStyle name="SAPBEXHLevel3X 2 3" xfId="7293" xr:uid="{0A184F82-FE27-4E83-BDC1-A9D41732A604}"/>
    <cellStyle name="SAPBEXHLevel3X 2 4" xfId="7509" xr:uid="{4C1859BC-378C-43B6-B993-6798F50F71B3}"/>
    <cellStyle name="SAPBEXHLevel3X 3" xfId="641" xr:uid="{6C35B9AD-F54C-4DC2-98E5-1EBF7F5C632B}"/>
    <cellStyle name="SAPBEXHLevel3X 3 2" xfId="642" xr:uid="{D1F8A194-7087-42CE-A91B-C89C4F92E6E4}"/>
    <cellStyle name="SAPBEXHLevel3X 3 2 2" xfId="9653" xr:uid="{2D2F1BD8-1208-4128-B97D-EBDFF9C11251}"/>
    <cellStyle name="SAPBEXHLevel3X 3 2 3" xfId="7512" xr:uid="{C0BCFD13-2C74-48C4-BFBD-FDD9369C7E3A}"/>
    <cellStyle name="SAPBEXHLevel3X 3 3" xfId="9740" xr:uid="{4F9C80A1-AD36-46E2-A787-D572D9A89D99}"/>
    <cellStyle name="SAPBEXHLevel3X 3 4" xfId="7334" xr:uid="{A13FDDA7-69CF-4ACB-878B-EFEBEC1E0FB7}"/>
    <cellStyle name="SAPBEXHLevel3X 4" xfId="643" xr:uid="{A362BE42-9EA9-497C-9E5E-23552CA16296}"/>
    <cellStyle name="SAPBEXHLevel3X 4 2" xfId="7727" xr:uid="{DEF25A39-E4C9-4AF5-831A-101A3A57DCDD}"/>
    <cellStyle name="SAPBEXHLevel3X 4 3" xfId="11881" xr:uid="{6DBFB6CE-4D91-4C24-8C70-7A47E7E2540C}"/>
    <cellStyle name="SAPBEXHLevel3X 5" xfId="7294" xr:uid="{1C1C44F2-5EA7-4DAD-B9B3-4881036811FB}"/>
    <cellStyle name="SAPBEXHLevel3X 6" xfId="7765" xr:uid="{5A67DCBD-FA68-4CF8-AF0C-EEFF79C8E0AA}"/>
    <cellStyle name="SAPBEXresData" xfId="644" xr:uid="{4F43E845-1CC5-447A-9791-C7AA0F3AC1CD}"/>
    <cellStyle name="SAPBEXresData 2" xfId="645" xr:uid="{97CB3B08-689F-4A72-92E4-7C0D2F98692F}"/>
    <cellStyle name="SAPBEXresData 2 2" xfId="646" xr:uid="{4E426D4D-BC32-4454-BB98-6B4647A92A25}"/>
    <cellStyle name="SAPBEXresData 2 2 2" xfId="7726" xr:uid="{473E653E-1A12-4EC4-966F-C1EDE0BAEB71}"/>
    <cellStyle name="SAPBEXresData 2 2 3" xfId="7211" xr:uid="{F54C6E15-8A91-4ECF-B698-4864977EA0CC}"/>
    <cellStyle name="SAPBEXresData 2 3" xfId="119" xr:uid="{523BF7B5-47B3-4CFB-B184-CE800AFD09EC}"/>
    <cellStyle name="SAPBEXresData 2 4" xfId="11882" xr:uid="{67BB300D-800E-4588-8758-B54CA9EBA391}"/>
    <cellStyle name="SAPBEXresData 3" xfId="647" xr:uid="{4D199696-F2C7-40AB-B3F1-864C6AE12D5F}"/>
    <cellStyle name="SAPBEXresData 3 2" xfId="7048" xr:uid="{27F328C1-0E17-4EF2-A003-19333DDD5D58}"/>
    <cellStyle name="SAPBEXresData 3 3" xfId="11883" xr:uid="{1E1C0F8D-9711-4BE4-B93A-CA090417FA06}"/>
    <cellStyle name="SAPBEXresData 4" xfId="117" xr:uid="{156EB72C-9677-4843-9C6D-7B5571A47665}"/>
    <cellStyle name="SAPBEXresData 5" xfId="7210" xr:uid="{A0BE2CD0-B10C-49C7-9501-7FB492C67247}"/>
    <cellStyle name="SAPBEXresDataEmph" xfId="648" xr:uid="{B1EEF8E4-149E-4F58-9220-44622DDFCC2B}"/>
    <cellStyle name="SAPBEXresDataEmph 2" xfId="649" xr:uid="{80185B1F-4BE6-4CFA-96EE-408441DD0946}"/>
    <cellStyle name="SAPBEXresDataEmph 2 2" xfId="7292" xr:uid="{55A17687-BAC5-4295-AC8A-380FF3FB40A8}"/>
    <cellStyle name="SAPBEXresDataEmph 2 3" xfId="11884" xr:uid="{7E2D86DF-DDF3-4B0C-8463-3EE9AAFF679D}"/>
    <cellStyle name="SAPBEXresDataEmph 3" xfId="9737" xr:uid="{9E32D657-FBF4-4A47-8D3C-87AD19B06C59}"/>
    <cellStyle name="SAPBEXresDataEmph 4" xfId="7212" xr:uid="{F04345D6-E33D-48D2-ABCA-24C471D70160}"/>
    <cellStyle name="SAPBEXresItem" xfId="650" xr:uid="{E0AD246A-8AE7-42C7-8C20-6E2BF9DF8615}"/>
    <cellStyle name="SAPBEXresItem 2" xfId="651" xr:uid="{0F2A7B82-4228-4A38-9A71-43493AC86983}"/>
    <cellStyle name="SAPBEXresItem 2 2" xfId="652" xr:uid="{A3C6BD1C-61EE-45DC-8C36-578F6706D544}"/>
    <cellStyle name="SAPBEXresItem 2 2 2" xfId="9654" xr:uid="{D67545F0-627F-45D6-8CB4-5DB1A687BD8A}"/>
    <cellStyle name="SAPBEXresItem 2 2 3" xfId="7213" xr:uid="{FE605618-661F-4E44-A640-2100FFE50173}"/>
    <cellStyle name="SAPBEXresItem 2 3" xfId="7291" xr:uid="{F7369949-FBC7-4F61-8A64-CBF57E40A3C3}"/>
    <cellStyle name="SAPBEXresItem 2 4" xfId="7335" xr:uid="{D1A454FA-5266-458F-9583-F9E728D8C228}"/>
    <cellStyle name="SAPBEXresItem 3" xfId="653" xr:uid="{4AEEE12C-ED9D-4191-A48E-D08DF97A3D34}"/>
    <cellStyle name="SAPBEXresItem 3 2" xfId="7290" xr:uid="{9169FAEC-99A0-4E65-84C5-794CCA903756}"/>
    <cellStyle name="SAPBEXresItem 3 3" xfId="11886" xr:uid="{C100523D-6A90-4A1E-89FB-646B89280AC0}"/>
    <cellStyle name="SAPBEXresItem 4" xfId="5306" xr:uid="{6781DB76-6A89-446A-8A04-0F0DBEA4591F}"/>
    <cellStyle name="SAPBEXresItem 4 2" xfId="11854" xr:uid="{D8F716B8-D6C9-49E9-BA2F-1D927FDA100B}"/>
    <cellStyle name="SAPBEXresItem 4 3" xfId="17459" xr:uid="{56C921A8-7DFE-4721-80D7-02310D792B1B}"/>
    <cellStyle name="SAPBEXresItem 4 4" xfId="22933" xr:uid="{F86FC2B5-980C-45B6-9399-8BF8B08FBBE1}"/>
    <cellStyle name="SAPBEXresItem 5" xfId="5315" xr:uid="{C365CAF5-5843-4918-B283-EC59BEC0CB8E}"/>
    <cellStyle name="SAPBEXresItem 5 2" xfId="11859" xr:uid="{25D5AA5B-2CB5-47B4-8238-00F2E061967C}"/>
    <cellStyle name="SAPBEXresItem 5 3" xfId="17463" xr:uid="{4AAB3138-6BCA-44D8-8B73-083FEF6C6B4C}"/>
    <cellStyle name="SAPBEXresItem 5 4" xfId="22936" xr:uid="{93F6C15C-420A-4204-90A6-41FE43E4DEAC}"/>
    <cellStyle name="SAPBEXresItemX" xfId="654" xr:uid="{E66780B7-79E4-4A53-8D11-E67651BA9C21}"/>
    <cellStyle name="SAPBEXresItemX 2" xfId="655" xr:uid="{2871167D-63E6-4A6C-8EE9-E91CBC647CD6}"/>
    <cellStyle name="SAPBEXresItemX 2 2" xfId="656" xr:uid="{D54F37A1-89E2-442D-82D5-D505513A07D3}"/>
    <cellStyle name="SAPBEXresItemX 2 2 2" xfId="7458" xr:uid="{B9D741A1-1CEF-4057-91D2-66ED0442AC55}"/>
    <cellStyle name="SAPBEXresItemX 2 2 3" xfId="7514" xr:uid="{90CFAC94-A702-4476-B6F6-5EB527C71442}"/>
    <cellStyle name="SAPBEXresItemX 2 3" xfId="7288" xr:uid="{DC0BF252-1B02-42F4-B8C0-9A717BAF443C}"/>
    <cellStyle name="SAPBEXresItemX 2 4" xfId="7513" xr:uid="{F06B1C89-DAFD-491C-9772-CD79921E26AA}"/>
    <cellStyle name="SAPBEXresItemX 3" xfId="657" xr:uid="{3F90FA37-42D7-464A-8340-24921E8B9A17}"/>
    <cellStyle name="SAPBEXresItemX 3 2" xfId="7287" xr:uid="{A6B0CE4F-65AA-438E-9822-7A8BD0A6D362}"/>
    <cellStyle name="SAPBEXresItemX 3 3" xfId="7515" xr:uid="{F0DE69EC-262F-4023-BC41-BAF4F62BE274}"/>
    <cellStyle name="SAPBEXresItemX 4" xfId="7289" xr:uid="{16187828-352F-484D-A737-0FDEF33B0B55}"/>
    <cellStyle name="SAPBEXresItemX 5" xfId="7214" xr:uid="{05CCDF1B-D181-49B6-85C9-38F3388EB9EA}"/>
    <cellStyle name="SAPBEXstdData" xfId="658" xr:uid="{F5C22755-19D3-4851-85AF-A7831F9D2D10}"/>
    <cellStyle name="SAPBEXstdData 10" xfId="1844" xr:uid="{FD7B1376-78A9-4D47-9B87-11F94F3CAE7D}"/>
    <cellStyle name="SAPBEXstdData 10 10" xfId="14126" xr:uid="{CD8D1C25-43F2-423B-97F1-9E87192C9DA4}"/>
    <cellStyle name="SAPBEXstdData 10 11" xfId="19646" xr:uid="{FC1D89DC-D9A3-4DC8-91AA-D866D0AA8F61}"/>
    <cellStyle name="SAPBEXstdData 10 2" xfId="1845" xr:uid="{8496432E-CC38-4468-9699-2FF3FBD03399}"/>
    <cellStyle name="SAPBEXstdData 10 2 2" xfId="1846" xr:uid="{3280E44E-FC51-4FE1-B9B4-36E39407CB00}"/>
    <cellStyle name="SAPBEXstdData 10 2 2 2" xfId="3855" xr:uid="{FCEA9CA2-88D1-4B6E-AB08-61D8757F9233}"/>
    <cellStyle name="SAPBEXstdData 10 2 2 2 2" xfId="10411" xr:uid="{8A3C5B1E-3C64-4165-89F8-4C105618604E}"/>
    <cellStyle name="SAPBEXstdData 10 2 2 2 3" xfId="16025" xr:uid="{4487F3BD-1353-4393-B65A-6676F6AAFF07}"/>
    <cellStyle name="SAPBEXstdData 10 2 2 2 4" xfId="21502" xr:uid="{118EB176-F81A-4286-8DCC-29F6A4DFF028}"/>
    <cellStyle name="SAPBEXstdData 10 2 2 3" xfId="6203" xr:uid="{48148EDD-8021-4C36-9D60-98E17C7AACFF}"/>
    <cellStyle name="SAPBEXstdData 10 2 2 3 2" xfId="12686" xr:uid="{59C0FAF9-29F1-4952-88FE-46F941C7C808}"/>
    <cellStyle name="SAPBEXstdData 10 2 2 3 3" xfId="18252" xr:uid="{46BF0E82-8D1E-436B-8751-DD396B285584}"/>
    <cellStyle name="SAPBEXstdData 10 2 2 3 4" xfId="23693" xr:uid="{31E60A16-3EE4-4EBD-9230-860F883D6334}"/>
    <cellStyle name="SAPBEXstdData 10 2 2 4" xfId="8466" xr:uid="{6232D362-C535-4331-9B2D-C0E50680D8BF}"/>
    <cellStyle name="SAPBEXstdData 10 2 2 5" xfId="14128" xr:uid="{7D320A7B-BB0C-4AFB-9FD3-370957CE5E5F}"/>
    <cellStyle name="SAPBEXstdData 10 2 2 6" xfId="19648" xr:uid="{BA977366-A09F-4E98-9788-0AC670F0023E}"/>
    <cellStyle name="SAPBEXstdData 10 2 3" xfId="1847" xr:uid="{70D75182-40A7-4F0D-9670-6CA325E27C93}"/>
    <cellStyle name="SAPBEXstdData 10 2 3 2" xfId="3856" xr:uid="{592E74AC-863A-4223-B8E4-7B821DCFB416}"/>
    <cellStyle name="SAPBEXstdData 10 2 3 2 2" xfId="10412" xr:uid="{90FA665D-95F8-400D-B433-0488BE7C6C2F}"/>
    <cellStyle name="SAPBEXstdData 10 2 3 2 3" xfId="16026" xr:uid="{6865A9FC-AE19-4F85-BCEC-4F0243430A09}"/>
    <cellStyle name="SAPBEXstdData 10 2 3 2 4" xfId="21503" xr:uid="{A3F3A52A-0064-4C04-9E5A-21CFA07AA712}"/>
    <cellStyle name="SAPBEXstdData 10 2 3 3" xfId="6204" xr:uid="{31C04DAF-46C8-436B-BC99-CB558D83FD5F}"/>
    <cellStyle name="SAPBEXstdData 10 2 3 3 2" xfId="12687" xr:uid="{61D49064-B198-45D8-BB04-D46776E350F7}"/>
    <cellStyle name="SAPBEXstdData 10 2 3 3 3" xfId="18253" xr:uid="{8A4941C3-838F-4D97-96A7-66FF5AF2B3DE}"/>
    <cellStyle name="SAPBEXstdData 10 2 3 3 4" xfId="23694" xr:uid="{2FBA503E-37D0-4F45-B052-7BC2DDBEF31D}"/>
    <cellStyle name="SAPBEXstdData 10 2 3 4" xfId="8467" xr:uid="{0AA69FE3-6DD3-4B9D-A393-6CD805E14B48}"/>
    <cellStyle name="SAPBEXstdData 10 2 3 5" xfId="14129" xr:uid="{B968DD37-E087-4976-88C1-6D4048EE0AFC}"/>
    <cellStyle name="SAPBEXstdData 10 2 3 6" xfId="19649" xr:uid="{9FB21F1B-9152-4301-AA00-C5FE757A5A8A}"/>
    <cellStyle name="SAPBEXstdData 10 2 4" xfId="3854" xr:uid="{E61817E1-DF98-4E04-8AF5-C9543B174F92}"/>
    <cellStyle name="SAPBEXstdData 10 2 4 2" xfId="10410" xr:uid="{7981EDC1-B0B3-4A89-ACC4-07EDF9177DD6}"/>
    <cellStyle name="SAPBEXstdData 10 2 4 3" xfId="16024" xr:uid="{9B446E8E-3FF4-4F75-9798-39B4E3CA6972}"/>
    <cellStyle name="SAPBEXstdData 10 2 4 4" xfId="21501" xr:uid="{62E813E6-2EE5-4250-A7A9-F60598632139}"/>
    <cellStyle name="SAPBEXstdData 10 2 5" xfId="6202" xr:uid="{461EB717-2415-4E17-AEE7-C58EB112EE14}"/>
    <cellStyle name="SAPBEXstdData 10 2 5 2" xfId="12685" xr:uid="{E4568FEC-C625-420D-98B2-318DEE9C3A6C}"/>
    <cellStyle name="SAPBEXstdData 10 2 5 3" xfId="18251" xr:uid="{05C09C16-4E53-4DD6-9BCA-F1A7C4EA12F5}"/>
    <cellStyle name="SAPBEXstdData 10 2 5 4" xfId="23692" xr:uid="{D03D93EB-245D-456C-A7E4-A79069235BED}"/>
    <cellStyle name="SAPBEXstdData 10 2 6" xfId="8465" xr:uid="{EF2DC978-2B2B-4B40-A757-F07EB54839C6}"/>
    <cellStyle name="SAPBEXstdData 10 2 7" xfId="14127" xr:uid="{F11745AF-19AD-4E23-B41C-60D3B528AD14}"/>
    <cellStyle name="SAPBEXstdData 10 2 8" xfId="19647" xr:uid="{0A9F75B0-655F-4778-9896-27C9FC17AA76}"/>
    <cellStyle name="SAPBEXstdData 10 3" xfId="1848" xr:uid="{600E48B7-8228-47B7-BE7E-9F93EF73C71F}"/>
    <cellStyle name="SAPBEXstdData 10 3 2" xfId="1849" xr:uid="{690808FF-5BBA-418B-90B6-99938E56E502}"/>
    <cellStyle name="SAPBEXstdData 10 3 2 2" xfId="3858" xr:uid="{28AC2608-2AFC-43C3-AAF4-37AEBABAD9AC}"/>
    <cellStyle name="SAPBEXstdData 10 3 2 2 2" xfId="10414" xr:uid="{C5876173-5923-4D13-88B9-09BCAC0072F8}"/>
    <cellStyle name="SAPBEXstdData 10 3 2 2 3" xfId="16028" xr:uid="{9B4F6752-6DA4-42E3-9900-4BF9228BFE0D}"/>
    <cellStyle name="SAPBEXstdData 10 3 2 2 4" xfId="21505" xr:uid="{4195938A-CE45-4983-A826-5C95D9352EA2}"/>
    <cellStyle name="SAPBEXstdData 10 3 2 3" xfId="6206" xr:uid="{D0317747-021D-47A6-B51D-8137BEF76DCE}"/>
    <cellStyle name="SAPBEXstdData 10 3 2 3 2" xfId="12689" xr:uid="{93805367-4D9C-4CFA-A030-1FDFA4BE39F6}"/>
    <cellStyle name="SAPBEXstdData 10 3 2 3 3" xfId="18255" xr:uid="{7053FDB9-A790-42A0-A54F-CA84BAD47E6E}"/>
    <cellStyle name="SAPBEXstdData 10 3 2 3 4" xfId="23696" xr:uid="{B8AC3B4E-64CB-4D78-8C36-C198FAFC80CE}"/>
    <cellStyle name="SAPBEXstdData 10 3 2 4" xfId="8469" xr:uid="{D2C053C1-35DA-42C3-A797-EE9593B8A803}"/>
    <cellStyle name="SAPBEXstdData 10 3 2 5" xfId="14131" xr:uid="{91259DBF-889B-4665-85AD-463366FA6318}"/>
    <cellStyle name="SAPBEXstdData 10 3 2 6" xfId="19651" xr:uid="{D1378063-2353-4CB8-ADA2-756A9A5FFF76}"/>
    <cellStyle name="SAPBEXstdData 10 3 3" xfId="1850" xr:uid="{73F06D7C-B08C-4D9C-854E-AC5CEAF5610C}"/>
    <cellStyle name="SAPBEXstdData 10 3 3 2" xfId="3859" xr:uid="{73E4FA1E-D010-43C2-9095-4FB832EB81B3}"/>
    <cellStyle name="SAPBEXstdData 10 3 3 2 2" xfId="10415" xr:uid="{79230BAD-71E7-46BF-8F48-C6B60019057D}"/>
    <cellStyle name="SAPBEXstdData 10 3 3 2 3" xfId="16029" xr:uid="{08E5A2D6-B860-4AB0-8CBC-DC1E8155DE71}"/>
    <cellStyle name="SAPBEXstdData 10 3 3 2 4" xfId="21506" xr:uid="{BD2F4595-9C52-4688-BE35-0EE2CFCE9989}"/>
    <cellStyle name="SAPBEXstdData 10 3 3 3" xfId="6207" xr:uid="{3D0662CB-DB53-43B2-8A99-60BB46A455CE}"/>
    <cellStyle name="SAPBEXstdData 10 3 3 3 2" xfId="12690" xr:uid="{571C854B-1AF7-4317-B601-E59238103E8C}"/>
    <cellStyle name="SAPBEXstdData 10 3 3 3 3" xfId="18256" xr:uid="{A847BEC1-280D-4613-B696-10C1617A1499}"/>
    <cellStyle name="SAPBEXstdData 10 3 3 3 4" xfId="23697" xr:uid="{CC38F1CA-1F3D-417C-A1E9-AA226225F282}"/>
    <cellStyle name="SAPBEXstdData 10 3 3 4" xfId="8470" xr:uid="{7A05A3E0-35D1-4958-8E7D-C40F17E022D5}"/>
    <cellStyle name="SAPBEXstdData 10 3 3 5" xfId="14132" xr:uid="{70C1BA9B-13EB-4787-9624-019804DA5DF4}"/>
    <cellStyle name="SAPBEXstdData 10 3 3 6" xfId="19652" xr:uid="{48B379C2-EC02-4058-89DA-0DDB0B3ADE2B}"/>
    <cellStyle name="SAPBEXstdData 10 3 4" xfId="3857" xr:uid="{59F8F2F8-EBCD-44AD-8922-142A28B56637}"/>
    <cellStyle name="SAPBEXstdData 10 3 4 2" xfId="10413" xr:uid="{83ED19E5-864B-4CA9-AF52-DECFE7495FFB}"/>
    <cellStyle name="SAPBEXstdData 10 3 4 3" xfId="16027" xr:uid="{71BDD4A4-00AC-499D-91A5-5C84B718FB19}"/>
    <cellStyle name="SAPBEXstdData 10 3 4 4" xfId="21504" xr:uid="{94229AE5-69E2-4310-9C70-00D612AE3092}"/>
    <cellStyle name="SAPBEXstdData 10 3 5" xfId="6205" xr:uid="{8C30DD9D-8BC4-4384-BE19-9A5AF67301F9}"/>
    <cellStyle name="SAPBEXstdData 10 3 5 2" xfId="12688" xr:uid="{FDE511FD-BCA3-4041-B645-583573665324}"/>
    <cellStyle name="SAPBEXstdData 10 3 5 3" xfId="18254" xr:uid="{4D7F0AE0-F217-48AA-8A88-B23B63AA11EF}"/>
    <cellStyle name="SAPBEXstdData 10 3 5 4" xfId="23695" xr:uid="{58A06B31-22BE-444D-95B7-E280F14F1CC1}"/>
    <cellStyle name="SAPBEXstdData 10 3 6" xfId="8468" xr:uid="{CE03C72C-4BFF-4E8A-9187-B72188215E5D}"/>
    <cellStyle name="SAPBEXstdData 10 3 7" xfId="14130" xr:uid="{F3D4B696-2374-4991-AFC7-EBD45220BF2C}"/>
    <cellStyle name="SAPBEXstdData 10 3 8" xfId="19650" xr:uid="{83A10853-1F12-44E0-A032-703EC5A09DEF}"/>
    <cellStyle name="SAPBEXstdData 10 4" xfId="1851" xr:uid="{D20D464E-3088-4D38-BA19-B0AE6347A750}"/>
    <cellStyle name="SAPBEXstdData 10 4 2" xfId="1852" xr:uid="{D274503C-E378-4A95-96B4-473DEFF1994E}"/>
    <cellStyle name="SAPBEXstdData 10 4 2 2" xfId="3861" xr:uid="{4737D17F-A557-4A10-BD62-97B06B83C130}"/>
    <cellStyle name="SAPBEXstdData 10 4 2 2 2" xfId="10417" xr:uid="{72B5DBC2-C275-4413-8A35-9E683A0C4ED8}"/>
    <cellStyle name="SAPBEXstdData 10 4 2 2 3" xfId="16031" xr:uid="{E34A2DC7-3D10-46E6-B175-13A73BE269FD}"/>
    <cellStyle name="SAPBEXstdData 10 4 2 2 4" xfId="21508" xr:uid="{C71D6774-6E72-4618-8AAF-8755FC74E02D}"/>
    <cellStyle name="SAPBEXstdData 10 4 2 3" xfId="6209" xr:uid="{8613D32D-4175-4A50-A079-9046F129BABC}"/>
    <cellStyle name="SAPBEXstdData 10 4 2 3 2" xfId="12692" xr:uid="{1167CD19-C929-409C-8F18-99588E77382C}"/>
    <cellStyle name="SAPBEXstdData 10 4 2 3 3" xfId="18258" xr:uid="{2BC90D82-7B3C-4EA7-B24C-0BE53E39571E}"/>
    <cellStyle name="SAPBEXstdData 10 4 2 3 4" xfId="23699" xr:uid="{974A1137-5D95-4F6E-B4D2-A296E7A80300}"/>
    <cellStyle name="SAPBEXstdData 10 4 2 4" xfId="8472" xr:uid="{9681D95F-BCBF-4929-9CB4-12B18056A7A2}"/>
    <cellStyle name="SAPBEXstdData 10 4 2 5" xfId="14134" xr:uid="{9DFC1BA9-2627-4EB6-983A-1C5119B4A5E7}"/>
    <cellStyle name="SAPBEXstdData 10 4 2 6" xfId="19654" xr:uid="{D5DC7F14-9A84-40EC-9364-EEDDAA4196AD}"/>
    <cellStyle name="SAPBEXstdData 10 4 3" xfId="1853" xr:uid="{977133D0-41FA-41BD-9CD5-DF878AF14915}"/>
    <cellStyle name="SAPBEXstdData 10 4 3 2" xfId="3862" xr:uid="{AD485C77-06E0-4E34-86BC-6591D71F04BD}"/>
    <cellStyle name="SAPBEXstdData 10 4 3 2 2" xfId="10418" xr:uid="{A5B352F3-59D0-44F4-817B-272744010152}"/>
    <cellStyle name="SAPBEXstdData 10 4 3 2 3" xfId="16032" xr:uid="{C424F37C-5376-4CDF-BA8D-03DBDE4B63D6}"/>
    <cellStyle name="SAPBEXstdData 10 4 3 2 4" xfId="21509" xr:uid="{B31E42BE-06FA-41DB-8515-081A22F2166D}"/>
    <cellStyle name="SAPBEXstdData 10 4 3 3" xfId="6210" xr:uid="{68CD65C8-4FF1-4A21-83FC-4E27BBAB41A2}"/>
    <cellStyle name="SAPBEXstdData 10 4 3 3 2" xfId="12693" xr:uid="{B4A90404-FA8A-4D55-AA5A-3076B3F76F07}"/>
    <cellStyle name="SAPBEXstdData 10 4 3 3 3" xfId="18259" xr:uid="{A6D7167F-A661-4076-9539-0E058525CD13}"/>
    <cellStyle name="SAPBEXstdData 10 4 3 3 4" xfId="23700" xr:uid="{26B81971-2E99-4BC1-8659-901129CD082D}"/>
    <cellStyle name="SAPBEXstdData 10 4 3 4" xfId="8473" xr:uid="{B20DC369-0F08-401C-997E-FE55FCE78DEC}"/>
    <cellStyle name="SAPBEXstdData 10 4 3 5" xfId="14135" xr:uid="{7D8666C5-F87F-44FE-95B1-0D49F1B45512}"/>
    <cellStyle name="SAPBEXstdData 10 4 3 6" xfId="19655" xr:uid="{AED75DC3-0C02-4D01-ACE3-D3F8078E1CEB}"/>
    <cellStyle name="SAPBEXstdData 10 4 4" xfId="3860" xr:uid="{7FAA34E2-3DE4-488B-A5C0-0C2170F5623C}"/>
    <cellStyle name="SAPBEXstdData 10 4 4 2" xfId="10416" xr:uid="{9F7023A3-2FAE-40A7-8E80-AE82B2C03A20}"/>
    <cellStyle name="SAPBEXstdData 10 4 4 3" xfId="16030" xr:uid="{0BC08A7F-C529-42E9-A8B3-99F3CBBDB92A}"/>
    <cellStyle name="SAPBEXstdData 10 4 4 4" xfId="21507" xr:uid="{D50B187C-90F7-4B64-8611-491E6AB141FD}"/>
    <cellStyle name="SAPBEXstdData 10 4 5" xfId="6208" xr:uid="{320A1A96-C608-4A1A-A487-0CA09C446FAF}"/>
    <cellStyle name="SAPBEXstdData 10 4 5 2" xfId="12691" xr:uid="{3E829571-BF18-4440-93BB-F309A39493E2}"/>
    <cellStyle name="SAPBEXstdData 10 4 5 3" xfId="18257" xr:uid="{E22E414E-8C3F-4B67-A243-C007DB6A41BE}"/>
    <cellStyle name="SAPBEXstdData 10 4 5 4" xfId="23698" xr:uid="{498A2C5C-0A6D-4E09-A562-836FD64A5F1E}"/>
    <cellStyle name="SAPBEXstdData 10 4 6" xfId="8471" xr:uid="{1055F4EA-14D3-4A14-8549-930D518699BF}"/>
    <cellStyle name="SAPBEXstdData 10 4 7" xfId="14133" xr:uid="{54186929-59F2-439F-B5A6-A0D4340D4751}"/>
    <cellStyle name="SAPBEXstdData 10 4 8" xfId="19653" xr:uid="{EFEE6A41-4F20-4D48-A0A1-7C78E007C66E}"/>
    <cellStyle name="SAPBEXstdData 10 5" xfId="1854" xr:uid="{DA13AC48-92A9-4A4F-AEF7-68D015E6C0E8}"/>
    <cellStyle name="SAPBEXstdData 10 5 2" xfId="3863" xr:uid="{5B46B061-6D49-4CF7-859D-6B8C40EE3D57}"/>
    <cellStyle name="SAPBEXstdData 10 5 2 2" xfId="10419" xr:uid="{02EFCF69-E95F-42FA-8EAA-9D1D874B092E}"/>
    <cellStyle name="SAPBEXstdData 10 5 2 3" xfId="16033" xr:uid="{CF9F2B16-E678-4AFA-B2EF-C9A4C1DBBCD5}"/>
    <cellStyle name="SAPBEXstdData 10 5 2 4" xfId="21510" xr:uid="{E78B8A6A-22C3-4EEB-BD9D-702206AAB79E}"/>
    <cellStyle name="SAPBEXstdData 10 5 3" xfId="6211" xr:uid="{C5766D01-2C43-4414-AE79-31B47B87D697}"/>
    <cellStyle name="SAPBEXstdData 10 5 3 2" xfId="12694" xr:uid="{72D0A9F5-BE9E-47A3-B047-AB3B61A2FB59}"/>
    <cellStyle name="SAPBEXstdData 10 5 3 3" xfId="18260" xr:uid="{0FE3A1B5-3464-47A3-8A35-70AA76202F9C}"/>
    <cellStyle name="SAPBEXstdData 10 5 3 4" xfId="23701" xr:uid="{D88AD6BA-F0A1-421D-9540-8D1BE31B9DCF}"/>
    <cellStyle name="SAPBEXstdData 10 5 4" xfId="8474" xr:uid="{C1BFCFEF-4AAF-4766-A51E-E9EEC26D6DD1}"/>
    <cellStyle name="SAPBEXstdData 10 5 5" xfId="14136" xr:uid="{8FEA077D-8FFD-40E3-976E-D80C224B6198}"/>
    <cellStyle name="SAPBEXstdData 10 5 6" xfId="19656" xr:uid="{96CCD5EC-5DC7-4285-9710-8040CD7DE5B1}"/>
    <cellStyle name="SAPBEXstdData 10 6" xfId="1855" xr:uid="{CB2E34E5-59FB-4C1F-8F44-AAC0323783D0}"/>
    <cellStyle name="SAPBEXstdData 10 6 2" xfId="3864" xr:uid="{80DB5C63-1649-4FCD-ACCD-72FA38D3052D}"/>
    <cellStyle name="SAPBEXstdData 10 6 2 2" xfId="10420" xr:uid="{FD83CFBF-C89E-49C5-802E-0F3BF352D559}"/>
    <cellStyle name="SAPBEXstdData 10 6 2 3" xfId="16034" xr:uid="{F85BA00E-03FB-4758-95B3-9A06BAEBEF1E}"/>
    <cellStyle name="SAPBEXstdData 10 6 2 4" xfId="21511" xr:uid="{97AD0B27-8BF8-47F1-8A3F-D30D3F285C82}"/>
    <cellStyle name="SAPBEXstdData 10 6 3" xfId="6212" xr:uid="{EA15CE92-A38C-4B4C-BDA6-79F9680D0931}"/>
    <cellStyle name="SAPBEXstdData 10 6 3 2" xfId="12695" xr:uid="{507675F4-C709-400A-8D5A-149BC0840B79}"/>
    <cellStyle name="SAPBEXstdData 10 6 3 3" xfId="18261" xr:uid="{4E8F49D2-ACC2-41D6-A95C-A56A36F7D944}"/>
    <cellStyle name="SAPBEXstdData 10 6 3 4" xfId="23702" xr:uid="{44B68C99-79BC-4E3A-AD68-F2E656D872BF}"/>
    <cellStyle name="SAPBEXstdData 10 6 4" xfId="8475" xr:uid="{08914B2A-2EB4-496D-843C-CDBD06DD9417}"/>
    <cellStyle name="SAPBEXstdData 10 6 5" xfId="14137" xr:uid="{3261A111-5DA6-4C6C-80AA-D673940345C3}"/>
    <cellStyle name="SAPBEXstdData 10 6 6" xfId="19657" xr:uid="{A6344F10-09C1-46C2-9D74-EC3AFD86CF47}"/>
    <cellStyle name="SAPBEXstdData 10 7" xfId="3853" xr:uid="{BC999F4A-FA32-4477-BABC-1DF911AA6FA1}"/>
    <cellStyle name="SAPBEXstdData 10 7 2" xfId="10409" xr:uid="{BE77B676-C668-4FCB-AFB7-47DD1C496E4D}"/>
    <cellStyle name="SAPBEXstdData 10 7 3" xfId="16023" xr:uid="{DF9814DF-88C9-4AD1-83D4-3E76D9FDFAFD}"/>
    <cellStyle name="SAPBEXstdData 10 7 4" xfId="21500" xr:uid="{91D58E79-C998-4F27-A82D-6A84F2E93930}"/>
    <cellStyle name="SAPBEXstdData 10 8" xfId="6201" xr:uid="{0D5BB860-DE8D-49D9-8287-9E654B29D686}"/>
    <cellStyle name="SAPBEXstdData 10 8 2" xfId="12684" xr:uid="{2832E0E3-F034-4AA9-925C-69058CCC4657}"/>
    <cellStyle name="SAPBEXstdData 10 8 3" xfId="18250" xr:uid="{F64AAF86-B152-42AC-9D9A-4D9409A680C0}"/>
    <cellStyle name="SAPBEXstdData 10 8 4" xfId="23691" xr:uid="{F228DED8-B26F-4764-815C-9AEF7E343E5E}"/>
    <cellStyle name="SAPBEXstdData 10 9" xfId="8464" xr:uid="{5290948D-4603-43F8-9292-968772E3C6D1}"/>
    <cellStyle name="SAPBEXstdData 11" xfId="1856" xr:uid="{EC60C35E-421F-44D1-9493-3C821C68C8E2}"/>
    <cellStyle name="SAPBEXstdData 11 10" xfId="14138" xr:uid="{50CADE99-5E91-4F21-B12A-45CAA278FFFD}"/>
    <cellStyle name="SAPBEXstdData 11 11" xfId="19658" xr:uid="{B56EECD3-760F-4DFB-BC69-6E97B8359F3E}"/>
    <cellStyle name="SAPBEXstdData 11 2" xfId="1857" xr:uid="{853507CE-631D-4CD9-BFEB-131F819DD8FF}"/>
    <cellStyle name="SAPBEXstdData 11 2 2" xfId="1858" xr:uid="{2C19CCD9-9C87-426B-9407-213DAC6181EB}"/>
    <cellStyle name="SAPBEXstdData 11 2 2 2" xfId="3867" xr:uid="{FB564333-D846-4BB2-AB06-C73EE7065A98}"/>
    <cellStyle name="SAPBEXstdData 11 2 2 2 2" xfId="10423" xr:uid="{D0875F50-6005-46F2-AD3E-CA33CEB3919A}"/>
    <cellStyle name="SAPBEXstdData 11 2 2 2 3" xfId="16037" xr:uid="{823E6ED7-8F70-4BBC-8E6F-70E90976DD18}"/>
    <cellStyle name="SAPBEXstdData 11 2 2 2 4" xfId="21514" xr:uid="{040FF530-8B85-47F2-9085-0A10898FE9A4}"/>
    <cellStyle name="SAPBEXstdData 11 2 2 3" xfId="6215" xr:uid="{28A7EFB7-2520-4B96-8322-A5035394108B}"/>
    <cellStyle name="SAPBEXstdData 11 2 2 3 2" xfId="12698" xr:uid="{F1CFC127-FDCF-4BC5-BF85-B7323EFAB3EE}"/>
    <cellStyle name="SAPBEXstdData 11 2 2 3 3" xfId="18264" xr:uid="{B2C29CE8-8DC2-43A2-956B-4CC14A599B05}"/>
    <cellStyle name="SAPBEXstdData 11 2 2 3 4" xfId="23705" xr:uid="{92B20D4F-3B1A-45DA-8621-8429DEC9F7DE}"/>
    <cellStyle name="SAPBEXstdData 11 2 2 4" xfId="8478" xr:uid="{B0DD2B8E-ADEC-43AF-AC6B-E5CE05D74EC4}"/>
    <cellStyle name="SAPBEXstdData 11 2 2 5" xfId="14140" xr:uid="{3A01FC76-7E16-4ECA-A711-64FCF2806170}"/>
    <cellStyle name="SAPBEXstdData 11 2 2 6" xfId="19660" xr:uid="{DFF0D270-6F85-4ECD-8506-9C8C01414251}"/>
    <cellStyle name="SAPBEXstdData 11 2 3" xfId="1859" xr:uid="{15DEBD14-0FA2-4C68-854D-E185E90B28E0}"/>
    <cellStyle name="SAPBEXstdData 11 2 3 2" xfId="3868" xr:uid="{241E25CB-8849-4C77-AB65-5AA6ABF27DC7}"/>
    <cellStyle name="SAPBEXstdData 11 2 3 2 2" xfId="10424" xr:uid="{D743D214-DED7-4F6B-8B97-C8EF49940247}"/>
    <cellStyle name="SAPBEXstdData 11 2 3 2 3" xfId="16038" xr:uid="{35E563D1-9150-46EB-BEDD-2815F4C6AF8D}"/>
    <cellStyle name="SAPBEXstdData 11 2 3 2 4" xfId="21515" xr:uid="{6780B151-4CE1-43BC-A4FD-BE40660F6FE4}"/>
    <cellStyle name="SAPBEXstdData 11 2 3 3" xfId="6216" xr:uid="{6A6A6F6D-51AD-4F10-B88D-B6A95E2984E4}"/>
    <cellStyle name="SAPBEXstdData 11 2 3 3 2" xfId="12699" xr:uid="{1076BA64-1C02-40EA-AE90-EAFF769B9183}"/>
    <cellStyle name="SAPBEXstdData 11 2 3 3 3" xfId="18265" xr:uid="{BAB790B8-1340-49F3-BE3A-CA48C2D8A4FA}"/>
    <cellStyle name="SAPBEXstdData 11 2 3 3 4" xfId="23706" xr:uid="{F16399AD-2294-43FA-8E38-27E54B7065EE}"/>
    <cellStyle name="SAPBEXstdData 11 2 3 4" xfId="8479" xr:uid="{64DE2DD7-2FAA-45FC-804B-938060CFE654}"/>
    <cellStyle name="SAPBEXstdData 11 2 3 5" xfId="14141" xr:uid="{1C72B179-1348-46B5-A538-BEFF82BDCEBB}"/>
    <cellStyle name="SAPBEXstdData 11 2 3 6" xfId="19661" xr:uid="{C7A28B6F-2973-4BBE-AC21-158383CE542A}"/>
    <cellStyle name="SAPBEXstdData 11 2 4" xfId="3866" xr:uid="{53309CC9-FD6A-4F7E-945C-5B4B6E17CAE6}"/>
    <cellStyle name="SAPBEXstdData 11 2 4 2" xfId="10422" xr:uid="{60A4D77F-7C14-4E1A-873E-786A3C03EFDB}"/>
    <cellStyle name="SAPBEXstdData 11 2 4 3" xfId="16036" xr:uid="{14F68FE9-8329-418D-B80C-63480B64787C}"/>
    <cellStyle name="SAPBEXstdData 11 2 4 4" xfId="21513" xr:uid="{29CF7926-DF9E-48F9-B8E6-55B83BF620AF}"/>
    <cellStyle name="SAPBEXstdData 11 2 5" xfId="6214" xr:uid="{B3581789-E4A6-4386-9020-1BF7508F9B5C}"/>
    <cellStyle name="SAPBEXstdData 11 2 5 2" xfId="12697" xr:uid="{47FC8003-DB1E-4D66-8177-D90656B04BC2}"/>
    <cellStyle name="SAPBEXstdData 11 2 5 3" xfId="18263" xr:uid="{CA293EAE-F5A8-4EBF-AE8B-B59642B8313E}"/>
    <cellStyle name="SAPBEXstdData 11 2 5 4" xfId="23704" xr:uid="{5BD561AE-951F-4685-8BA6-FC4AD65A580C}"/>
    <cellStyle name="SAPBEXstdData 11 2 6" xfId="8477" xr:uid="{5EDBA7F9-1DED-4B4F-BFFD-3C5F37951553}"/>
    <cellStyle name="SAPBEXstdData 11 2 7" xfId="14139" xr:uid="{0C0C1CFC-5829-4498-BEC0-EE9A5F42151D}"/>
    <cellStyle name="SAPBEXstdData 11 2 8" xfId="19659" xr:uid="{FC77A227-848D-40F6-B78D-A4D03A03E360}"/>
    <cellStyle name="SAPBEXstdData 11 3" xfId="1860" xr:uid="{FC331A6D-CF25-43E7-BF26-7438D322A79A}"/>
    <cellStyle name="SAPBEXstdData 11 3 2" xfId="1861" xr:uid="{54A663FF-DC5F-453B-B52C-39748D672B57}"/>
    <cellStyle name="SAPBEXstdData 11 3 2 2" xfId="3870" xr:uid="{77124C87-EE19-4ABA-B68E-335A89F5F1EC}"/>
    <cellStyle name="SAPBEXstdData 11 3 2 2 2" xfId="10426" xr:uid="{DC2AEF3D-62EE-45B7-96A6-F87D476AA919}"/>
    <cellStyle name="SAPBEXstdData 11 3 2 2 3" xfId="16040" xr:uid="{4F67C797-ED74-465E-A191-509019C869DE}"/>
    <cellStyle name="SAPBEXstdData 11 3 2 2 4" xfId="21517" xr:uid="{E2D7D864-9CAF-4AD1-BDAA-41375236C572}"/>
    <cellStyle name="SAPBEXstdData 11 3 2 3" xfId="6218" xr:uid="{D8417248-6ECC-4965-BAA2-929C3F7BB6A3}"/>
    <cellStyle name="SAPBEXstdData 11 3 2 3 2" xfId="12701" xr:uid="{E158DDEE-BD5F-420E-83D5-73AA2C63E419}"/>
    <cellStyle name="SAPBEXstdData 11 3 2 3 3" xfId="18267" xr:uid="{08DA7253-1EBF-42CC-9814-B86D592778FB}"/>
    <cellStyle name="SAPBEXstdData 11 3 2 3 4" xfId="23708" xr:uid="{5F33D87F-E9DD-4CE5-9AD6-DFC199F3F68A}"/>
    <cellStyle name="SAPBEXstdData 11 3 2 4" xfId="8481" xr:uid="{BF1E3BD9-2BFB-4869-8788-D5B418A0D9D5}"/>
    <cellStyle name="SAPBEXstdData 11 3 2 5" xfId="14143" xr:uid="{E26EE2FE-933A-44A8-8D7B-9F9939B30FA1}"/>
    <cellStyle name="SAPBEXstdData 11 3 2 6" xfId="19663" xr:uid="{B38AB9EB-F6A2-46A3-909D-4277D9EC52F5}"/>
    <cellStyle name="SAPBEXstdData 11 3 3" xfId="1862" xr:uid="{736D389C-0F6E-4BFA-8880-347DC76AADB1}"/>
    <cellStyle name="SAPBEXstdData 11 3 3 2" xfId="3871" xr:uid="{936203D0-B6EF-4541-81E9-8A77A97C7BA3}"/>
    <cellStyle name="SAPBEXstdData 11 3 3 2 2" xfId="10427" xr:uid="{598EF1BB-4DC7-4C91-A162-4110AC840C50}"/>
    <cellStyle name="SAPBEXstdData 11 3 3 2 3" xfId="16041" xr:uid="{55A274A4-0D29-4456-B996-CD84512EF442}"/>
    <cellStyle name="SAPBEXstdData 11 3 3 2 4" xfId="21518" xr:uid="{1CABC1C5-081D-4EE0-80AD-85FE23BE50F2}"/>
    <cellStyle name="SAPBEXstdData 11 3 3 3" xfId="6219" xr:uid="{4AC2AA10-B3F5-44F3-AC44-A34AB43AFEA9}"/>
    <cellStyle name="SAPBEXstdData 11 3 3 3 2" xfId="12702" xr:uid="{7D45BA28-A0BC-4E48-A271-E02DFDEA0235}"/>
    <cellStyle name="SAPBEXstdData 11 3 3 3 3" xfId="18268" xr:uid="{13CD160C-A16C-4F62-8B7D-3BE1C1A4A16E}"/>
    <cellStyle name="SAPBEXstdData 11 3 3 3 4" xfId="23709" xr:uid="{B69D2C10-B8F2-4FB7-88CC-9C0EB63E9799}"/>
    <cellStyle name="SAPBEXstdData 11 3 3 4" xfId="8482" xr:uid="{2B0180B2-C8E7-460B-9980-24A0E784C0F7}"/>
    <cellStyle name="SAPBEXstdData 11 3 3 5" xfId="14144" xr:uid="{2FDBCD5E-9FBF-4DEB-89EF-B979D4650CF1}"/>
    <cellStyle name="SAPBEXstdData 11 3 3 6" xfId="19664" xr:uid="{2C7E412C-2B77-4BDE-9051-70DFFEF4C6DE}"/>
    <cellStyle name="SAPBEXstdData 11 3 4" xfId="3869" xr:uid="{7BBD962B-6EE8-4461-A6C0-1905D733B567}"/>
    <cellStyle name="SAPBEXstdData 11 3 4 2" xfId="10425" xr:uid="{68D38DED-10A2-4662-83FE-89F4C5487762}"/>
    <cellStyle name="SAPBEXstdData 11 3 4 3" xfId="16039" xr:uid="{9C1B1E1B-8B12-480A-8A12-6776618CDBD7}"/>
    <cellStyle name="SAPBEXstdData 11 3 4 4" xfId="21516" xr:uid="{859A62C5-B9D5-405B-B8ED-77B35598E160}"/>
    <cellStyle name="SAPBEXstdData 11 3 5" xfId="6217" xr:uid="{D99BD4D6-6C64-44C4-A28C-52EACECCE685}"/>
    <cellStyle name="SAPBEXstdData 11 3 5 2" xfId="12700" xr:uid="{B9EAA899-9BF4-474C-AF73-96B3CC065569}"/>
    <cellStyle name="SAPBEXstdData 11 3 5 3" xfId="18266" xr:uid="{149967EE-92C3-4E79-BDFB-35F7AB97C11A}"/>
    <cellStyle name="SAPBEXstdData 11 3 5 4" xfId="23707" xr:uid="{EF631EC1-F5DB-4790-B112-0307EDA119D4}"/>
    <cellStyle name="SAPBEXstdData 11 3 6" xfId="8480" xr:uid="{7D6D5A5C-A5FC-4787-A209-8C2F2A105279}"/>
    <cellStyle name="SAPBEXstdData 11 3 7" xfId="14142" xr:uid="{6347CFFD-E015-47F6-ACDE-B1B78F83D27F}"/>
    <cellStyle name="SAPBEXstdData 11 3 8" xfId="19662" xr:uid="{13800672-562D-4FE7-AB5D-B36712A61557}"/>
    <cellStyle name="SAPBEXstdData 11 4" xfId="1863" xr:uid="{F88E6735-9079-4FBD-95DB-D21B471645E0}"/>
    <cellStyle name="SAPBEXstdData 11 4 2" xfId="1864" xr:uid="{FB75F283-3561-4F87-8291-9DF915316166}"/>
    <cellStyle name="SAPBEXstdData 11 4 2 2" xfId="3873" xr:uid="{52524CFB-87D2-478F-A560-2144A144D5EC}"/>
    <cellStyle name="SAPBEXstdData 11 4 2 2 2" xfId="10429" xr:uid="{6DBC3405-8350-414D-B93B-05B9A7398163}"/>
    <cellStyle name="SAPBEXstdData 11 4 2 2 3" xfId="16043" xr:uid="{6A58A2E2-BD09-48FB-AE9A-D98118C5EC6E}"/>
    <cellStyle name="SAPBEXstdData 11 4 2 2 4" xfId="21520" xr:uid="{F6C42C35-7D1F-4F53-A48D-8EBCB442C085}"/>
    <cellStyle name="SAPBEXstdData 11 4 2 3" xfId="6221" xr:uid="{68C71709-57E3-4514-A6AC-5D9A5DAD2A0B}"/>
    <cellStyle name="SAPBEXstdData 11 4 2 3 2" xfId="12704" xr:uid="{EEE0BB95-2084-416D-86F6-8A62A48FE83E}"/>
    <cellStyle name="SAPBEXstdData 11 4 2 3 3" xfId="18270" xr:uid="{968C6EC1-A36A-48C8-B4D8-90585BADBE30}"/>
    <cellStyle name="SAPBEXstdData 11 4 2 3 4" xfId="23711" xr:uid="{C91298C6-1D70-4E17-9359-8611A0F3DB8B}"/>
    <cellStyle name="SAPBEXstdData 11 4 2 4" xfId="8484" xr:uid="{3D703F38-48CD-432E-88C2-AF6AAC318669}"/>
    <cellStyle name="SAPBEXstdData 11 4 2 5" xfId="14146" xr:uid="{A540423F-AB09-4A54-8E78-6136BBD4664E}"/>
    <cellStyle name="SAPBEXstdData 11 4 2 6" xfId="19666" xr:uid="{97C515D9-8159-46BB-867B-12A0EB0FFB77}"/>
    <cellStyle name="SAPBEXstdData 11 4 3" xfId="1865" xr:uid="{565AA06A-5844-4DFA-9B4A-46DAF7EC0E91}"/>
    <cellStyle name="SAPBEXstdData 11 4 3 2" xfId="3874" xr:uid="{784DBF29-8567-4628-AD1D-44E4EEBCE844}"/>
    <cellStyle name="SAPBEXstdData 11 4 3 2 2" xfId="10430" xr:uid="{0444A243-DAA6-46DC-897C-DE2753F782B8}"/>
    <cellStyle name="SAPBEXstdData 11 4 3 2 3" xfId="16044" xr:uid="{7A3FC947-89E3-4D73-89B7-5B2D133239C3}"/>
    <cellStyle name="SAPBEXstdData 11 4 3 2 4" xfId="21521" xr:uid="{666176DA-5D16-455E-A926-B2BF5E13E420}"/>
    <cellStyle name="SAPBEXstdData 11 4 3 3" xfId="6222" xr:uid="{5B715A78-5C19-4DA3-9C80-BC18A84AE292}"/>
    <cellStyle name="SAPBEXstdData 11 4 3 3 2" xfId="12705" xr:uid="{ABD42E25-E3ED-4452-B70E-83AAA3F69FE8}"/>
    <cellStyle name="SAPBEXstdData 11 4 3 3 3" xfId="18271" xr:uid="{F46AADF2-26BC-4B5D-A024-52817D3DA8B5}"/>
    <cellStyle name="SAPBEXstdData 11 4 3 3 4" xfId="23712" xr:uid="{7537BC24-EE18-4514-955D-3B0BA9CDBFB4}"/>
    <cellStyle name="SAPBEXstdData 11 4 3 4" xfId="8485" xr:uid="{079D11E4-C96C-4338-A317-ACADC827D3C1}"/>
    <cellStyle name="SAPBEXstdData 11 4 3 5" xfId="14147" xr:uid="{0FC0C409-8142-4D77-9E23-40B38027C0F3}"/>
    <cellStyle name="SAPBEXstdData 11 4 3 6" xfId="19667" xr:uid="{72430B73-2688-4ECA-B36A-BD2604DAAB13}"/>
    <cellStyle name="SAPBEXstdData 11 4 4" xfId="3872" xr:uid="{D79AEA38-5417-41F6-A7F3-674BE26D0BB2}"/>
    <cellStyle name="SAPBEXstdData 11 4 4 2" xfId="10428" xr:uid="{44D87C38-087F-4F8B-BC63-9343F5763E04}"/>
    <cellStyle name="SAPBEXstdData 11 4 4 3" xfId="16042" xr:uid="{DD64084F-9A75-4D37-A79F-D121BACAF621}"/>
    <cellStyle name="SAPBEXstdData 11 4 4 4" xfId="21519" xr:uid="{A3C665AE-0A0D-4ACD-9696-7E413390E9DF}"/>
    <cellStyle name="SAPBEXstdData 11 4 5" xfId="6220" xr:uid="{2D9C9F58-8FE8-4537-9074-AB69243259EE}"/>
    <cellStyle name="SAPBEXstdData 11 4 5 2" xfId="12703" xr:uid="{AC898E4C-EF2E-4410-9EE2-A49BAEF73CF6}"/>
    <cellStyle name="SAPBEXstdData 11 4 5 3" xfId="18269" xr:uid="{AA502755-9983-4730-8D04-92B663DDB46A}"/>
    <cellStyle name="SAPBEXstdData 11 4 5 4" xfId="23710" xr:uid="{BC887AD6-9A77-47C5-BB68-6FB2DAE1A077}"/>
    <cellStyle name="SAPBEXstdData 11 4 6" xfId="8483" xr:uid="{2FCACD81-5960-4216-ADC7-FEE3FF896A15}"/>
    <cellStyle name="SAPBEXstdData 11 4 7" xfId="14145" xr:uid="{4AEFB12B-2D19-433E-83BA-AF49155D301A}"/>
    <cellStyle name="SAPBEXstdData 11 4 8" xfId="19665" xr:uid="{9ED9BB01-E0EF-4C34-A85A-EB7850D3A949}"/>
    <cellStyle name="SAPBEXstdData 11 5" xfId="1866" xr:uid="{AC8E9E8A-7292-4616-993F-FE1AAF2ECA88}"/>
    <cellStyle name="SAPBEXstdData 11 5 2" xfId="3875" xr:uid="{A3F5F1FD-EA5E-4743-8167-6DFACD32EEE5}"/>
    <cellStyle name="SAPBEXstdData 11 5 2 2" xfId="10431" xr:uid="{6E973665-1C5F-4E85-80FC-EA86017927DB}"/>
    <cellStyle name="SAPBEXstdData 11 5 2 3" xfId="16045" xr:uid="{0B3C3279-418B-48B4-AF3C-DD87E59A1764}"/>
    <cellStyle name="SAPBEXstdData 11 5 2 4" xfId="21522" xr:uid="{8C417015-0681-4189-808F-6898CA39542B}"/>
    <cellStyle name="SAPBEXstdData 11 5 3" xfId="6223" xr:uid="{CF16FBE9-EB43-4956-94D7-E083AEC3EA08}"/>
    <cellStyle name="SAPBEXstdData 11 5 3 2" xfId="12706" xr:uid="{439B005E-2BEE-4CF1-A290-0AF9528C76E0}"/>
    <cellStyle name="SAPBEXstdData 11 5 3 3" xfId="18272" xr:uid="{6A654B48-3172-4FA6-86E0-D2647DC02E28}"/>
    <cellStyle name="SAPBEXstdData 11 5 3 4" xfId="23713" xr:uid="{6E3B107D-8EF2-495E-BAB3-D7AE558B3D99}"/>
    <cellStyle name="SAPBEXstdData 11 5 4" xfId="8486" xr:uid="{0AEE20FE-1624-4BF2-8CBA-D5D22003BC99}"/>
    <cellStyle name="SAPBEXstdData 11 5 5" xfId="14148" xr:uid="{891DF667-3ED6-4BE2-966C-6E65DBADAB35}"/>
    <cellStyle name="SAPBEXstdData 11 5 6" xfId="19668" xr:uid="{06275A3B-B34B-4F00-9016-BADC297B5BA6}"/>
    <cellStyle name="SAPBEXstdData 11 6" xfId="1867" xr:uid="{5650FE12-67A5-4ACA-9697-C6BFACA7FC1C}"/>
    <cellStyle name="SAPBEXstdData 11 6 2" xfId="3876" xr:uid="{B10CD642-FA5F-4F9B-8196-43122AF73315}"/>
    <cellStyle name="SAPBEXstdData 11 6 2 2" xfId="10432" xr:uid="{DA65CE87-0992-4948-9DD8-B36E2503179F}"/>
    <cellStyle name="SAPBEXstdData 11 6 2 3" xfId="16046" xr:uid="{DE1F7F01-872D-4744-8FA4-8DA39B40C74E}"/>
    <cellStyle name="SAPBEXstdData 11 6 2 4" xfId="21523" xr:uid="{E8721801-6BC9-47A9-BEB8-DE8B3EED97FB}"/>
    <cellStyle name="SAPBEXstdData 11 6 3" xfId="6224" xr:uid="{5B5878D1-B2A5-4A0A-A7F4-56F787FDE81E}"/>
    <cellStyle name="SAPBEXstdData 11 6 3 2" xfId="12707" xr:uid="{414357E6-4FE4-410B-A9F1-2CC478411CEB}"/>
    <cellStyle name="SAPBEXstdData 11 6 3 3" xfId="18273" xr:uid="{F93575EF-A693-4AED-80D3-8FC11069E729}"/>
    <cellStyle name="SAPBEXstdData 11 6 3 4" xfId="23714" xr:uid="{4B6603F2-7593-4FF1-9453-431958EE9DDE}"/>
    <cellStyle name="SAPBEXstdData 11 6 4" xfId="8487" xr:uid="{02247CE1-9887-424E-A449-311B3A9B86E3}"/>
    <cellStyle name="SAPBEXstdData 11 6 5" xfId="14149" xr:uid="{E979F32C-9564-4849-A3D6-E1698201668A}"/>
    <cellStyle name="SAPBEXstdData 11 6 6" xfId="19669" xr:uid="{4591F877-AEDB-4783-985E-BAA8582FC42A}"/>
    <cellStyle name="SAPBEXstdData 11 7" xfId="3865" xr:uid="{5F533080-059B-4952-BB79-63B51367CE36}"/>
    <cellStyle name="SAPBEXstdData 11 7 2" xfId="10421" xr:uid="{6198E99B-2AD0-4B91-AFD6-4E9F8FB3F947}"/>
    <cellStyle name="SAPBEXstdData 11 7 3" xfId="16035" xr:uid="{5C84F04B-CCFC-47ED-9B1D-01D85F4E8BBE}"/>
    <cellStyle name="SAPBEXstdData 11 7 4" xfId="21512" xr:uid="{9557A0B6-37DA-4D79-89B7-D459DF415FA6}"/>
    <cellStyle name="SAPBEXstdData 11 8" xfId="6213" xr:uid="{E063260B-6AB1-4605-8884-C928AD942199}"/>
    <cellStyle name="SAPBEXstdData 11 8 2" xfId="12696" xr:uid="{D6D5F487-298D-4313-A7C2-20B53964B116}"/>
    <cellStyle name="SAPBEXstdData 11 8 3" xfId="18262" xr:uid="{551CBE2E-1700-4290-9A17-3DEE0DAB0F8D}"/>
    <cellStyle name="SAPBEXstdData 11 8 4" xfId="23703" xr:uid="{D717B1F8-7B4C-4167-8830-67C80249A8FC}"/>
    <cellStyle name="SAPBEXstdData 11 9" xfId="8476" xr:uid="{FE0FFC83-760F-4F50-A345-34082194988B}"/>
    <cellStyle name="SAPBEXstdData 12" xfId="1868" xr:uid="{252FCD7C-1CE9-46A8-8BC5-C828824E5496}"/>
    <cellStyle name="SAPBEXstdData 12 10" xfId="14150" xr:uid="{DC470F91-2273-4E94-90E0-68BE9610CBB8}"/>
    <cellStyle name="SAPBEXstdData 12 11" xfId="19670" xr:uid="{F1352259-0CCB-4A32-83F1-739F49C75A0D}"/>
    <cellStyle name="SAPBEXstdData 12 2" xfId="1869" xr:uid="{748C904F-F14A-4792-8080-EC0AEBCE5E30}"/>
    <cellStyle name="SAPBEXstdData 12 2 2" xfId="1870" xr:uid="{C5FAAA29-0090-44B3-8F33-426A9388C759}"/>
    <cellStyle name="SAPBEXstdData 12 2 2 2" xfId="3879" xr:uid="{4AD7F030-890B-4F97-9486-5BF04EA9928A}"/>
    <cellStyle name="SAPBEXstdData 12 2 2 2 2" xfId="10435" xr:uid="{C9C6C957-AC00-4AF7-BF6F-F1409D445855}"/>
    <cellStyle name="SAPBEXstdData 12 2 2 2 3" xfId="16049" xr:uid="{B99E7864-AA2C-4307-83DB-FDDD9B066DC6}"/>
    <cellStyle name="SAPBEXstdData 12 2 2 2 4" xfId="21526" xr:uid="{10B5C021-F4C4-42EE-BFD0-E95769B253CF}"/>
    <cellStyle name="SAPBEXstdData 12 2 2 3" xfId="6227" xr:uid="{6BD09ACF-6BEE-4ECD-A49C-4DA51C1FFBDA}"/>
    <cellStyle name="SAPBEXstdData 12 2 2 3 2" xfId="12710" xr:uid="{5EAA9B5D-B3F8-4F92-BEF3-EAC14B81B041}"/>
    <cellStyle name="SAPBEXstdData 12 2 2 3 3" xfId="18276" xr:uid="{2D11EAFB-5A27-41E6-A88B-55DB3ED8CA78}"/>
    <cellStyle name="SAPBEXstdData 12 2 2 3 4" xfId="23717" xr:uid="{23676943-BB40-4C25-B112-966E5D32E081}"/>
    <cellStyle name="SAPBEXstdData 12 2 2 4" xfId="8490" xr:uid="{E8C5E111-AB8B-4FE3-9331-B3CF908B6D23}"/>
    <cellStyle name="SAPBEXstdData 12 2 2 5" xfId="14152" xr:uid="{FAB971C0-3848-4894-93CC-8B4F5A7179EA}"/>
    <cellStyle name="SAPBEXstdData 12 2 2 6" xfId="19672" xr:uid="{DD553727-998C-47DE-B5E8-23350E5171EF}"/>
    <cellStyle name="SAPBEXstdData 12 2 3" xfId="1871" xr:uid="{550C6F54-ABDE-4646-BC97-86462EE9284A}"/>
    <cellStyle name="SAPBEXstdData 12 2 3 2" xfId="3880" xr:uid="{489414F4-FBD0-43D0-997A-CC7E34DA8A87}"/>
    <cellStyle name="SAPBEXstdData 12 2 3 2 2" xfId="10436" xr:uid="{DAB3D505-E5B5-4D2F-8CC1-E6AC7005C958}"/>
    <cellStyle name="SAPBEXstdData 12 2 3 2 3" xfId="16050" xr:uid="{CDEEEA48-D08C-4A62-B171-6D81331B2696}"/>
    <cellStyle name="SAPBEXstdData 12 2 3 2 4" xfId="21527" xr:uid="{6E93D32E-9441-42C5-A569-C8FF8BD3FE14}"/>
    <cellStyle name="SAPBEXstdData 12 2 3 3" xfId="6228" xr:uid="{9E6DD3FC-2E74-4A9F-BFBC-3988E57188D3}"/>
    <cellStyle name="SAPBEXstdData 12 2 3 3 2" xfId="12711" xr:uid="{E8D2620F-D2F4-4B5B-A3FA-8E994A6F8F0C}"/>
    <cellStyle name="SAPBEXstdData 12 2 3 3 3" xfId="18277" xr:uid="{32C575B5-3100-4331-8623-A4322ED42C7A}"/>
    <cellStyle name="SAPBEXstdData 12 2 3 3 4" xfId="23718" xr:uid="{4F1F2E5D-0211-4695-82FC-7DBAC6C1244E}"/>
    <cellStyle name="SAPBEXstdData 12 2 3 4" xfId="8491" xr:uid="{15DFF236-7C50-47E1-986F-AAD07118AF19}"/>
    <cellStyle name="SAPBEXstdData 12 2 3 5" xfId="14153" xr:uid="{8F6F69F9-8BA2-4295-8235-3DFCDE82FE93}"/>
    <cellStyle name="SAPBEXstdData 12 2 3 6" xfId="19673" xr:uid="{3CFAA8A3-9616-4BAE-89A6-E1658F440997}"/>
    <cellStyle name="SAPBEXstdData 12 2 4" xfId="3878" xr:uid="{04E3033A-CED1-4D7E-9B4B-04F4F8B555B7}"/>
    <cellStyle name="SAPBEXstdData 12 2 4 2" xfId="10434" xr:uid="{D19692A9-E9A5-4D1B-8BDB-DA2BFE82F16A}"/>
    <cellStyle name="SAPBEXstdData 12 2 4 3" xfId="16048" xr:uid="{5ED5C784-D7B2-437D-B625-1957BB21501C}"/>
    <cellStyle name="SAPBEXstdData 12 2 4 4" xfId="21525" xr:uid="{E4186033-4D39-467C-A40D-D895696C1FF3}"/>
    <cellStyle name="SAPBEXstdData 12 2 5" xfId="6226" xr:uid="{DAB56567-61A5-4A93-9835-EA7064F64BE3}"/>
    <cellStyle name="SAPBEXstdData 12 2 5 2" xfId="12709" xr:uid="{B5395710-0994-4E32-A5F8-41891DC69438}"/>
    <cellStyle name="SAPBEXstdData 12 2 5 3" xfId="18275" xr:uid="{434CFAA5-2171-474C-A212-3D11A3328559}"/>
    <cellStyle name="SAPBEXstdData 12 2 5 4" xfId="23716" xr:uid="{764CC4A3-AF78-4CAA-9E75-B62522998EF5}"/>
    <cellStyle name="SAPBEXstdData 12 2 6" xfId="8489" xr:uid="{BFDCF9F4-F7D1-4312-9135-47F45627E2BD}"/>
    <cellStyle name="SAPBEXstdData 12 2 7" xfId="14151" xr:uid="{6FDE5A17-FCBF-41D6-8295-F1ADE8A40410}"/>
    <cellStyle name="SAPBEXstdData 12 2 8" xfId="19671" xr:uid="{3BF91692-DB7A-424F-9C91-AEE0DBAB9BA4}"/>
    <cellStyle name="SAPBEXstdData 12 3" xfId="1872" xr:uid="{DDDD06CE-3F1B-4B05-8859-8DBDF1B958D4}"/>
    <cellStyle name="SAPBEXstdData 12 3 2" xfId="1873" xr:uid="{AF66C655-DEA1-4DAC-9E9A-95F1457FE848}"/>
    <cellStyle name="SAPBEXstdData 12 3 2 2" xfId="3882" xr:uid="{D1E3EE90-87BA-46E1-AF5D-9CDAA5466216}"/>
    <cellStyle name="SAPBEXstdData 12 3 2 2 2" xfId="10438" xr:uid="{05117975-A9FE-4900-8D51-E95CB604F508}"/>
    <cellStyle name="SAPBEXstdData 12 3 2 2 3" xfId="16052" xr:uid="{37D28EE0-28ED-4384-8E45-191FA91B2978}"/>
    <cellStyle name="SAPBEXstdData 12 3 2 2 4" xfId="21529" xr:uid="{110BDFF7-286E-4CE0-B284-A210A4412EB0}"/>
    <cellStyle name="SAPBEXstdData 12 3 2 3" xfId="6230" xr:uid="{7AC0A61D-FFA0-48FD-A69B-1DBDAF4954FD}"/>
    <cellStyle name="SAPBEXstdData 12 3 2 3 2" xfId="12713" xr:uid="{D003E0E1-ED7C-469E-8A29-E87C6105D94A}"/>
    <cellStyle name="SAPBEXstdData 12 3 2 3 3" xfId="18279" xr:uid="{B31A2966-37BA-49DB-9879-84BC40E27E95}"/>
    <cellStyle name="SAPBEXstdData 12 3 2 3 4" xfId="23720" xr:uid="{9AB9FA51-4492-429B-8340-0B79D0361682}"/>
    <cellStyle name="SAPBEXstdData 12 3 2 4" xfId="8493" xr:uid="{EDBA9D30-D17E-423D-910B-A5E551344818}"/>
    <cellStyle name="SAPBEXstdData 12 3 2 5" xfId="14155" xr:uid="{6ACCAB15-3A23-4933-8597-98DD5F7A0DF2}"/>
    <cellStyle name="SAPBEXstdData 12 3 2 6" xfId="19675" xr:uid="{8AF576F4-AA7E-4188-85CC-194FBC81EF1C}"/>
    <cellStyle name="SAPBEXstdData 12 3 3" xfId="1874" xr:uid="{516E8E1E-38BB-4F0B-BA5D-67A0572196EA}"/>
    <cellStyle name="SAPBEXstdData 12 3 3 2" xfId="3883" xr:uid="{B176C29C-5CFF-4B6C-9422-401DC150D1ED}"/>
    <cellStyle name="SAPBEXstdData 12 3 3 2 2" xfId="10439" xr:uid="{A1C58D1C-B26F-4CEC-9FCB-8E2F8FDE92EE}"/>
    <cellStyle name="SAPBEXstdData 12 3 3 2 3" xfId="16053" xr:uid="{22DAE41A-DD2E-45EA-B8CB-A988B7AC60ED}"/>
    <cellStyle name="SAPBEXstdData 12 3 3 2 4" xfId="21530" xr:uid="{7247C008-11D9-4984-946E-8DD4A05F6C6B}"/>
    <cellStyle name="SAPBEXstdData 12 3 3 3" xfId="6231" xr:uid="{C6DCADA4-6763-4EE0-B478-EB6E9FB559D9}"/>
    <cellStyle name="SAPBEXstdData 12 3 3 3 2" xfId="12714" xr:uid="{CF436BC9-B754-41E4-A315-7D6EF2B946A1}"/>
    <cellStyle name="SAPBEXstdData 12 3 3 3 3" xfId="18280" xr:uid="{59601D59-2EF1-4486-A734-07E385549E0F}"/>
    <cellStyle name="SAPBEXstdData 12 3 3 3 4" xfId="23721" xr:uid="{D8E6DE7F-1E7A-4192-BE31-448A19A943F7}"/>
    <cellStyle name="SAPBEXstdData 12 3 3 4" xfId="8494" xr:uid="{F451DED1-53DB-4A7C-A41A-330A668BEA38}"/>
    <cellStyle name="SAPBEXstdData 12 3 3 5" xfId="14156" xr:uid="{0AC84B38-9D67-4727-A8D3-0241AD927CEA}"/>
    <cellStyle name="SAPBEXstdData 12 3 3 6" xfId="19676" xr:uid="{5FCA65AF-0A8C-40C2-89EE-739B39B830DB}"/>
    <cellStyle name="SAPBEXstdData 12 3 4" xfId="3881" xr:uid="{DFA7D707-97E5-4322-AC27-8868773D3989}"/>
    <cellStyle name="SAPBEXstdData 12 3 4 2" xfId="10437" xr:uid="{10D841ED-F457-4AF4-84A6-09A68E51F6C2}"/>
    <cellStyle name="SAPBEXstdData 12 3 4 3" xfId="16051" xr:uid="{057E6F26-6968-42D6-84D4-0FFDE9CD23E0}"/>
    <cellStyle name="SAPBEXstdData 12 3 4 4" xfId="21528" xr:uid="{3C264AD5-F9A2-4157-B8FF-3CB18510D7FC}"/>
    <cellStyle name="SAPBEXstdData 12 3 5" xfId="6229" xr:uid="{DFBA09B8-9C8E-4F77-B61E-93967795B9DB}"/>
    <cellStyle name="SAPBEXstdData 12 3 5 2" xfId="12712" xr:uid="{E3149B79-8C18-4925-BFE6-4AA73212B55D}"/>
    <cellStyle name="SAPBEXstdData 12 3 5 3" xfId="18278" xr:uid="{59651A44-E36D-479F-9D86-1D393B04A99D}"/>
    <cellStyle name="SAPBEXstdData 12 3 5 4" xfId="23719" xr:uid="{6548AA9F-914B-4AF5-B513-97A8B9DCC3DC}"/>
    <cellStyle name="SAPBEXstdData 12 3 6" xfId="8492" xr:uid="{522B6BA3-36BC-4628-B749-A71886667481}"/>
    <cellStyle name="SAPBEXstdData 12 3 7" xfId="14154" xr:uid="{FF177FD1-BCB7-48FC-B507-FE080691B882}"/>
    <cellStyle name="SAPBEXstdData 12 3 8" xfId="19674" xr:uid="{35D4D247-F62F-4F72-89B5-59FCC922F9B5}"/>
    <cellStyle name="SAPBEXstdData 12 4" xfId="1875" xr:uid="{A91649C1-6D63-4DFD-A545-04BF622668A5}"/>
    <cellStyle name="SAPBEXstdData 12 4 2" xfId="1876" xr:uid="{F664E23B-901D-4AA1-9067-BD7DB64CDF27}"/>
    <cellStyle name="SAPBEXstdData 12 4 2 2" xfId="3885" xr:uid="{2785F59C-6EE7-49C4-82C1-32479B7951C5}"/>
    <cellStyle name="SAPBEXstdData 12 4 2 2 2" xfId="10441" xr:uid="{85C29A9E-9F41-42FD-8A9F-F33AF4664B48}"/>
    <cellStyle name="SAPBEXstdData 12 4 2 2 3" xfId="16055" xr:uid="{DD6ACC9C-A51D-496B-AE5E-245F9AEEEBC9}"/>
    <cellStyle name="SAPBEXstdData 12 4 2 2 4" xfId="21532" xr:uid="{DBB12ED9-F5D9-4024-B836-DC52DB96052D}"/>
    <cellStyle name="SAPBEXstdData 12 4 2 3" xfId="6233" xr:uid="{D8337A89-9E1D-45A5-B08F-C37208874773}"/>
    <cellStyle name="SAPBEXstdData 12 4 2 3 2" xfId="12716" xr:uid="{40CB9D7F-7053-42E1-AAE9-827426A4EC93}"/>
    <cellStyle name="SAPBEXstdData 12 4 2 3 3" xfId="18282" xr:uid="{5FB88FDD-6A86-4EA7-8C89-0FCC913C4CAE}"/>
    <cellStyle name="SAPBEXstdData 12 4 2 3 4" xfId="23723" xr:uid="{E13E95F3-C357-45A2-B949-0F16CB2F0F72}"/>
    <cellStyle name="SAPBEXstdData 12 4 2 4" xfId="8496" xr:uid="{4F0E6A7A-81BD-49F2-9D7B-753251CDEED9}"/>
    <cellStyle name="SAPBEXstdData 12 4 2 5" xfId="14158" xr:uid="{82407DC8-EE6F-4553-B540-A2A530374B95}"/>
    <cellStyle name="SAPBEXstdData 12 4 2 6" xfId="19678" xr:uid="{D9FA20B0-B5EF-42D4-AECA-1D601EB3CA2B}"/>
    <cellStyle name="SAPBEXstdData 12 4 3" xfId="1877" xr:uid="{EF44CFE3-FE4C-48FC-87D5-8388131401EA}"/>
    <cellStyle name="SAPBEXstdData 12 4 3 2" xfId="3886" xr:uid="{8B0BC1E5-CAC8-498C-A240-94DF4B825F81}"/>
    <cellStyle name="SAPBEXstdData 12 4 3 2 2" xfId="10442" xr:uid="{83FC3F2B-A65D-4E46-952C-8AD3EF99AA50}"/>
    <cellStyle name="SAPBEXstdData 12 4 3 2 3" xfId="16056" xr:uid="{F19CD13A-79E3-4478-88FC-CAAFFA861B35}"/>
    <cellStyle name="SAPBEXstdData 12 4 3 2 4" xfId="21533" xr:uid="{D74D6C3D-ADC9-40BE-89D6-0A06FA251159}"/>
    <cellStyle name="SAPBEXstdData 12 4 3 3" xfId="6234" xr:uid="{112D80B1-65D0-4768-A079-3E5E42EDAD5D}"/>
    <cellStyle name="SAPBEXstdData 12 4 3 3 2" xfId="12717" xr:uid="{2A230764-C838-41FC-89FE-C61C51E2ACFD}"/>
    <cellStyle name="SAPBEXstdData 12 4 3 3 3" xfId="18283" xr:uid="{BA3B4A67-03F6-4ECE-A8E3-4BBBB212F31A}"/>
    <cellStyle name="SAPBEXstdData 12 4 3 3 4" xfId="23724" xr:uid="{CA616E58-33B2-4906-9336-07923F42AB0F}"/>
    <cellStyle name="SAPBEXstdData 12 4 3 4" xfId="8497" xr:uid="{031F203E-59CE-45BB-B5B4-EB382F738311}"/>
    <cellStyle name="SAPBEXstdData 12 4 3 5" xfId="14159" xr:uid="{0BAE6C03-FEE8-4BEA-857E-C6C638A1DF08}"/>
    <cellStyle name="SAPBEXstdData 12 4 3 6" xfId="19679" xr:uid="{3AC67CFB-9425-4FB5-A125-3023218C0C07}"/>
    <cellStyle name="SAPBEXstdData 12 4 4" xfId="3884" xr:uid="{7D349B87-C839-4C96-A326-03CF9BF55EFD}"/>
    <cellStyle name="SAPBEXstdData 12 4 4 2" xfId="10440" xr:uid="{8256780E-AF9B-438A-8718-C0A9F962FB3F}"/>
    <cellStyle name="SAPBEXstdData 12 4 4 3" xfId="16054" xr:uid="{1FAC7C18-22EF-4A3E-9E6B-0217DE3DFFB7}"/>
    <cellStyle name="SAPBEXstdData 12 4 4 4" xfId="21531" xr:uid="{A76E15DD-3908-48FA-9782-B613DB3E56C8}"/>
    <cellStyle name="SAPBEXstdData 12 4 5" xfId="6232" xr:uid="{4778B351-7EFA-4507-9A88-04B69CE68F88}"/>
    <cellStyle name="SAPBEXstdData 12 4 5 2" xfId="12715" xr:uid="{320A86BB-461E-4A21-AEC3-D0D3D30809C8}"/>
    <cellStyle name="SAPBEXstdData 12 4 5 3" xfId="18281" xr:uid="{4B0BCFD2-BE84-4612-84C2-C22C20411AFB}"/>
    <cellStyle name="SAPBEXstdData 12 4 5 4" xfId="23722" xr:uid="{3CE101BA-EE70-4956-BAE2-BFC28B53F30B}"/>
    <cellStyle name="SAPBEXstdData 12 4 6" xfId="8495" xr:uid="{8163C5CB-8362-4818-BECA-48E0C89A4AA4}"/>
    <cellStyle name="SAPBEXstdData 12 4 7" xfId="14157" xr:uid="{19CEEEC8-4632-4C1E-BAC1-A735BA4CCF47}"/>
    <cellStyle name="SAPBEXstdData 12 4 8" xfId="19677" xr:uid="{3FD7F5B7-7B40-4AE6-B84F-F8436ED34317}"/>
    <cellStyle name="SAPBEXstdData 12 5" xfId="1878" xr:uid="{B50F1BBE-B3F2-4698-B4A8-3EA919ADF83C}"/>
    <cellStyle name="SAPBEXstdData 12 5 2" xfId="3887" xr:uid="{C765AFD3-063D-4017-80AC-B6C56216941F}"/>
    <cellStyle name="SAPBEXstdData 12 5 2 2" xfId="10443" xr:uid="{23CBF0C9-7459-43DC-8B68-8EF482CC815F}"/>
    <cellStyle name="SAPBEXstdData 12 5 2 3" xfId="16057" xr:uid="{70AEAD30-8B12-48F3-BF3E-2D9C4D381F16}"/>
    <cellStyle name="SAPBEXstdData 12 5 2 4" xfId="21534" xr:uid="{185B5B02-4C84-493A-8C60-D14D7069E2CB}"/>
    <cellStyle name="SAPBEXstdData 12 5 3" xfId="6235" xr:uid="{A4AE043D-43E1-4E9A-9D52-D303310566C2}"/>
    <cellStyle name="SAPBEXstdData 12 5 3 2" xfId="12718" xr:uid="{F8E8F2C2-38E6-49C1-8AEE-C917DE6282D3}"/>
    <cellStyle name="SAPBEXstdData 12 5 3 3" xfId="18284" xr:uid="{4EE0D189-E067-4069-820B-279F791D04C6}"/>
    <cellStyle name="SAPBEXstdData 12 5 3 4" xfId="23725" xr:uid="{AAD45B45-439A-4BAE-AED0-FE87CC8C0611}"/>
    <cellStyle name="SAPBEXstdData 12 5 4" xfId="8498" xr:uid="{AD9C89F1-3C20-470E-9BB4-CE601534BD1C}"/>
    <cellStyle name="SAPBEXstdData 12 5 5" xfId="14160" xr:uid="{442BF1D9-7789-41E8-B56A-59EE27DF5CB4}"/>
    <cellStyle name="SAPBEXstdData 12 5 6" xfId="19680" xr:uid="{DA82DE18-8B1A-4DE8-8218-CB6E6D40BA57}"/>
    <cellStyle name="SAPBEXstdData 12 6" xfId="1879" xr:uid="{EB961C1A-F802-4E1B-95FB-4D9AD29615B0}"/>
    <cellStyle name="SAPBEXstdData 12 6 2" xfId="3888" xr:uid="{C0848F82-4FF7-4AE6-8697-7044F3C1DF53}"/>
    <cellStyle name="SAPBEXstdData 12 6 2 2" xfId="10444" xr:uid="{4F17F9FF-102B-4CE8-BF82-B18827D4E012}"/>
    <cellStyle name="SAPBEXstdData 12 6 2 3" xfId="16058" xr:uid="{3453D689-A24A-41F3-B8A7-E782D8A93F3E}"/>
    <cellStyle name="SAPBEXstdData 12 6 2 4" xfId="21535" xr:uid="{75D09493-6170-4EEA-861C-E3D3178E78EF}"/>
    <cellStyle name="SAPBEXstdData 12 6 3" xfId="6236" xr:uid="{278E02A6-6819-4DE8-A715-8652131119A4}"/>
    <cellStyle name="SAPBEXstdData 12 6 3 2" xfId="12719" xr:uid="{879FAD35-C1CA-4862-BC30-847F3EF86FEF}"/>
    <cellStyle name="SAPBEXstdData 12 6 3 3" xfId="18285" xr:uid="{3F6253EA-29D2-46A7-A839-1EA467730304}"/>
    <cellStyle name="SAPBEXstdData 12 6 3 4" xfId="23726" xr:uid="{DD00CDBD-1D5A-4EED-8054-B3240615118A}"/>
    <cellStyle name="SAPBEXstdData 12 6 4" xfId="8499" xr:uid="{3E8B6383-F69C-49B3-8E7F-89EB8784DCAB}"/>
    <cellStyle name="SAPBEXstdData 12 6 5" xfId="14161" xr:uid="{A1ED7712-7DC5-471F-89FF-F8B48302FA87}"/>
    <cellStyle name="SAPBEXstdData 12 6 6" xfId="19681" xr:uid="{670C299C-CA41-4211-A514-1D9B5AEB807B}"/>
    <cellStyle name="SAPBEXstdData 12 7" xfId="3877" xr:uid="{4655E863-3A8B-4AB0-BA5F-43931E644569}"/>
    <cellStyle name="SAPBEXstdData 12 7 2" xfId="10433" xr:uid="{FA30481F-6105-4539-9E29-5D42340A9731}"/>
    <cellStyle name="SAPBEXstdData 12 7 3" xfId="16047" xr:uid="{7E7D24BF-C0EA-477D-9D4D-9148E460ED77}"/>
    <cellStyle name="SAPBEXstdData 12 7 4" xfId="21524" xr:uid="{6CE510A6-78A0-4965-B4C3-8A87A33E8858}"/>
    <cellStyle name="SAPBEXstdData 12 8" xfId="6225" xr:uid="{526ACB8D-8E60-4DA5-AAEC-E7C53AD61261}"/>
    <cellStyle name="SAPBEXstdData 12 8 2" xfId="12708" xr:uid="{0F03EA9D-DB68-42DE-9923-4E6A9FE5EE9F}"/>
    <cellStyle name="SAPBEXstdData 12 8 3" xfId="18274" xr:uid="{CCB2C241-8916-47FA-A2BD-F806835A32EA}"/>
    <cellStyle name="SAPBEXstdData 12 8 4" xfId="23715" xr:uid="{74BC9AF6-939B-4E63-B068-1CD42ABCC387}"/>
    <cellStyle name="SAPBEXstdData 12 9" xfId="8488" xr:uid="{26D4B8B8-C2D9-4369-B385-BD43B797B4C8}"/>
    <cellStyle name="SAPBEXstdData 13" xfId="1880" xr:uid="{6C0BE1EB-2871-4B3D-98AA-0EBFA0DD28E8}"/>
    <cellStyle name="SAPBEXstdData 13 10" xfId="14162" xr:uid="{80B37406-C711-4084-83F1-06D283474124}"/>
    <cellStyle name="SAPBEXstdData 13 11" xfId="19682" xr:uid="{EDEC3F1B-8855-41B6-ACD4-BB5C5997378C}"/>
    <cellStyle name="SAPBEXstdData 13 2" xfId="1881" xr:uid="{BA7F1B1F-FA66-4D8A-B2E3-FBA62B029684}"/>
    <cellStyle name="SAPBEXstdData 13 2 2" xfId="1882" xr:uid="{DED0661B-86E3-4B3C-9DDD-9057A1451F92}"/>
    <cellStyle name="SAPBEXstdData 13 2 2 2" xfId="3891" xr:uid="{F738DC88-C5FE-4270-8E3B-44F288E6F292}"/>
    <cellStyle name="SAPBEXstdData 13 2 2 2 2" xfId="10447" xr:uid="{77BDC409-E0C8-42B9-8D33-077DA7F1504B}"/>
    <cellStyle name="SAPBEXstdData 13 2 2 2 3" xfId="16061" xr:uid="{968E6FBE-7452-4160-8051-C4E17514676F}"/>
    <cellStyle name="SAPBEXstdData 13 2 2 2 4" xfId="21538" xr:uid="{437D9553-551A-4CCD-825D-910FBEC4D417}"/>
    <cellStyle name="SAPBEXstdData 13 2 2 3" xfId="6239" xr:uid="{253C54F1-95DD-46DE-BF39-6CB928E57261}"/>
    <cellStyle name="SAPBEXstdData 13 2 2 3 2" xfId="12722" xr:uid="{12DE1030-2FA6-4EA1-AB51-BFB140D1A99C}"/>
    <cellStyle name="SAPBEXstdData 13 2 2 3 3" xfId="18288" xr:uid="{401267B8-7697-4176-9EFF-8BAB8711CAB7}"/>
    <cellStyle name="SAPBEXstdData 13 2 2 3 4" xfId="23729" xr:uid="{DF75BAA8-EF08-4156-BC60-A10F4D994A36}"/>
    <cellStyle name="SAPBEXstdData 13 2 2 4" xfId="8502" xr:uid="{7E8EF87E-CA5F-43D7-813C-38DD33374CB7}"/>
    <cellStyle name="SAPBEXstdData 13 2 2 5" xfId="14164" xr:uid="{6512244F-A395-40A5-941B-D02FAC25243A}"/>
    <cellStyle name="SAPBEXstdData 13 2 2 6" xfId="19684" xr:uid="{4CB668A4-A5C1-4A65-BA06-60099A5B1BF0}"/>
    <cellStyle name="SAPBEXstdData 13 2 3" xfId="1883" xr:uid="{7418919E-F219-44FC-B670-FCCE79AE1B4E}"/>
    <cellStyle name="SAPBEXstdData 13 2 3 2" xfId="3892" xr:uid="{61C38186-AF1D-41ED-8B46-802B62FE3D60}"/>
    <cellStyle name="SAPBEXstdData 13 2 3 2 2" xfId="10448" xr:uid="{75B268E2-F81D-46C2-8C6E-2A2307CCD375}"/>
    <cellStyle name="SAPBEXstdData 13 2 3 2 3" xfId="16062" xr:uid="{C94DA15C-F177-4774-8AB1-729445E3705B}"/>
    <cellStyle name="SAPBEXstdData 13 2 3 2 4" xfId="21539" xr:uid="{C7A636A4-3BA8-4557-A4B7-356A72DCA166}"/>
    <cellStyle name="SAPBEXstdData 13 2 3 3" xfId="6240" xr:uid="{36E06DCD-CF28-4BFB-8C90-D0EDB14DBB25}"/>
    <cellStyle name="SAPBEXstdData 13 2 3 3 2" xfId="12723" xr:uid="{FDF9068E-1C8C-4FAB-9872-AA18DCEAA404}"/>
    <cellStyle name="SAPBEXstdData 13 2 3 3 3" xfId="18289" xr:uid="{D31CCAC8-24BB-43DE-B678-480CE1C3A353}"/>
    <cellStyle name="SAPBEXstdData 13 2 3 3 4" xfId="23730" xr:uid="{E017F479-DFEF-480D-9578-117B2EAD5E77}"/>
    <cellStyle name="SAPBEXstdData 13 2 3 4" xfId="8503" xr:uid="{DE7BB1EE-1591-4DC0-9761-316DA3A1E9C0}"/>
    <cellStyle name="SAPBEXstdData 13 2 3 5" xfId="14165" xr:uid="{6A0338F1-FD02-4D57-A55F-183C7FB67718}"/>
    <cellStyle name="SAPBEXstdData 13 2 3 6" xfId="19685" xr:uid="{A6402C42-1297-4210-940F-6FAB6934843B}"/>
    <cellStyle name="SAPBEXstdData 13 2 4" xfId="3890" xr:uid="{88A411C0-5439-45E7-BD04-A5E22128A0DB}"/>
    <cellStyle name="SAPBEXstdData 13 2 4 2" xfId="10446" xr:uid="{CF3DD11A-872D-41B9-917E-94CFEE58BB7E}"/>
    <cellStyle name="SAPBEXstdData 13 2 4 3" xfId="16060" xr:uid="{77306626-EE3D-44C5-B895-8D7B0197D031}"/>
    <cellStyle name="SAPBEXstdData 13 2 4 4" xfId="21537" xr:uid="{8C7E1423-F2DD-48DC-B6FF-1B2E4F7329BD}"/>
    <cellStyle name="SAPBEXstdData 13 2 5" xfId="6238" xr:uid="{7EAEA52C-23A1-4B5B-9D76-DA6B7FED9578}"/>
    <cellStyle name="SAPBEXstdData 13 2 5 2" xfId="12721" xr:uid="{8944899F-F680-4C0D-A991-21BAA01B4F75}"/>
    <cellStyle name="SAPBEXstdData 13 2 5 3" xfId="18287" xr:uid="{053F8EDB-6753-4D08-9040-5E864F205743}"/>
    <cellStyle name="SAPBEXstdData 13 2 5 4" xfId="23728" xr:uid="{7AC2A86A-6F49-4736-B24D-2DB56FBB9E75}"/>
    <cellStyle name="SAPBEXstdData 13 2 6" xfId="8501" xr:uid="{F3307033-9900-405C-8B14-7E82C2DF3F17}"/>
    <cellStyle name="SAPBEXstdData 13 2 7" xfId="14163" xr:uid="{F50E5D1C-18B9-49BC-9402-D1DE3BFE45B6}"/>
    <cellStyle name="SAPBEXstdData 13 2 8" xfId="19683" xr:uid="{20531F44-EA03-49A2-B216-6EF765C2201C}"/>
    <cellStyle name="SAPBEXstdData 13 3" xfId="1884" xr:uid="{CFF71615-CBEC-4CC1-BB73-2E70D98A4473}"/>
    <cellStyle name="SAPBEXstdData 13 3 2" xfId="1885" xr:uid="{AFEA8CE3-E19B-4EE2-BA37-D8857DC4C398}"/>
    <cellStyle name="SAPBEXstdData 13 3 2 2" xfId="3894" xr:uid="{ACA6C3E4-36EB-448F-A9AF-DC417C1EFCBF}"/>
    <cellStyle name="SAPBEXstdData 13 3 2 2 2" xfId="10450" xr:uid="{EF8275C2-FAD0-4FFD-8820-D1B82C05D93C}"/>
    <cellStyle name="SAPBEXstdData 13 3 2 2 3" xfId="16064" xr:uid="{BA717514-3E5D-41C0-BE53-8F631C67B7EF}"/>
    <cellStyle name="SAPBEXstdData 13 3 2 2 4" xfId="21541" xr:uid="{DF5CC3F2-ACCB-4EF3-8E3F-AE9DB13E773F}"/>
    <cellStyle name="SAPBEXstdData 13 3 2 3" xfId="6242" xr:uid="{AD0F8A97-9720-4989-9AD8-E15948060851}"/>
    <cellStyle name="SAPBEXstdData 13 3 2 3 2" xfId="12725" xr:uid="{D9ADBDBA-1BA3-4C34-9FA0-40F5B9DDA0F2}"/>
    <cellStyle name="SAPBEXstdData 13 3 2 3 3" xfId="18291" xr:uid="{494FD3C6-5878-41C0-B2A3-F3B5E5F8D44E}"/>
    <cellStyle name="SAPBEXstdData 13 3 2 3 4" xfId="23732" xr:uid="{C30A23D1-028E-4019-8DD4-213CFD0480B5}"/>
    <cellStyle name="SAPBEXstdData 13 3 2 4" xfId="8505" xr:uid="{0F46EDB8-19C6-4BF1-AA35-39515B3D6CDA}"/>
    <cellStyle name="SAPBEXstdData 13 3 2 5" xfId="14167" xr:uid="{791DE9DC-D3EA-4379-A193-C9B0460E9C10}"/>
    <cellStyle name="SAPBEXstdData 13 3 2 6" xfId="19687" xr:uid="{B66568EE-D4C3-4B22-B521-FC0A44773100}"/>
    <cellStyle name="SAPBEXstdData 13 3 3" xfId="1886" xr:uid="{2C750BC5-1868-46FA-A0F9-FEC2BC6FB23F}"/>
    <cellStyle name="SAPBEXstdData 13 3 3 2" xfId="3895" xr:uid="{AC532E33-76B3-4055-99DE-46EDA99871BD}"/>
    <cellStyle name="SAPBEXstdData 13 3 3 2 2" xfId="10451" xr:uid="{5390C102-4DDA-41C4-A012-C615E3961A8E}"/>
    <cellStyle name="SAPBEXstdData 13 3 3 2 3" xfId="16065" xr:uid="{18BB0949-0FA6-4080-841A-F1C7578D2304}"/>
    <cellStyle name="SAPBEXstdData 13 3 3 2 4" xfId="21542" xr:uid="{CE8F1C2D-A8D5-4F8B-950E-2118760AB9D2}"/>
    <cellStyle name="SAPBEXstdData 13 3 3 3" xfId="6243" xr:uid="{0C5C911B-D9FF-4B34-8464-CCFDA8A401E9}"/>
    <cellStyle name="SAPBEXstdData 13 3 3 3 2" xfId="12726" xr:uid="{D167C618-9639-4DB2-9E37-A4904F13CB70}"/>
    <cellStyle name="SAPBEXstdData 13 3 3 3 3" xfId="18292" xr:uid="{F262A6E6-B354-41D0-9AA4-CAD52148F8E9}"/>
    <cellStyle name="SAPBEXstdData 13 3 3 3 4" xfId="23733" xr:uid="{EE6B9C38-0C69-45FA-932C-10D8F1E447B4}"/>
    <cellStyle name="SAPBEXstdData 13 3 3 4" xfId="8506" xr:uid="{57E771D0-057F-4354-91D9-E872B65854C6}"/>
    <cellStyle name="SAPBEXstdData 13 3 3 5" xfId="14168" xr:uid="{D37326AF-827A-42F3-A6F7-E8D844874A09}"/>
    <cellStyle name="SAPBEXstdData 13 3 3 6" xfId="19688" xr:uid="{445E7607-C470-4E3C-BE4D-78DA1FDDF378}"/>
    <cellStyle name="SAPBEXstdData 13 3 4" xfId="3893" xr:uid="{E65C1E4F-D3CB-488F-A458-CCDF61C63FF3}"/>
    <cellStyle name="SAPBEXstdData 13 3 4 2" xfId="10449" xr:uid="{D2087C9A-8742-41C0-B0F2-BE60A5AA5277}"/>
    <cellStyle name="SAPBEXstdData 13 3 4 3" xfId="16063" xr:uid="{A8F56ABB-0F5F-4CC4-ABA2-94AF5212DFAA}"/>
    <cellStyle name="SAPBEXstdData 13 3 4 4" xfId="21540" xr:uid="{72ADED3C-90FD-4C16-A22A-D24B2FCA5589}"/>
    <cellStyle name="SAPBEXstdData 13 3 5" xfId="6241" xr:uid="{CC530278-55B6-4470-BCCF-4538598A9E69}"/>
    <cellStyle name="SAPBEXstdData 13 3 5 2" xfId="12724" xr:uid="{FAC0820A-EE78-4D4C-801C-62914FA22427}"/>
    <cellStyle name="SAPBEXstdData 13 3 5 3" xfId="18290" xr:uid="{22454298-10EA-4BDF-9BD1-CCC8933B24F4}"/>
    <cellStyle name="SAPBEXstdData 13 3 5 4" xfId="23731" xr:uid="{DB6BCCB0-5D9A-430B-95F7-4B2657A4DA6F}"/>
    <cellStyle name="SAPBEXstdData 13 3 6" xfId="8504" xr:uid="{5039ED0D-250E-4005-B5F9-97D9A320EE9F}"/>
    <cellStyle name="SAPBEXstdData 13 3 7" xfId="14166" xr:uid="{33148782-DA37-4179-9154-87DAB8BD5381}"/>
    <cellStyle name="SAPBEXstdData 13 3 8" xfId="19686" xr:uid="{D0DA8E12-D519-4B40-93DF-A00A0514CFF1}"/>
    <cellStyle name="SAPBEXstdData 13 4" xfId="1887" xr:uid="{133A9952-24CA-437F-8930-CEABEED4F418}"/>
    <cellStyle name="SAPBEXstdData 13 4 2" xfId="1888" xr:uid="{87F6AEFB-35AF-4129-A472-51EF4615D130}"/>
    <cellStyle name="SAPBEXstdData 13 4 2 2" xfId="3897" xr:uid="{4AE7902B-DB86-4E4B-B0B9-51BB389DBF9E}"/>
    <cellStyle name="SAPBEXstdData 13 4 2 2 2" xfId="10453" xr:uid="{FCB15A15-3CAF-4255-80FE-015E0E56F649}"/>
    <cellStyle name="SAPBEXstdData 13 4 2 2 3" xfId="16067" xr:uid="{64888307-DB88-4E0C-8B0E-268EBE6BED9F}"/>
    <cellStyle name="SAPBEXstdData 13 4 2 2 4" xfId="21544" xr:uid="{57DA3AAB-99EB-4356-AF37-EAA0654F20F9}"/>
    <cellStyle name="SAPBEXstdData 13 4 2 3" xfId="6245" xr:uid="{F29FE7B9-4288-4407-BA72-AA08246745EA}"/>
    <cellStyle name="SAPBEXstdData 13 4 2 3 2" xfId="12728" xr:uid="{0E792CC1-EDEF-4A0A-BFB0-86A22A3C9C15}"/>
    <cellStyle name="SAPBEXstdData 13 4 2 3 3" xfId="18294" xr:uid="{47D47A2C-EDAA-4DD3-8BFE-1BC23C513F64}"/>
    <cellStyle name="SAPBEXstdData 13 4 2 3 4" xfId="23735" xr:uid="{C711715F-8B1E-459E-94B9-7798205EE0B0}"/>
    <cellStyle name="SAPBEXstdData 13 4 2 4" xfId="8508" xr:uid="{7DAF8A41-AF9E-40DF-BE15-1E906F596EF0}"/>
    <cellStyle name="SAPBEXstdData 13 4 2 5" xfId="14170" xr:uid="{B8F9A4F9-66FC-4107-B336-B627269EBEC0}"/>
    <cellStyle name="SAPBEXstdData 13 4 2 6" xfId="19690" xr:uid="{62082EB4-406C-4CA3-91A4-CB5E24487CD3}"/>
    <cellStyle name="SAPBEXstdData 13 4 3" xfId="1889" xr:uid="{8FDABE3E-E7A1-48C6-AEE8-C84C77E294D8}"/>
    <cellStyle name="SAPBEXstdData 13 4 3 2" xfId="3898" xr:uid="{D6EDCF4B-4E96-4448-945E-36297C9925D4}"/>
    <cellStyle name="SAPBEXstdData 13 4 3 2 2" xfId="10454" xr:uid="{8C0D450F-6A03-4F93-BB1A-F5CED1500056}"/>
    <cellStyle name="SAPBEXstdData 13 4 3 2 3" xfId="16068" xr:uid="{00CDBDF7-0138-45FB-BC38-88E7152A84D6}"/>
    <cellStyle name="SAPBEXstdData 13 4 3 2 4" xfId="21545" xr:uid="{DBED3629-B25F-4379-B7FB-62F3B5CBCB8B}"/>
    <cellStyle name="SAPBEXstdData 13 4 3 3" xfId="6246" xr:uid="{34FDA858-51C2-4341-A56B-6DC1F554AAC2}"/>
    <cellStyle name="SAPBEXstdData 13 4 3 3 2" xfId="12729" xr:uid="{9EF7AF3C-B04A-4A26-8FEE-8E2F54FEE481}"/>
    <cellStyle name="SAPBEXstdData 13 4 3 3 3" xfId="18295" xr:uid="{F3A054ED-410C-4F6F-9A09-E3E02C9C63E6}"/>
    <cellStyle name="SAPBEXstdData 13 4 3 3 4" xfId="23736" xr:uid="{FB88D898-7516-4333-9E86-D3D611FABB70}"/>
    <cellStyle name="SAPBEXstdData 13 4 3 4" xfId="8509" xr:uid="{A70792C4-669C-405D-ABC1-6F6233BFFC4B}"/>
    <cellStyle name="SAPBEXstdData 13 4 3 5" xfId="14171" xr:uid="{8962C7CB-1AAB-42D9-B434-A9CA4F02F6CC}"/>
    <cellStyle name="SAPBEXstdData 13 4 3 6" xfId="19691" xr:uid="{AAE93D64-2728-4198-8C52-2F333DB8DC21}"/>
    <cellStyle name="SAPBEXstdData 13 4 4" xfId="3896" xr:uid="{54A17FCD-F983-46EE-B667-EE75A6ED4293}"/>
    <cellStyle name="SAPBEXstdData 13 4 4 2" xfId="10452" xr:uid="{8ED529C9-80F2-4953-AA02-1F2DA0630443}"/>
    <cellStyle name="SAPBEXstdData 13 4 4 3" xfId="16066" xr:uid="{0CEA1A2F-F717-4E44-A13D-D50B4C8CDF75}"/>
    <cellStyle name="SAPBEXstdData 13 4 4 4" xfId="21543" xr:uid="{D6A314BD-B4E3-42C4-92C1-AD6A17A08A5C}"/>
    <cellStyle name="SAPBEXstdData 13 4 5" xfId="6244" xr:uid="{E6B37E6C-BCB3-49C5-8D15-C5FFAE48CAB9}"/>
    <cellStyle name="SAPBEXstdData 13 4 5 2" xfId="12727" xr:uid="{139BFF1D-1118-4F05-8D7B-50E530589BFE}"/>
    <cellStyle name="SAPBEXstdData 13 4 5 3" xfId="18293" xr:uid="{65FA68CB-C5D9-4F43-835C-0949348F6595}"/>
    <cellStyle name="SAPBEXstdData 13 4 5 4" xfId="23734" xr:uid="{20097D16-1B4A-4B22-A2AE-F3179AB9B92E}"/>
    <cellStyle name="SAPBEXstdData 13 4 6" xfId="8507" xr:uid="{0E536BC5-F97B-49B9-831E-14EA3944D2FF}"/>
    <cellStyle name="SAPBEXstdData 13 4 7" xfId="14169" xr:uid="{8AA7817A-0252-4181-B147-BCB25F78BE00}"/>
    <cellStyle name="SAPBEXstdData 13 4 8" xfId="19689" xr:uid="{974A7DB1-7B6B-4884-832A-CFEE5CBD00C1}"/>
    <cellStyle name="SAPBEXstdData 13 5" xfId="1890" xr:uid="{56329093-2F3D-4C98-877B-A4F3D1048A9C}"/>
    <cellStyle name="SAPBEXstdData 13 5 2" xfId="3899" xr:uid="{BD12156B-48B4-48BD-8530-3C4382056082}"/>
    <cellStyle name="SAPBEXstdData 13 5 2 2" xfId="10455" xr:uid="{7143CBFC-EA00-465A-8CE4-8942558BA71C}"/>
    <cellStyle name="SAPBEXstdData 13 5 2 3" xfId="16069" xr:uid="{720C5AA3-EDA5-4502-8FAC-3F88C2A6F823}"/>
    <cellStyle name="SAPBEXstdData 13 5 2 4" xfId="21546" xr:uid="{DAAFA218-F864-4693-BEA5-62AA33D3CE21}"/>
    <cellStyle name="SAPBEXstdData 13 5 3" xfId="6247" xr:uid="{A6C2B8FD-7B77-4298-B651-31C1E5E1D7B0}"/>
    <cellStyle name="SAPBEXstdData 13 5 3 2" xfId="12730" xr:uid="{CB0FAD08-3814-466D-8259-AEC45E1AEB1F}"/>
    <cellStyle name="SAPBEXstdData 13 5 3 3" xfId="18296" xr:uid="{C6357C80-C104-4FDF-AE06-F673906CFB11}"/>
    <cellStyle name="SAPBEXstdData 13 5 3 4" xfId="23737" xr:uid="{A3080A3F-A43F-4DE6-A064-20CCFE770EE3}"/>
    <cellStyle name="SAPBEXstdData 13 5 4" xfId="8510" xr:uid="{425759CE-C1E9-42A9-8239-CB54A92CCB95}"/>
    <cellStyle name="SAPBEXstdData 13 5 5" xfId="14172" xr:uid="{A799687C-A1D8-4273-AEC4-B039F4B05C21}"/>
    <cellStyle name="SAPBEXstdData 13 5 6" xfId="19692" xr:uid="{FECB1D9F-5589-42C5-87F6-75B0A51523C2}"/>
    <cellStyle name="SAPBEXstdData 13 6" xfId="1891" xr:uid="{67EC9C71-14CD-41D0-846E-B0B024A7CED1}"/>
    <cellStyle name="SAPBEXstdData 13 6 2" xfId="3900" xr:uid="{63E1A414-F8D0-490B-8A10-A68D5AB6805F}"/>
    <cellStyle name="SAPBEXstdData 13 6 2 2" xfId="10456" xr:uid="{8DA24E95-A86C-43AA-8C8A-E0656B0BC860}"/>
    <cellStyle name="SAPBEXstdData 13 6 2 3" xfId="16070" xr:uid="{8D0FF0CF-9024-4246-B1C7-A7B63EBAAE0B}"/>
    <cellStyle name="SAPBEXstdData 13 6 2 4" xfId="21547" xr:uid="{F952AC45-BB87-4090-AA6D-1FD31A2DC50A}"/>
    <cellStyle name="SAPBEXstdData 13 6 3" xfId="6248" xr:uid="{0EE576D3-683E-49E7-A3ED-85BA89F0BBA6}"/>
    <cellStyle name="SAPBEXstdData 13 6 3 2" xfId="12731" xr:uid="{CC388E6C-5F71-4116-9C70-504211ED4CB5}"/>
    <cellStyle name="SAPBEXstdData 13 6 3 3" xfId="18297" xr:uid="{8C661CD0-56E4-4F01-B19B-AFAB7EB2A3AE}"/>
    <cellStyle name="SAPBEXstdData 13 6 3 4" xfId="23738" xr:uid="{3BDBBD10-CD91-467E-AC65-471258A70C7C}"/>
    <cellStyle name="SAPBEXstdData 13 6 4" xfId="8511" xr:uid="{746FB91F-3C00-4882-99B0-639E07BF7F5A}"/>
    <cellStyle name="SAPBEXstdData 13 6 5" xfId="14173" xr:uid="{FCCBD114-CE5B-45F3-A50C-3533D68E5F9F}"/>
    <cellStyle name="SAPBEXstdData 13 6 6" xfId="19693" xr:uid="{58E3EE12-C158-4AA2-8E1C-BC2FCAFFC599}"/>
    <cellStyle name="SAPBEXstdData 13 7" xfId="3889" xr:uid="{856EF556-A3A8-4063-8547-AC2ADA16505A}"/>
    <cellStyle name="SAPBEXstdData 13 7 2" xfId="10445" xr:uid="{1375FD71-749B-4E2C-941E-9D14B3303A83}"/>
    <cellStyle name="SAPBEXstdData 13 7 3" xfId="16059" xr:uid="{CD84C283-6830-4B04-AFD6-C122814FC546}"/>
    <cellStyle name="SAPBEXstdData 13 7 4" xfId="21536" xr:uid="{5729892F-6434-426F-B2AA-839791F6CCF9}"/>
    <cellStyle name="SAPBEXstdData 13 8" xfId="6237" xr:uid="{6E42C43C-9979-485F-806C-EF659BA39452}"/>
    <cellStyle name="SAPBEXstdData 13 8 2" xfId="12720" xr:uid="{447598C3-0125-4429-A151-2FF606D92274}"/>
    <cellStyle name="SAPBEXstdData 13 8 3" xfId="18286" xr:uid="{5D7F4297-8394-439E-B662-D67C7DB6A655}"/>
    <cellStyle name="SAPBEXstdData 13 8 4" xfId="23727" xr:uid="{45F9F90F-6504-4621-BE23-E9D9B44011DF}"/>
    <cellStyle name="SAPBEXstdData 13 9" xfId="8500" xr:uid="{6B717A58-2470-459A-9E28-E4654E312221}"/>
    <cellStyle name="SAPBEXstdData 14" xfId="1892" xr:uid="{A092149C-09EB-4593-97DC-140E17601E45}"/>
    <cellStyle name="SAPBEXstdData 14 10" xfId="14174" xr:uid="{77AC6D8F-58AD-4A36-9EAE-39072091D82F}"/>
    <cellStyle name="SAPBEXstdData 14 11" xfId="19694" xr:uid="{D4E0FFA5-C47A-4D0D-A6DF-85F7F583FAEB}"/>
    <cellStyle name="SAPBEXstdData 14 2" xfId="1893" xr:uid="{5FF56951-5D47-463B-A268-57CC6CF2DA73}"/>
    <cellStyle name="SAPBEXstdData 14 2 2" xfId="1894" xr:uid="{1C42679E-934A-45FB-A31A-94E890CA28CB}"/>
    <cellStyle name="SAPBEXstdData 14 2 2 2" xfId="3903" xr:uid="{57C41CCF-324D-4D24-AA9A-767467692F21}"/>
    <cellStyle name="SAPBEXstdData 14 2 2 2 2" xfId="10459" xr:uid="{3F00E783-9332-4723-BBD7-D0AAC3AB2381}"/>
    <cellStyle name="SAPBEXstdData 14 2 2 2 3" xfId="16073" xr:uid="{244D0D00-833E-4673-BCAC-0B41705AEBBB}"/>
    <cellStyle name="SAPBEXstdData 14 2 2 2 4" xfId="21550" xr:uid="{B1713DBD-5A77-4A7A-AFD1-DF301E909211}"/>
    <cellStyle name="SAPBEXstdData 14 2 2 3" xfId="6251" xr:uid="{265C5F2B-4B51-455D-A3E9-0C8C33913F39}"/>
    <cellStyle name="SAPBEXstdData 14 2 2 3 2" xfId="12734" xr:uid="{49628FF0-7040-44A4-A8EB-9A0B1A61A2B8}"/>
    <cellStyle name="SAPBEXstdData 14 2 2 3 3" xfId="18300" xr:uid="{0E913073-1973-4885-BA9D-45186833F0E5}"/>
    <cellStyle name="SAPBEXstdData 14 2 2 3 4" xfId="23741" xr:uid="{F856C4DB-5A82-4455-94DB-A0F9AD8EF1A9}"/>
    <cellStyle name="SAPBEXstdData 14 2 2 4" xfId="8514" xr:uid="{CFE41E1A-5E53-4F57-837A-1EBB80B7E55F}"/>
    <cellStyle name="SAPBEXstdData 14 2 2 5" xfId="14176" xr:uid="{9DE03703-B624-48C6-8547-F1A455B787BB}"/>
    <cellStyle name="SAPBEXstdData 14 2 2 6" xfId="19696" xr:uid="{64899FDC-B0ED-42A5-B87F-7CF434CD21F8}"/>
    <cellStyle name="SAPBEXstdData 14 2 3" xfId="1895" xr:uid="{1F769E48-9F0D-42CD-AD33-2AC7E01353DA}"/>
    <cellStyle name="SAPBEXstdData 14 2 3 2" xfId="3904" xr:uid="{B2176CED-19E3-4091-8550-5C7CC5674D95}"/>
    <cellStyle name="SAPBEXstdData 14 2 3 2 2" xfId="10460" xr:uid="{C269BE0A-A749-43CB-8DE4-8C2E9AA0C14E}"/>
    <cellStyle name="SAPBEXstdData 14 2 3 2 3" xfId="16074" xr:uid="{EF46C66D-180C-44E4-ACCF-06D1FEE76BE6}"/>
    <cellStyle name="SAPBEXstdData 14 2 3 2 4" xfId="21551" xr:uid="{B83C55A6-9602-4C59-97BB-CACB18E2B29E}"/>
    <cellStyle name="SAPBEXstdData 14 2 3 3" xfId="6252" xr:uid="{AEF0E3ED-2463-4CDA-80C8-8A6D2BDFFF9E}"/>
    <cellStyle name="SAPBEXstdData 14 2 3 3 2" xfId="12735" xr:uid="{0AA6A0B5-B6C2-48CB-9701-867ED5A15A5D}"/>
    <cellStyle name="SAPBEXstdData 14 2 3 3 3" xfId="18301" xr:uid="{B1CF3E92-AE93-470A-9C7E-30C3C2C72D8D}"/>
    <cellStyle name="SAPBEXstdData 14 2 3 3 4" xfId="23742" xr:uid="{0B6D95C7-49A6-4768-89B3-62E6AFDE9879}"/>
    <cellStyle name="SAPBEXstdData 14 2 3 4" xfId="8515" xr:uid="{83F4E65E-1ED3-4C8D-BCE3-51776A36FB38}"/>
    <cellStyle name="SAPBEXstdData 14 2 3 5" xfId="14177" xr:uid="{FF9708A3-1575-441D-BF53-3C6B8CF16507}"/>
    <cellStyle name="SAPBEXstdData 14 2 3 6" xfId="19697" xr:uid="{3C0D8F62-2C40-48FB-820F-61F743238B7A}"/>
    <cellStyle name="SAPBEXstdData 14 2 4" xfId="3902" xr:uid="{E71427D2-8961-4222-B22B-1BBCFC6974DF}"/>
    <cellStyle name="SAPBEXstdData 14 2 4 2" xfId="10458" xr:uid="{69E289DB-686D-44BA-BE60-2DE00690D98C}"/>
    <cellStyle name="SAPBEXstdData 14 2 4 3" xfId="16072" xr:uid="{0A228BC9-F9CD-4E65-AD48-E597A86687DA}"/>
    <cellStyle name="SAPBEXstdData 14 2 4 4" xfId="21549" xr:uid="{484942E4-076D-41CA-899E-891CCEB96E97}"/>
    <cellStyle name="SAPBEXstdData 14 2 5" xfId="6250" xr:uid="{E18E7F13-6CA1-4453-A4EC-30A147D0597F}"/>
    <cellStyle name="SAPBEXstdData 14 2 5 2" xfId="12733" xr:uid="{FD813C5F-6218-4F7A-A223-FA6099F9CDD1}"/>
    <cellStyle name="SAPBEXstdData 14 2 5 3" xfId="18299" xr:uid="{BE40FDDC-5015-4209-AC3E-5DC5FC1977B4}"/>
    <cellStyle name="SAPBEXstdData 14 2 5 4" xfId="23740" xr:uid="{25D28DA7-DD75-42BB-B589-315D40336A0A}"/>
    <cellStyle name="SAPBEXstdData 14 2 6" xfId="8513" xr:uid="{E12F4F6D-317C-4426-A01E-AE0D7E727A4D}"/>
    <cellStyle name="SAPBEXstdData 14 2 7" xfId="14175" xr:uid="{0F87913F-0D2D-4EFA-BEBF-08B3CCA2F86F}"/>
    <cellStyle name="SAPBEXstdData 14 2 8" xfId="19695" xr:uid="{93031CAA-80DD-4A70-9068-D15507935477}"/>
    <cellStyle name="SAPBEXstdData 14 3" xfId="1896" xr:uid="{FB373062-EDA2-42E1-B3F4-60D5DC772CC4}"/>
    <cellStyle name="SAPBEXstdData 14 3 2" xfId="1897" xr:uid="{AD8BF69F-9A68-4AA2-A945-2EE98D5B081A}"/>
    <cellStyle name="SAPBEXstdData 14 3 2 2" xfId="3906" xr:uid="{823C21D8-48DB-4F66-9E8C-708C949F6958}"/>
    <cellStyle name="SAPBEXstdData 14 3 2 2 2" xfId="10462" xr:uid="{A4F20AC7-BD54-4B0E-B571-B9B42C4D5316}"/>
    <cellStyle name="SAPBEXstdData 14 3 2 2 3" xfId="16076" xr:uid="{CC4A3612-2026-4E1E-9F28-160A837C0315}"/>
    <cellStyle name="SAPBEXstdData 14 3 2 2 4" xfId="21553" xr:uid="{5E7884FB-72B0-4C7D-A77B-148C62554C14}"/>
    <cellStyle name="SAPBEXstdData 14 3 2 3" xfId="6254" xr:uid="{8C136C16-6D60-4D7A-9A55-5CF0E1A4CF00}"/>
    <cellStyle name="SAPBEXstdData 14 3 2 3 2" xfId="12737" xr:uid="{DA5D783A-3AF9-496A-81E1-1723F5BA87E4}"/>
    <cellStyle name="SAPBEXstdData 14 3 2 3 3" xfId="18303" xr:uid="{63910670-F898-4B48-BEE9-08A788E791DD}"/>
    <cellStyle name="SAPBEXstdData 14 3 2 3 4" xfId="23744" xr:uid="{A8AE07F6-687A-4A74-8E10-8916D9486445}"/>
    <cellStyle name="SAPBEXstdData 14 3 2 4" xfId="8517" xr:uid="{5A4EC859-F307-4749-9A59-8F01AFC99590}"/>
    <cellStyle name="SAPBEXstdData 14 3 2 5" xfId="14179" xr:uid="{FCDC0B8B-0FF1-4848-924B-D5ABBE529264}"/>
    <cellStyle name="SAPBEXstdData 14 3 2 6" xfId="19699" xr:uid="{C1C8C0E2-7DF9-4AC6-9F28-C272AF88D105}"/>
    <cellStyle name="SAPBEXstdData 14 3 3" xfId="1898" xr:uid="{0B7957D1-741A-4374-A0E6-1C736A930D0F}"/>
    <cellStyle name="SAPBEXstdData 14 3 3 2" xfId="3907" xr:uid="{33407324-A582-4240-BF92-9EE80761DB1A}"/>
    <cellStyle name="SAPBEXstdData 14 3 3 2 2" xfId="10463" xr:uid="{AC31E6F8-7D97-47AA-8869-2D908CF5282B}"/>
    <cellStyle name="SAPBEXstdData 14 3 3 2 3" xfId="16077" xr:uid="{3FACDF91-972A-4CD7-947F-CB631BE4A479}"/>
    <cellStyle name="SAPBEXstdData 14 3 3 2 4" xfId="21554" xr:uid="{E088E081-D2ED-4177-9310-B25A697AA885}"/>
    <cellStyle name="SAPBEXstdData 14 3 3 3" xfId="6255" xr:uid="{5BBBC3EC-C493-4A02-B59F-7A3A37E49AA6}"/>
    <cellStyle name="SAPBEXstdData 14 3 3 3 2" xfId="12738" xr:uid="{E1F7651A-5AFF-4C06-BC30-1AC6937D9E91}"/>
    <cellStyle name="SAPBEXstdData 14 3 3 3 3" xfId="18304" xr:uid="{36E7D081-D0AA-46D0-91B7-E10E53332E19}"/>
    <cellStyle name="SAPBEXstdData 14 3 3 3 4" xfId="23745" xr:uid="{62869B2F-4DE3-454C-9D10-9A0B84347467}"/>
    <cellStyle name="SAPBEXstdData 14 3 3 4" xfId="8518" xr:uid="{A777F1D4-59D5-4A65-ADA7-5F3B840D3A3C}"/>
    <cellStyle name="SAPBEXstdData 14 3 3 5" xfId="14180" xr:uid="{A85865FC-9629-48A1-B985-02253DF7E131}"/>
    <cellStyle name="SAPBEXstdData 14 3 3 6" xfId="19700" xr:uid="{679DDC1F-5656-482E-8F73-BCFC74683F3B}"/>
    <cellStyle name="SAPBEXstdData 14 3 4" xfId="3905" xr:uid="{7BA8D100-FDE5-418B-A861-9D3D39A0B839}"/>
    <cellStyle name="SAPBEXstdData 14 3 4 2" xfId="10461" xr:uid="{E1972C65-BECA-4026-9951-D65506E79090}"/>
    <cellStyle name="SAPBEXstdData 14 3 4 3" xfId="16075" xr:uid="{DD62AEFA-59DA-47BD-93FE-7EB6C45C7A53}"/>
    <cellStyle name="SAPBEXstdData 14 3 4 4" xfId="21552" xr:uid="{76F39B5C-C8CF-4A66-A2BD-54368FBED070}"/>
    <cellStyle name="SAPBEXstdData 14 3 5" xfId="6253" xr:uid="{9AEE79FB-3FDF-4F44-BCAA-F1052505ED75}"/>
    <cellStyle name="SAPBEXstdData 14 3 5 2" xfId="12736" xr:uid="{E598354D-EF25-4FF4-B5C4-C9AD1013B7A6}"/>
    <cellStyle name="SAPBEXstdData 14 3 5 3" xfId="18302" xr:uid="{DDA955A9-929E-437E-AF12-3441DDCADA98}"/>
    <cellStyle name="SAPBEXstdData 14 3 5 4" xfId="23743" xr:uid="{4AF5B6F5-1432-4DDE-B692-80467412D2A5}"/>
    <cellStyle name="SAPBEXstdData 14 3 6" xfId="8516" xr:uid="{52E52B95-876E-4400-89B0-08D273B11928}"/>
    <cellStyle name="SAPBEXstdData 14 3 7" xfId="14178" xr:uid="{A09ABA6D-A4A2-475D-9871-FC64AEA28035}"/>
    <cellStyle name="SAPBEXstdData 14 3 8" xfId="19698" xr:uid="{7A5A3A0E-C4CB-4136-AA19-0B8219EDF0C2}"/>
    <cellStyle name="SAPBEXstdData 14 4" xfId="1899" xr:uid="{3F5CEFE6-5BD8-4B5A-9E14-A3AE0BBF1869}"/>
    <cellStyle name="SAPBEXstdData 14 4 2" xfId="1900" xr:uid="{C7A2719A-1979-4457-BE0B-819D0007F729}"/>
    <cellStyle name="SAPBEXstdData 14 4 2 2" xfId="3909" xr:uid="{9783DAF7-911B-4C02-805E-8771C02815E7}"/>
    <cellStyle name="SAPBEXstdData 14 4 2 2 2" xfId="10465" xr:uid="{BB442E45-41E3-4617-8C4B-A05BA9535691}"/>
    <cellStyle name="SAPBEXstdData 14 4 2 2 3" xfId="16079" xr:uid="{DFD6A2F3-F9B2-48AD-9156-A7593F66F881}"/>
    <cellStyle name="SAPBEXstdData 14 4 2 2 4" xfId="21556" xr:uid="{00CCD67C-8BD8-4EB3-BF0F-D0EC7EBD2A51}"/>
    <cellStyle name="SAPBEXstdData 14 4 2 3" xfId="6257" xr:uid="{A5CFF7AA-E2CC-4D57-A1B1-B73DD4292901}"/>
    <cellStyle name="SAPBEXstdData 14 4 2 3 2" xfId="12740" xr:uid="{53F260C4-D53B-4BC3-8D09-9A98AFCED4EF}"/>
    <cellStyle name="SAPBEXstdData 14 4 2 3 3" xfId="18306" xr:uid="{BCFA5C6B-2931-46FF-AAE5-2F20C3D3342E}"/>
    <cellStyle name="SAPBEXstdData 14 4 2 3 4" xfId="23747" xr:uid="{AAC52C74-860E-42A0-A6F1-6772FB09D606}"/>
    <cellStyle name="SAPBEXstdData 14 4 2 4" xfId="8520" xr:uid="{96636005-DFAD-46EA-A283-BF75571E610F}"/>
    <cellStyle name="SAPBEXstdData 14 4 2 5" xfId="14182" xr:uid="{2B33EC81-F74B-44B8-8E14-F26FF72C594E}"/>
    <cellStyle name="SAPBEXstdData 14 4 2 6" xfId="19702" xr:uid="{7681DC20-61BD-4279-88F8-6D029D80C5FB}"/>
    <cellStyle name="SAPBEXstdData 14 4 3" xfId="1901" xr:uid="{CA9FE3C4-FC8A-48BC-8D7D-176AF381EA9E}"/>
    <cellStyle name="SAPBEXstdData 14 4 3 2" xfId="3910" xr:uid="{9F31DE87-C956-4769-9F51-12DFB414B25B}"/>
    <cellStyle name="SAPBEXstdData 14 4 3 2 2" xfId="10466" xr:uid="{A13F3B01-5AE4-4067-A769-7DA50DD019B3}"/>
    <cellStyle name="SAPBEXstdData 14 4 3 2 3" xfId="16080" xr:uid="{F5F8E514-4571-4BBD-8758-1635770DBDFD}"/>
    <cellStyle name="SAPBEXstdData 14 4 3 2 4" xfId="21557" xr:uid="{EDDE2492-CB81-4AAB-BFA9-0AFAE185D8BB}"/>
    <cellStyle name="SAPBEXstdData 14 4 3 3" xfId="6258" xr:uid="{C8DD7AC2-F947-44EF-96BA-F9CA990039C8}"/>
    <cellStyle name="SAPBEXstdData 14 4 3 3 2" xfId="12741" xr:uid="{63B19F39-32ED-4166-86C7-230D73A3AC88}"/>
    <cellStyle name="SAPBEXstdData 14 4 3 3 3" xfId="18307" xr:uid="{CF076C56-4EDA-4107-A723-C1E68A3C246A}"/>
    <cellStyle name="SAPBEXstdData 14 4 3 3 4" xfId="23748" xr:uid="{515C6F22-A244-4C70-9602-B03F3DE961E9}"/>
    <cellStyle name="SAPBEXstdData 14 4 3 4" xfId="8521" xr:uid="{53234B93-1441-420A-925D-94DD0B0B53F7}"/>
    <cellStyle name="SAPBEXstdData 14 4 3 5" xfId="14183" xr:uid="{39CF4286-B72A-40B8-BD4D-D35BA4548AD3}"/>
    <cellStyle name="SAPBEXstdData 14 4 3 6" xfId="19703" xr:uid="{0DF90FA6-96C6-4AB1-B453-5569A533EADD}"/>
    <cellStyle name="SAPBEXstdData 14 4 4" xfId="3908" xr:uid="{EC0C5AEF-AE90-4AB7-BEC4-90B1BB3C6667}"/>
    <cellStyle name="SAPBEXstdData 14 4 4 2" xfId="10464" xr:uid="{D0EA0C6C-D3E7-40E1-8696-E9BD9DB30E73}"/>
    <cellStyle name="SAPBEXstdData 14 4 4 3" xfId="16078" xr:uid="{374AD4C0-68CE-4CA7-89EE-5B7E0C3CD911}"/>
    <cellStyle name="SAPBEXstdData 14 4 4 4" xfId="21555" xr:uid="{1D5F340E-4E55-4D5B-A318-009E0741BE05}"/>
    <cellStyle name="SAPBEXstdData 14 4 5" xfId="6256" xr:uid="{34326F8A-BECD-435C-BD13-A1B7BF962458}"/>
    <cellStyle name="SAPBEXstdData 14 4 5 2" xfId="12739" xr:uid="{40EC32DD-D3A6-4B2E-B8D0-6EAF44934164}"/>
    <cellStyle name="SAPBEXstdData 14 4 5 3" xfId="18305" xr:uid="{5A0AA271-E37E-481F-80A4-F65CDFCB963D}"/>
    <cellStyle name="SAPBEXstdData 14 4 5 4" xfId="23746" xr:uid="{DD117568-FD16-4DED-AA8D-9C1B6D02D195}"/>
    <cellStyle name="SAPBEXstdData 14 4 6" xfId="8519" xr:uid="{C0C2A6EA-0DF3-40D8-A7F7-0673A914F2DC}"/>
    <cellStyle name="SAPBEXstdData 14 4 7" xfId="14181" xr:uid="{C9F38C3D-8D86-4850-84F4-1117F3B7B67B}"/>
    <cellStyle name="SAPBEXstdData 14 4 8" xfId="19701" xr:uid="{416458D2-1168-460A-9623-24C457723388}"/>
    <cellStyle name="SAPBEXstdData 14 5" xfId="1902" xr:uid="{9894B224-95EE-4BA1-AF70-9E38C44001EF}"/>
    <cellStyle name="SAPBEXstdData 14 5 2" xfId="3911" xr:uid="{2EF30D12-B6E8-4692-9383-F21D6A64C3F0}"/>
    <cellStyle name="SAPBEXstdData 14 5 2 2" xfId="10467" xr:uid="{BF735DF3-5982-4EEF-BC6A-2CF722289CE7}"/>
    <cellStyle name="SAPBEXstdData 14 5 2 3" xfId="16081" xr:uid="{6EE647E7-269B-482D-89CB-FE23DCD52BDA}"/>
    <cellStyle name="SAPBEXstdData 14 5 2 4" xfId="21558" xr:uid="{93D5D579-0D94-44C9-8140-10002311EED7}"/>
    <cellStyle name="SAPBEXstdData 14 5 3" xfId="6259" xr:uid="{07E83932-A595-469E-9FCB-EC3203CAFE4A}"/>
    <cellStyle name="SAPBEXstdData 14 5 3 2" xfId="12742" xr:uid="{8049301B-3397-4F67-AD9F-E1595AC96206}"/>
    <cellStyle name="SAPBEXstdData 14 5 3 3" xfId="18308" xr:uid="{508A7417-5187-4943-86FA-19B3CE87B708}"/>
    <cellStyle name="SAPBEXstdData 14 5 3 4" xfId="23749" xr:uid="{AE90B8DC-64A2-40D0-9B1B-97B526809E25}"/>
    <cellStyle name="SAPBEXstdData 14 5 4" xfId="8522" xr:uid="{98698E02-3571-4D27-81BE-B142A58953E7}"/>
    <cellStyle name="SAPBEXstdData 14 5 5" xfId="14184" xr:uid="{32B81D7E-C253-4C9E-AFBE-F24950C1CB1E}"/>
    <cellStyle name="SAPBEXstdData 14 5 6" xfId="19704" xr:uid="{24D48249-AEC4-4477-ACEB-3A4F8264B674}"/>
    <cellStyle name="SAPBEXstdData 14 6" xfId="1903" xr:uid="{293BD011-C543-4A7E-9E18-93E3DA674759}"/>
    <cellStyle name="SAPBEXstdData 14 6 2" xfId="3912" xr:uid="{00F519E8-0563-43C4-A50E-ED130545D41A}"/>
    <cellStyle name="SAPBEXstdData 14 6 2 2" xfId="10468" xr:uid="{3B06514E-4385-4DD2-9DCA-FD6F85A82472}"/>
    <cellStyle name="SAPBEXstdData 14 6 2 3" xfId="16082" xr:uid="{4FBC6147-228F-4A55-96D6-2CB71B15EA7D}"/>
    <cellStyle name="SAPBEXstdData 14 6 2 4" xfId="21559" xr:uid="{58C0F081-5D71-4BD0-B571-FE3452C31FB6}"/>
    <cellStyle name="SAPBEXstdData 14 6 3" xfId="6260" xr:uid="{CF279551-6525-429A-A5D9-305EEA4D746F}"/>
    <cellStyle name="SAPBEXstdData 14 6 3 2" xfId="12743" xr:uid="{14F840B7-4F47-4ADF-9241-0F636570D432}"/>
    <cellStyle name="SAPBEXstdData 14 6 3 3" xfId="18309" xr:uid="{F7DD0832-3AFB-4AC6-A56C-2483E5FC9C64}"/>
    <cellStyle name="SAPBEXstdData 14 6 3 4" xfId="23750" xr:uid="{F7637CC2-A1B5-4BA8-8DB4-CD34120B9835}"/>
    <cellStyle name="SAPBEXstdData 14 6 4" xfId="8523" xr:uid="{89AAAC00-856C-416E-AC37-980B590FACCC}"/>
    <cellStyle name="SAPBEXstdData 14 6 5" xfId="14185" xr:uid="{30A75A9E-96C7-415E-AF94-64B2F9BDF158}"/>
    <cellStyle name="SAPBEXstdData 14 6 6" xfId="19705" xr:uid="{DADB62BC-EB5F-43E3-9183-74FCA78BD095}"/>
    <cellStyle name="SAPBEXstdData 14 7" xfId="3901" xr:uid="{E48ED5DE-60D8-4B98-B8E6-B6BA807BDB39}"/>
    <cellStyle name="SAPBEXstdData 14 7 2" xfId="10457" xr:uid="{105F7ECC-1EF3-49F9-8627-A07AAF41936E}"/>
    <cellStyle name="SAPBEXstdData 14 7 3" xfId="16071" xr:uid="{FAD5C1B1-0114-4D5E-8B72-6D6C7D49A722}"/>
    <cellStyle name="SAPBEXstdData 14 7 4" xfId="21548" xr:uid="{7ED09299-D130-424A-9AC3-B61B9E7EAAB0}"/>
    <cellStyle name="SAPBEXstdData 14 8" xfId="6249" xr:uid="{0C061DB3-0BE8-42B4-8061-1C9EACA8EFBD}"/>
    <cellStyle name="SAPBEXstdData 14 8 2" xfId="12732" xr:uid="{1398E781-B34F-4756-8403-836D6B94CC0D}"/>
    <cellStyle name="SAPBEXstdData 14 8 3" xfId="18298" xr:uid="{9F2275A3-378A-4CE9-B49F-3798E24B5914}"/>
    <cellStyle name="SAPBEXstdData 14 8 4" xfId="23739" xr:uid="{BF3276D0-F388-449C-B382-DB1ADB8EF668}"/>
    <cellStyle name="SAPBEXstdData 14 9" xfId="8512" xr:uid="{9AF7BE80-62BB-4695-A7D8-999DDE7D950D}"/>
    <cellStyle name="SAPBEXstdData 15" xfId="1904" xr:uid="{9AB159AB-95E1-4707-851E-973FF4666676}"/>
    <cellStyle name="SAPBEXstdData 15 2" xfId="1905" xr:uid="{269DB0BC-BF74-4B1B-97E6-DE754FE1E762}"/>
    <cellStyle name="SAPBEXstdData 15 2 2" xfId="3914" xr:uid="{2D2A1848-E113-411D-9E20-65ECA3CF76AE}"/>
    <cellStyle name="SAPBEXstdData 15 2 2 2" xfId="10470" xr:uid="{0893B577-8AE4-498C-95F7-2AA6D4DCBFA8}"/>
    <cellStyle name="SAPBEXstdData 15 2 2 3" xfId="16084" xr:uid="{C1A20763-634D-412D-872F-4FEF81AA9373}"/>
    <cellStyle name="SAPBEXstdData 15 2 2 4" xfId="21561" xr:uid="{5EEC57C3-3B7E-456A-9886-F6C4C446E4FD}"/>
    <cellStyle name="SAPBEXstdData 15 2 3" xfId="6262" xr:uid="{B7AD605C-022C-4A71-8488-A32FDE57AB04}"/>
    <cellStyle name="SAPBEXstdData 15 2 3 2" xfId="12745" xr:uid="{5CAD7936-43D6-47BB-89D2-14D0D0E44112}"/>
    <cellStyle name="SAPBEXstdData 15 2 3 3" xfId="18311" xr:uid="{58A1431E-59E2-489E-8B35-F6D76CDDE251}"/>
    <cellStyle name="SAPBEXstdData 15 2 3 4" xfId="23752" xr:uid="{8E102FA1-16AB-4D5C-9492-A83C2F3DEDC4}"/>
    <cellStyle name="SAPBEXstdData 15 2 4" xfId="8525" xr:uid="{5EF47A57-D8B7-4587-AF8F-AA8EE796DE4E}"/>
    <cellStyle name="SAPBEXstdData 15 2 5" xfId="14187" xr:uid="{1F15006F-9536-40A5-82F3-04138F39D1BD}"/>
    <cellStyle name="SAPBEXstdData 15 2 6" xfId="19707" xr:uid="{411A8E29-4682-43B7-A184-F81D39CE5C13}"/>
    <cellStyle name="SAPBEXstdData 15 3" xfId="1906" xr:uid="{6458C777-464C-4E88-A3D0-8DCFF79C54B3}"/>
    <cellStyle name="SAPBEXstdData 15 3 2" xfId="3915" xr:uid="{03774457-2A4E-4CD4-8952-E6D9B770EDD5}"/>
    <cellStyle name="SAPBEXstdData 15 3 2 2" xfId="10471" xr:uid="{CFB438B9-FE91-472E-AEFE-729D8D4BA76B}"/>
    <cellStyle name="SAPBEXstdData 15 3 2 3" xfId="16085" xr:uid="{43C885D1-34F7-4B2E-B148-D1EBB51BDF9D}"/>
    <cellStyle name="SAPBEXstdData 15 3 2 4" xfId="21562" xr:uid="{2F27DD34-F7FD-4AA8-9E07-EBA37D96B97C}"/>
    <cellStyle name="SAPBEXstdData 15 3 3" xfId="6263" xr:uid="{31667B6D-98DF-4162-8649-30D3A4E77830}"/>
    <cellStyle name="SAPBEXstdData 15 3 3 2" xfId="12746" xr:uid="{C1C0921E-51ED-4317-AFB7-9D2B6EA20515}"/>
    <cellStyle name="SAPBEXstdData 15 3 3 3" xfId="18312" xr:uid="{EBF8FCED-C5EE-479C-AC92-D35EB92082CA}"/>
    <cellStyle name="SAPBEXstdData 15 3 3 4" xfId="23753" xr:uid="{F2D8ACF1-6E7E-48B0-8033-C22B146078C3}"/>
    <cellStyle name="SAPBEXstdData 15 3 4" xfId="8526" xr:uid="{135CDC6C-7079-481C-A44C-263726957D4B}"/>
    <cellStyle name="SAPBEXstdData 15 3 5" xfId="14188" xr:uid="{656890DD-D3F8-4F3F-982E-CB8DFBF948D3}"/>
    <cellStyle name="SAPBEXstdData 15 3 6" xfId="19708" xr:uid="{9BE4A0EA-F8D5-4622-8DB5-FBDC225ED9CD}"/>
    <cellStyle name="SAPBEXstdData 15 4" xfId="3913" xr:uid="{80B81CF6-704F-493E-BDA8-40485C2062FE}"/>
    <cellStyle name="SAPBEXstdData 15 4 2" xfId="10469" xr:uid="{C13F5C41-6CD1-4BB0-B995-3CDB4DD07D3F}"/>
    <cellStyle name="SAPBEXstdData 15 4 3" xfId="16083" xr:uid="{E16BF841-EC0A-4FB8-98BE-FA863CD2D5B6}"/>
    <cellStyle name="SAPBEXstdData 15 4 4" xfId="21560" xr:uid="{C7C61ABE-2F2E-42EA-8BFB-88FBD2072A4E}"/>
    <cellStyle name="SAPBEXstdData 15 5" xfId="6261" xr:uid="{F97F824E-AD89-48C5-9398-66EDCCEAC27F}"/>
    <cellStyle name="SAPBEXstdData 15 5 2" xfId="12744" xr:uid="{EB0A5BD1-0205-41EA-A069-3BA03DCC1B32}"/>
    <cellStyle name="SAPBEXstdData 15 5 3" xfId="18310" xr:uid="{82299819-6335-4B8C-A414-6E3E4CABAAE9}"/>
    <cellStyle name="SAPBEXstdData 15 5 4" xfId="23751" xr:uid="{EEA80F88-36DA-44FA-9837-618345A853EF}"/>
    <cellStyle name="SAPBEXstdData 15 6" xfId="8524" xr:uid="{BBFBCEBD-92D0-458F-AB4D-EFCFCE6EAE36}"/>
    <cellStyle name="SAPBEXstdData 15 7" xfId="14186" xr:uid="{D9A6078C-224F-4D07-B8ED-F3CD0FF51A76}"/>
    <cellStyle name="SAPBEXstdData 15 8" xfId="19706" xr:uid="{FE2D9474-F8CA-4E0E-8B0F-370F922C5301}"/>
    <cellStyle name="SAPBEXstdData 16" xfId="1907" xr:uid="{D102352F-2C41-4B94-935B-B45DE7A9E4B8}"/>
    <cellStyle name="SAPBEXstdData 16 2" xfId="1908" xr:uid="{D8EFE3B3-4AA6-4245-A8F8-80E92355CFEB}"/>
    <cellStyle name="SAPBEXstdData 16 2 2" xfId="3917" xr:uid="{CBB52A43-1F4A-457E-9191-6701A05D8AEC}"/>
    <cellStyle name="SAPBEXstdData 16 2 2 2" xfId="10473" xr:uid="{63917DEA-1730-4BAB-B04C-0F3005FDCE3F}"/>
    <cellStyle name="SAPBEXstdData 16 2 2 3" xfId="16087" xr:uid="{36FF42D6-8849-4882-BEA0-EA9ECCD7A596}"/>
    <cellStyle name="SAPBEXstdData 16 2 2 4" xfId="21564" xr:uid="{0F6CDFFE-9AE3-4FB6-82FF-E78FABBAA36B}"/>
    <cellStyle name="SAPBEXstdData 16 2 3" xfId="6265" xr:uid="{9577CDF8-A560-436C-893E-FB4A33F507C7}"/>
    <cellStyle name="SAPBEXstdData 16 2 3 2" xfId="12748" xr:uid="{247F25AE-D12E-406E-9CCD-A4E49EB69D78}"/>
    <cellStyle name="SAPBEXstdData 16 2 3 3" xfId="18314" xr:uid="{6BC5AC4B-A553-41C4-826D-11E88408FF1B}"/>
    <cellStyle name="SAPBEXstdData 16 2 3 4" xfId="23755" xr:uid="{7977E8EC-76D4-4B4A-B3CA-8EAD13745B4C}"/>
    <cellStyle name="SAPBEXstdData 16 2 4" xfId="8528" xr:uid="{1414F477-7E1D-4646-8D26-7E94898C8A0A}"/>
    <cellStyle name="SAPBEXstdData 16 2 5" xfId="14190" xr:uid="{9116CEC4-8D37-4F23-9232-980FFC387939}"/>
    <cellStyle name="SAPBEXstdData 16 2 6" xfId="19710" xr:uid="{192970E9-75C8-4BCE-A358-8F2402076842}"/>
    <cellStyle name="SAPBEXstdData 16 3" xfId="1909" xr:uid="{2C43D394-BB08-4DD2-839C-9B04412D59EC}"/>
    <cellStyle name="SAPBEXstdData 16 3 2" xfId="3918" xr:uid="{EC6290B5-D48C-4ED9-B7A5-2815C0034314}"/>
    <cellStyle name="SAPBEXstdData 16 3 2 2" xfId="10474" xr:uid="{D6967535-A5B3-4EA7-BD09-6E9529DF84DA}"/>
    <cellStyle name="SAPBEXstdData 16 3 2 3" xfId="16088" xr:uid="{70744AFE-ED4C-44B0-9B4E-6C5B0FC956B3}"/>
    <cellStyle name="SAPBEXstdData 16 3 2 4" xfId="21565" xr:uid="{A8FC8D11-4A67-4DA4-A172-172A02C84917}"/>
    <cellStyle name="SAPBEXstdData 16 3 3" xfId="6266" xr:uid="{0D303657-8F5E-4AEC-927A-47AEEC4CD736}"/>
    <cellStyle name="SAPBEXstdData 16 3 3 2" xfId="12749" xr:uid="{BC3079DD-2525-4EBC-A9F9-D58A5565F86C}"/>
    <cellStyle name="SAPBEXstdData 16 3 3 3" xfId="18315" xr:uid="{0E18CF87-899B-4C60-A936-58D9271FEEBB}"/>
    <cellStyle name="SAPBEXstdData 16 3 3 4" xfId="23756" xr:uid="{8ED3E13C-2037-431C-BC13-CE481396BF3E}"/>
    <cellStyle name="SAPBEXstdData 16 3 4" xfId="8529" xr:uid="{1D3BA325-2261-4226-9789-EA50168F49A9}"/>
    <cellStyle name="SAPBEXstdData 16 3 5" xfId="14191" xr:uid="{DFDB0F0B-D281-47CA-81CB-328F0EBDD0B4}"/>
    <cellStyle name="SAPBEXstdData 16 3 6" xfId="19711" xr:uid="{6A183DDB-7BF0-4D07-8E4A-233092C6CD5B}"/>
    <cellStyle name="SAPBEXstdData 16 4" xfId="3916" xr:uid="{2DCA3082-FAEA-4755-8B8D-C1D47666D70E}"/>
    <cellStyle name="SAPBEXstdData 16 4 2" xfId="10472" xr:uid="{46452231-52EF-4F69-BAEF-553A572EF1E4}"/>
    <cellStyle name="SAPBEXstdData 16 4 3" xfId="16086" xr:uid="{EA209D66-0A3C-46DE-B215-1C28D16C7A40}"/>
    <cellStyle name="SAPBEXstdData 16 4 4" xfId="21563" xr:uid="{B679239F-8427-4D02-ACB3-A31222AE958C}"/>
    <cellStyle name="SAPBEXstdData 16 5" xfId="6264" xr:uid="{27E1DA40-E1D0-43FF-9A85-6CAB00EB3953}"/>
    <cellStyle name="SAPBEXstdData 16 5 2" xfId="12747" xr:uid="{A790B357-EDD7-4A78-A01F-B962CC17FE7B}"/>
    <cellStyle name="SAPBEXstdData 16 5 3" xfId="18313" xr:uid="{3FEB01A1-ED03-44BD-AFAF-FAD53CC9B9FF}"/>
    <cellStyle name="SAPBEXstdData 16 5 4" xfId="23754" xr:uid="{8BF970E2-4C61-4C48-A6E3-51DDE158EE9F}"/>
    <cellStyle name="SAPBEXstdData 16 6" xfId="8527" xr:uid="{E6FAEE73-28E2-4C1F-8904-B289425FDBDA}"/>
    <cellStyle name="SAPBEXstdData 16 7" xfId="14189" xr:uid="{32BC72C3-3A3D-434A-B942-C40F124FFEDF}"/>
    <cellStyle name="SAPBEXstdData 16 8" xfId="19709" xr:uid="{57496A5F-0CE2-4039-82AD-45F19B938015}"/>
    <cellStyle name="SAPBEXstdData 17" xfId="1910" xr:uid="{EB5CE01E-ED7C-4A1C-AFC9-9A8848A74E4B}"/>
    <cellStyle name="SAPBEXstdData 17 2" xfId="3919" xr:uid="{F9406179-0DC8-49FD-8B7A-0B34B2D75E1D}"/>
    <cellStyle name="SAPBEXstdData 17 2 2" xfId="10475" xr:uid="{E555C67F-9005-414C-B770-D7A70B47445F}"/>
    <cellStyle name="SAPBEXstdData 17 2 3" xfId="16089" xr:uid="{6A283BA9-4A33-4980-9EC8-890E13E48622}"/>
    <cellStyle name="SAPBEXstdData 17 2 4" xfId="21566" xr:uid="{08002DE3-C2BE-4F9C-9C86-D073E3AADB28}"/>
    <cellStyle name="SAPBEXstdData 17 3" xfId="6267" xr:uid="{344D9FE5-63B2-4C4E-B6DB-24EB9905F8AD}"/>
    <cellStyle name="SAPBEXstdData 17 3 2" xfId="12750" xr:uid="{ADDA2033-588F-4645-B120-C1A959413194}"/>
    <cellStyle name="SAPBEXstdData 17 3 3" xfId="18316" xr:uid="{A2E014D9-EF39-489A-BAD7-1D3BCB88544D}"/>
    <cellStyle name="SAPBEXstdData 17 3 4" xfId="23757" xr:uid="{91F4B0CE-1BE1-4F34-8DE8-5BB65AB7174D}"/>
    <cellStyle name="SAPBEXstdData 17 4" xfId="8530" xr:uid="{955579C5-6D99-410F-BF8E-65966F5EC194}"/>
    <cellStyle name="SAPBEXstdData 17 5" xfId="14192" xr:uid="{9D1466CC-AE91-46D5-9F88-0F44D610CC5F}"/>
    <cellStyle name="SAPBEXstdData 17 6" xfId="19712" xr:uid="{F2A37B2E-643C-45F1-977B-9EB0960E23B1}"/>
    <cellStyle name="SAPBEXstdData 18" xfId="1911" xr:uid="{BCBB75D3-3D70-4179-9FE8-407C882CDBC8}"/>
    <cellStyle name="SAPBEXstdData 18 2" xfId="3920" xr:uid="{0FCFE6E1-4F5C-4C65-A17C-86263BA01EB2}"/>
    <cellStyle name="SAPBEXstdData 18 2 2" xfId="10476" xr:uid="{DEE04AB1-1245-4E26-80F3-612CCFE0FC7D}"/>
    <cellStyle name="SAPBEXstdData 18 2 3" xfId="16090" xr:uid="{7C4CF56C-BD58-456B-A067-DFE5134DA825}"/>
    <cellStyle name="SAPBEXstdData 18 2 4" xfId="21567" xr:uid="{815F9E04-2CD2-44B0-9177-ABD53B4BFBEC}"/>
    <cellStyle name="SAPBEXstdData 18 3" xfId="6268" xr:uid="{EFF07559-0B8D-40A1-958C-16E8EC003465}"/>
    <cellStyle name="SAPBEXstdData 18 3 2" xfId="12751" xr:uid="{22024C06-22AC-4CC0-B1B6-5FD932C30EF1}"/>
    <cellStyle name="SAPBEXstdData 18 3 3" xfId="18317" xr:uid="{5FD22A62-73B6-4D72-92CC-BF50755A0608}"/>
    <cellStyle name="SAPBEXstdData 18 3 4" xfId="23758" xr:uid="{3FDEF710-9F2C-4782-B7C9-AE4AF1EB75BC}"/>
    <cellStyle name="SAPBEXstdData 18 4" xfId="8531" xr:uid="{1D1860CF-9CFE-40B3-B4A3-D923D6F24265}"/>
    <cellStyle name="SAPBEXstdData 18 5" xfId="14193" xr:uid="{C685EAA6-ACD8-44FC-AEFF-A54E7C8BC6D7}"/>
    <cellStyle name="SAPBEXstdData 18 6" xfId="19713" xr:uid="{9960B223-B005-41C5-A658-D6E98E3532B4}"/>
    <cellStyle name="SAPBEXstdData 19" xfId="782" xr:uid="{3439A3C2-75A5-4C0E-92D2-DD0816BD2313}"/>
    <cellStyle name="SAPBEXstdData 19 2" xfId="7480" xr:uid="{306103B8-FF83-4E2B-A384-9B9FB07B6B07}"/>
    <cellStyle name="SAPBEXstdData 19 3" xfId="9707" xr:uid="{3154A450-7484-47D0-A16A-9AEF5C4A2621}"/>
    <cellStyle name="SAPBEXstdData 19 4" xfId="7354" xr:uid="{00636949-BC23-4629-846E-BD0B90240F05}"/>
    <cellStyle name="SAPBEXstdData 2" xfId="659" xr:uid="{33BB5B04-42C0-41E7-B7D0-E6E36BE423E8}"/>
    <cellStyle name="SAPBEXstdData 2 10" xfId="7099" xr:uid="{2A3F7C40-F528-4727-BCB0-3453C24964B2}"/>
    <cellStyle name="SAPBEXstdData 2 11" xfId="7516" xr:uid="{819EFA14-26EB-4FF4-B14E-C3B72EAA124F}"/>
    <cellStyle name="SAPBEXstdData 2 2" xfId="660" xr:uid="{D6378E6E-9A20-45B9-BA41-764751CF590E}"/>
    <cellStyle name="SAPBEXstdData 2 2 10" xfId="7517" xr:uid="{88A1D7CF-96B4-4D77-9158-B9835AA66FC4}"/>
    <cellStyle name="SAPBEXstdData 2 2 2" xfId="1914" xr:uid="{EB1FECD5-6469-4E72-B7E2-6C7679EA57F4}"/>
    <cellStyle name="SAPBEXstdData 2 2 2 2" xfId="1915" xr:uid="{9CD15046-6732-4951-92CE-99416CD2A116}"/>
    <cellStyle name="SAPBEXstdData 2 2 2 2 2" xfId="3924" xr:uid="{A681EBE1-5CCF-4FD0-99C1-BE7095C8005F}"/>
    <cellStyle name="SAPBEXstdData 2 2 2 2 2 2" xfId="10480" xr:uid="{9425D572-0CEC-4EFA-AF6E-A740BF4007A6}"/>
    <cellStyle name="SAPBEXstdData 2 2 2 2 2 3" xfId="16094" xr:uid="{A36A1759-4261-47B8-A162-925FCBC0B5A3}"/>
    <cellStyle name="SAPBEXstdData 2 2 2 2 2 4" xfId="21571" xr:uid="{5C853611-4666-4BB1-A6FD-AA01BF6A9E23}"/>
    <cellStyle name="SAPBEXstdData 2 2 2 2 3" xfId="6272" xr:uid="{EA6FFD2A-AB6C-47CA-9359-B036F269BAB8}"/>
    <cellStyle name="SAPBEXstdData 2 2 2 2 3 2" xfId="12755" xr:uid="{DE79928A-4EB7-4124-96BD-F0E90445987C}"/>
    <cellStyle name="SAPBEXstdData 2 2 2 2 3 3" xfId="18321" xr:uid="{E844ED52-72F2-4714-8E70-257B758ED456}"/>
    <cellStyle name="SAPBEXstdData 2 2 2 2 3 4" xfId="23762" xr:uid="{29697D03-C727-42BF-819D-478B7551A6C1}"/>
    <cellStyle name="SAPBEXstdData 2 2 2 2 4" xfId="8535" xr:uid="{054B9467-875B-4526-AB96-4B013D36A42A}"/>
    <cellStyle name="SAPBEXstdData 2 2 2 2 5" xfId="14197" xr:uid="{B6ED5F20-5FC5-485F-9E65-94819A28CD9D}"/>
    <cellStyle name="SAPBEXstdData 2 2 2 2 6" xfId="19717" xr:uid="{D027F00C-D3C5-417D-AA18-7D40CFF466D2}"/>
    <cellStyle name="SAPBEXstdData 2 2 2 3" xfId="1916" xr:uid="{4706F8E4-9504-4475-A4BC-9E1BE150B45B}"/>
    <cellStyle name="SAPBEXstdData 2 2 2 3 2" xfId="3925" xr:uid="{5244911C-A33B-4685-BB0E-68C04AADAF0E}"/>
    <cellStyle name="SAPBEXstdData 2 2 2 3 2 2" xfId="10481" xr:uid="{5C6BE059-571B-4659-940E-B222C2CA374B}"/>
    <cellStyle name="SAPBEXstdData 2 2 2 3 2 3" xfId="16095" xr:uid="{46F854F7-9A35-4A78-B0FF-768CF4A942BA}"/>
    <cellStyle name="SAPBEXstdData 2 2 2 3 2 4" xfId="21572" xr:uid="{1E3A203C-811B-493B-A6D0-69B8B15BA0E2}"/>
    <cellStyle name="SAPBEXstdData 2 2 2 3 3" xfId="6273" xr:uid="{95A01CED-4F7C-4974-B2A3-959CC7BB738A}"/>
    <cellStyle name="SAPBEXstdData 2 2 2 3 3 2" xfId="12756" xr:uid="{DAE72F53-2652-45DF-BAF9-61A04630F160}"/>
    <cellStyle name="SAPBEXstdData 2 2 2 3 3 3" xfId="18322" xr:uid="{604C2BA9-D7B5-42A6-8758-F22C6040C718}"/>
    <cellStyle name="SAPBEXstdData 2 2 2 3 3 4" xfId="23763" xr:uid="{B01E5ACA-DC1C-4C9F-93E6-63C135E8F8EC}"/>
    <cellStyle name="SAPBEXstdData 2 2 2 3 4" xfId="8536" xr:uid="{AD6C6D46-120E-47DB-B9D2-AC06AE253B29}"/>
    <cellStyle name="SAPBEXstdData 2 2 2 3 5" xfId="14198" xr:uid="{9AAB5105-0279-4675-BD0B-409B40A6BB8E}"/>
    <cellStyle name="SAPBEXstdData 2 2 2 3 6" xfId="19718" xr:uid="{1180781F-C5FE-4494-8096-F994C157F467}"/>
    <cellStyle name="SAPBEXstdData 2 2 2 4" xfId="3923" xr:uid="{D2224930-3298-46D9-801C-DAD0613A3C68}"/>
    <cellStyle name="SAPBEXstdData 2 2 2 4 2" xfId="10479" xr:uid="{492F2914-3204-47A9-B2C3-610D9AE8C980}"/>
    <cellStyle name="SAPBEXstdData 2 2 2 4 3" xfId="16093" xr:uid="{60610DA7-98ED-4975-8B00-80DC12BB995E}"/>
    <cellStyle name="SAPBEXstdData 2 2 2 4 4" xfId="21570" xr:uid="{2CF30F12-1A10-4BC6-832C-FB55C4B3BC81}"/>
    <cellStyle name="SAPBEXstdData 2 2 2 5" xfId="6271" xr:uid="{A12A56D4-FCCA-4E87-9592-329EB3649E3C}"/>
    <cellStyle name="SAPBEXstdData 2 2 2 5 2" xfId="12754" xr:uid="{ED60B282-2B9D-47B9-9F04-7F5A697BFCF4}"/>
    <cellStyle name="SAPBEXstdData 2 2 2 5 3" xfId="18320" xr:uid="{AFFAEB57-2BF4-4F75-BC88-CDE63C446280}"/>
    <cellStyle name="SAPBEXstdData 2 2 2 5 4" xfId="23761" xr:uid="{EA77583D-A89A-4A7C-AEBF-67B4C2B1325B}"/>
    <cellStyle name="SAPBEXstdData 2 2 2 6" xfId="8534" xr:uid="{B7F5D711-12DF-4E60-9131-FBB7B0697B83}"/>
    <cellStyle name="SAPBEXstdData 2 2 2 7" xfId="14196" xr:uid="{5CA14133-4557-4C68-9519-C28B0D1DBAA4}"/>
    <cellStyle name="SAPBEXstdData 2 2 2 8" xfId="19716" xr:uid="{B25A034F-06F8-4FDC-954A-5F49ABB726B5}"/>
    <cellStyle name="SAPBEXstdData 2 2 3" xfId="1917" xr:uid="{4119DF24-C67C-4718-829D-F927DFCE5C2F}"/>
    <cellStyle name="SAPBEXstdData 2 2 3 2" xfId="1918" xr:uid="{D79FF4E0-DA88-4088-83B2-11C2AB200F6F}"/>
    <cellStyle name="SAPBEXstdData 2 2 3 2 2" xfId="3927" xr:uid="{4F5CC5E5-E3FF-43B5-A1C6-FF172E1736E8}"/>
    <cellStyle name="SAPBEXstdData 2 2 3 2 2 2" xfId="10483" xr:uid="{A7301C50-4E43-466E-B519-16839E0A314D}"/>
    <cellStyle name="SAPBEXstdData 2 2 3 2 2 3" xfId="16097" xr:uid="{D45B198F-C5A6-4F2D-AB58-06F98EE21806}"/>
    <cellStyle name="SAPBEXstdData 2 2 3 2 2 4" xfId="21574" xr:uid="{222C7770-214F-4196-BEEC-C6AFAACBB761}"/>
    <cellStyle name="SAPBEXstdData 2 2 3 2 3" xfId="6275" xr:uid="{15034ABF-5C61-440B-A78F-610BC6ED5C4C}"/>
    <cellStyle name="SAPBEXstdData 2 2 3 2 3 2" xfId="12758" xr:uid="{C75462EE-EF7C-4015-A61A-E098097152BB}"/>
    <cellStyle name="SAPBEXstdData 2 2 3 2 3 3" xfId="18324" xr:uid="{90B6D0D4-2E2C-4EA4-AEDF-510FEC30F63D}"/>
    <cellStyle name="SAPBEXstdData 2 2 3 2 3 4" xfId="23765" xr:uid="{CEFB4C91-26F0-4D64-A120-EBE34233F006}"/>
    <cellStyle name="SAPBEXstdData 2 2 3 2 4" xfId="8538" xr:uid="{7DC48881-D0CD-4104-A923-561ACE434128}"/>
    <cellStyle name="SAPBEXstdData 2 2 3 2 5" xfId="14200" xr:uid="{E3D0D430-D73C-4D96-AFCB-71C517D3E0F0}"/>
    <cellStyle name="SAPBEXstdData 2 2 3 2 6" xfId="19720" xr:uid="{817B98ED-3045-457E-AB7F-7FBC35877264}"/>
    <cellStyle name="SAPBEXstdData 2 2 3 3" xfId="1919" xr:uid="{44220439-8ADB-4FCD-81CF-599C55CE344B}"/>
    <cellStyle name="SAPBEXstdData 2 2 3 3 2" xfId="3928" xr:uid="{441856C9-909C-4536-AF1F-5DAE475AD709}"/>
    <cellStyle name="SAPBEXstdData 2 2 3 3 2 2" xfId="10484" xr:uid="{6669FDE8-1DB1-4147-BF76-39C517915084}"/>
    <cellStyle name="SAPBEXstdData 2 2 3 3 2 3" xfId="16098" xr:uid="{9DDFBB05-7D7F-4231-A2FE-075FF0E6244C}"/>
    <cellStyle name="SAPBEXstdData 2 2 3 3 2 4" xfId="21575" xr:uid="{AD635F59-58AB-4517-896B-4BDCA8800913}"/>
    <cellStyle name="SAPBEXstdData 2 2 3 3 3" xfId="6276" xr:uid="{FC9B6146-4AEB-4F51-8A6F-63B76FFBD0F2}"/>
    <cellStyle name="SAPBEXstdData 2 2 3 3 3 2" xfId="12759" xr:uid="{96C9DC35-5684-4822-82E9-D57A2E635743}"/>
    <cellStyle name="SAPBEXstdData 2 2 3 3 3 3" xfId="18325" xr:uid="{E79F0FFC-9FCE-42CF-B206-2733D69DC4FF}"/>
    <cellStyle name="SAPBEXstdData 2 2 3 3 3 4" xfId="23766" xr:uid="{9C2B7FAB-9EAF-42AA-B15C-CD8B1057E291}"/>
    <cellStyle name="SAPBEXstdData 2 2 3 3 4" xfId="8539" xr:uid="{773872A8-09B5-4B07-8EB5-6DA470579047}"/>
    <cellStyle name="SAPBEXstdData 2 2 3 3 5" xfId="14201" xr:uid="{9B7F493A-FE82-4A0D-9FF7-FE680C4D9BF4}"/>
    <cellStyle name="SAPBEXstdData 2 2 3 3 6" xfId="19721" xr:uid="{46FB1319-6D3C-450C-841B-061E018D8B6E}"/>
    <cellStyle name="SAPBEXstdData 2 2 3 4" xfId="3926" xr:uid="{17C44FFF-8E54-4750-A0AB-992D92A59C6A}"/>
    <cellStyle name="SAPBEXstdData 2 2 3 4 2" xfId="10482" xr:uid="{9C1EB91A-A25C-415D-8B0E-A93B4C5662A2}"/>
    <cellStyle name="SAPBEXstdData 2 2 3 4 3" xfId="16096" xr:uid="{1C405BE3-637C-4EE6-AC25-14843A5FF906}"/>
    <cellStyle name="SAPBEXstdData 2 2 3 4 4" xfId="21573" xr:uid="{1D60080A-7453-4F76-A8A3-0D19AE0F93E9}"/>
    <cellStyle name="SAPBEXstdData 2 2 3 5" xfId="6274" xr:uid="{D647E7DA-4AF0-403E-94E7-509A15A1D37D}"/>
    <cellStyle name="SAPBEXstdData 2 2 3 5 2" xfId="12757" xr:uid="{0229AEE5-1FC3-44CF-93D2-7BA7A0A96881}"/>
    <cellStyle name="SAPBEXstdData 2 2 3 5 3" xfId="18323" xr:uid="{1375B980-F4C7-4D98-87C6-71D0E8C8A931}"/>
    <cellStyle name="SAPBEXstdData 2 2 3 5 4" xfId="23764" xr:uid="{0A104610-0B49-4864-8286-10B40579879B}"/>
    <cellStyle name="SAPBEXstdData 2 2 3 6" xfId="8537" xr:uid="{3529753C-3B83-4A30-B8CB-51896F6B68ED}"/>
    <cellStyle name="SAPBEXstdData 2 2 3 7" xfId="14199" xr:uid="{F97B3842-5214-47BB-9112-825AEF029F80}"/>
    <cellStyle name="SAPBEXstdData 2 2 3 8" xfId="19719" xr:uid="{F56DF29C-F1D4-4DD2-BE6F-97F5743108EF}"/>
    <cellStyle name="SAPBEXstdData 2 2 4" xfId="1920" xr:uid="{CEE72EA0-70ED-47DE-AB25-7E623E8A70CE}"/>
    <cellStyle name="SAPBEXstdData 2 2 4 2" xfId="3929" xr:uid="{AD187345-6B45-42DB-84E7-6674923687F7}"/>
    <cellStyle name="SAPBEXstdData 2 2 4 2 2" xfId="10485" xr:uid="{86095502-13B5-444F-BAE9-42CAC21D9932}"/>
    <cellStyle name="SAPBEXstdData 2 2 4 2 3" xfId="16099" xr:uid="{AFD33CFE-7636-4726-8D73-1AAC4FF0A4C0}"/>
    <cellStyle name="SAPBEXstdData 2 2 4 2 4" xfId="21576" xr:uid="{A728A25D-0493-43A6-81F8-3C0BFCECF485}"/>
    <cellStyle name="SAPBEXstdData 2 2 4 3" xfId="6277" xr:uid="{BBDA3F69-36E7-4E0C-B42C-CFAA4057499E}"/>
    <cellStyle name="SAPBEXstdData 2 2 4 3 2" xfId="12760" xr:uid="{35EABB6A-AFE4-4A41-B9CF-D24513264CC9}"/>
    <cellStyle name="SAPBEXstdData 2 2 4 3 3" xfId="18326" xr:uid="{C8BC8F8D-F170-4074-9341-DB7958229B4B}"/>
    <cellStyle name="SAPBEXstdData 2 2 4 3 4" xfId="23767" xr:uid="{EE8C875B-975B-4401-AEE7-44DC385B8F76}"/>
    <cellStyle name="SAPBEXstdData 2 2 4 4" xfId="8540" xr:uid="{B73B28DE-F352-403B-B70B-76AA172319D4}"/>
    <cellStyle name="SAPBEXstdData 2 2 4 5" xfId="14202" xr:uid="{67BD0032-B283-4008-B722-D14C373568DA}"/>
    <cellStyle name="SAPBEXstdData 2 2 4 6" xfId="19722" xr:uid="{14249FED-38FA-4DA0-A108-BE99CED1A18E}"/>
    <cellStyle name="SAPBEXstdData 2 2 5" xfId="1921" xr:uid="{7E7D1C55-9CBF-4DB1-8E29-75E643763350}"/>
    <cellStyle name="SAPBEXstdData 2 2 5 2" xfId="3930" xr:uid="{E76500B8-9334-4A53-84AA-831BB30BAA39}"/>
    <cellStyle name="SAPBEXstdData 2 2 5 2 2" xfId="10486" xr:uid="{B86BBF61-2B21-4680-B927-B56CD14474D5}"/>
    <cellStyle name="SAPBEXstdData 2 2 5 2 3" xfId="16100" xr:uid="{48703E25-E950-4F3D-A9F2-619F9DBCBC7A}"/>
    <cellStyle name="SAPBEXstdData 2 2 5 2 4" xfId="21577" xr:uid="{9D0295D6-9A9D-4E67-A70A-965016E3D5FF}"/>
    <cellStyle name="SAPBEXstdData 2 2 5 3" xfId="6278" xr:uid="{156F3E4B-A033-4108-9B54-823A2C155024}"/>
    <cellStyle name="SAPBEXstdData 2 2 5 3 2" xfId="12761" xr:uid="{7D18791C-E5F8-4810-B5A1-30F207D3F28A}"/>
    <cellStyle name="SAPBEXstdData 2 2 5 3 3" xfId="18327" xr:uid="{58C7DA1C-9610-4BC6-8996-0E8986C060B5}"/>
    <cellStyle name="SAPBEXstdData 2 2 5 3 4" xfId="23768" xr:uid="{6C8886B7-5D12-4B1E-8F72-AD69DE463518}"/>
    <cellStyle name="SAPBEXstdData 2 2 5 4" xfId="8541" xr:uid="{966438A7-A20A-49FD-8FC1-8F2588A220C0}"/>
    <cellStyle name="SAPBEXstdData 2 2 5 5" xfId="14203" xr:uid="{3F80B15C-5D11-4AA3-978E-D738C74B5F37}"/>
    <cellStyle name="SAPBEXstdData 2 2 5 6" xfId="19723" xr:uid="{A018A0BC-60BD-4A14-9FB9-FE8CA2E5B284}"/>
    <cellStyle name="SAPBEXstdData 2 2 6" xfId="1913" xr:uid="{5608F8BC-5626-4526-B9AF-E98CE532869C}"/>
    <cellStyle name="SAPBEXstdData 2 2 6 2" xfId="8533" xr:uid="{55A61829-6AB7-4918-8CF9-B14917947392}"/>
    <cellStyle name="SAPBEXstdData 2 2 6 3" xfId="14195" xr:uid="{796ADF58-A33F-4DC0-9FE7-CB8920828685}"/>
    <cellStyle name="SAPBEXstdData 2 2 6 4" xfId="19715" xr:uid="{3F818FA5-80B9-4F7B-8588-5FE8F9C08C40}"/>
    <cellStyle name="SAPBEXstdData 2 2 7" xfId="3922" xr:uid="{46BC4452-F570-49D9-845A-FC7F9E8342C3}"/>
    <cellStyle name="SAPBEXstdData 2 2 7 2" xfId="10478" xr:uid="{30AAA41A-07E1-4D5A-B5FB-5E147763EDDC}"/>
    <cellStyle name="SAPBEXstdData 2 2 7 3" xfId="16092" xr:uid="{13E25A4F-3FA0-4536-984E-718A191B2441}"/>
    <cellStyle name="SAPBEXstdData 2 2 7 4" xfId="21569" xr:uid="{AD868721-A074-4599-B277-0DAEF7D91F7E}"/>
    <cellStyle name="SAPBEXstdData 2 2 8" xfId="6270" xr:uid="{7E374AEF-8D38-4EEA-A3C5-70A7ECB7701C}"/>
    <cellStyle name="SAPBEXstdData 2 2 8 2" xfId="12753" xr:uid="{FE2FD1EA-AA56-4852-9824-3D978E87D100}"/>
    <cellStyle name="SAPBEXstdData 2 2 8 3" xfId="18319" xr:uid="{48E9DDFF-C63F-4D8E-BC67-040FCE99B0D6}"/>
    <cellStyle name="SAPBEXstdData 2 2 8 4" xfId="23760" xr:uid="{22894462-920A-4FFB-8585-10AA9D44C97C}"/>
    <cellStyle name="SAPBEXstdData 2 2 9" xfId="7286" xr:uid="{C75C47BF-2ACA-44F9-AD44-DACE4FEF3B2A}"/>
    <cellStyle name="SAPBEXstdData 2 3" xfId="661" xr:uid="{7878176F-3346-4FEC-83DE-065999190D1C}"/>
    <cellStyle name="SAPBEXstdData 2 3 2" xfId="1923" xr:uid="{16870E52-297C-4F01-9E8D-9167CDD30973}"/>
    <cellStyle name="SAPBEXstdData 2 3 2 2" xfId="3932" xr:uid="{9084C3C7-F2AF-4C76-AF51-4F782D6AB706}"/>
    <cellStyle name="SAPBEXstdData 2 3 2 2 2" xfId="10488" xr:uid="{B449B097-3E02-4508-95C1-D93BB2C260B9}"/>
    <cellStyle name="SAPBEXstdData 2 3 2 2 3" xfId="16102" xr:uid="{6ABD3825-502C-4F25-A0D0-960512BC654F}"/>
    <cellStyle name="SAPBEXstdData 2 3 2 2 4" xfId="21579" xr:uid="{70CA7157-6895-4254-B2E8-6C7FA4B28E24}"/>
    <cellStyle name="SAPBEXstdData 2 3 2 3" xfId="6280" xr:uid="{1D0E8DA5-DB08-41EF-A2CB-299CCE60EBEC}"/>
    <cellStyle name="SAPBEXstdData 2 3 2 3 2" xfId="12763" xr:uid="{21E859A7-B807-402F-A397-7B2DE190C8BF}"/>
    <cellStyle name="SAPBEXstdData 2 3 2 3 3" xfId="18329" xr:uid="{8C675878-4AD1-435F-93BB-262679676CB1}"/>
    <cellStyle name="SAPBEXstdData 2 3 2 3 4" xfId="23770" xr:uid="{03D6BF38-3BF0-46E0-A578-001A3A684A0E}"/>
    <cellStyle name="SAPBEXstdData 2 3 2 4" xfId="8543" xr:uid="{F9FA4D6C-1F70-44C7-8A15-4811BAA31780}"/>
    <cellStyle name="SAPBEXstdData 2 3 2 5" xfId="14205" xr:uid="{46E99DC3-FD88-451C-8279-9C2F0859DC21}"/>
    <cellStyle name="SAPBEXstdData 2 3 2 6" xfId="19725" xr:uid="{95582423-3076-4F73-8C47-3D1BB2B42651}"/>
    <cellStyle name="SAPBEXstdData 2 3 3" xfId="1924" xr:uid="{2AC9F846-961B-4AAE-A5AC-B02144A18077}"/>
    <cellStyle name="SAPBEXstdData 2 3 3 2" xfId="3933" xr:uid="{766089E4-B02A-4477-A2B0-A4BA884A1D82}"/>
    <cellStyle name="SAPBEXstdData 2 3 3 2 2" xfId="10489" xr:uid="{D239FE15-5D55-4F4C-90A0-E42DF9B48829}"/>
    <cellStyle name="SAPBEXstdData 2 3 3 2 3" xfId="16103" xr:uid="{E86B6753-FFCE-46B8-A1B0-85E31848032C}"/>
    <cellStyle name="SAPBEXstdData 2 3 3 2 4" xfId="21580" xr:uid="{B99E25F9-5AD2-442B-B6F5-3C57BBF03FF4}"/>
    <cellStyle name="SAPBEXstdData 2 3 3 3" xfId="6281" xr:uid="{A0D1378A-256A-4B3B-8B30-7FD44E2E6AE9}"/>
    <cellStyle name="SAPBEXstdData 2 3 3 3 2" xfId="12764" xr:uid="{1417FD4D-8F08-4684-A65C-42645FA46666}"/>
    <cellStyle name="SAPBEXstdData 2 3 3 3 3" xfId="18330" xr:uid="{20B540AA-216A-49C9-88C6-12962CBB84D3}"/>
    <cellStyle name="SAPBEXstdData 2 3 3 3 4" xfId="23771" xr:uid="{C933497B-0472-4412-8D67-FF0766BE867F}"/>
    <cellStyle name="SAPBEXstdData 2 3 3 4" xfId="8544" xr:uid="{693F8AE1-3330-45EE-8FC5-97F91CEBE55E}"/>
    <cellStyle name="SAPBEXstdData 2 3 3 5" xfId="14206" xr:uid="{A8C256A0-C46F-4AE2-B705-F09BAFAE5E38}"/>
    <cellStyle name="SAPBEXstdData 2 3 3 6" xfId="19726" xr:uid="{94941FEE-9334-42DD-B491-90E7407459FF}"/>
    <cellStyle name="SAPBEXstdData 2 3 4" xfId="1922" xr:uid="{903765F5-E6A0-41FD-A4AC-DF43BA43B3B1}"/>
    <cellStyle name="SAPBEXstdData 2 3 4 2" xfId="8542" xr:uid="{67D97952-EC05-40F4-A5CA-0A0D0F436767}"/>
    <cellStyle name="SAPBEXstdData 2 3 4 3" xfId="14204" xr:uid="{C1009304-C79A-4D7C-BD8F-DAA994C70E5B}"/>
    <cellStyle name="SAPBEXstdData 2 3 4 4" xfId="19724" xr:uid="{AD4D64F5-39DD-4F67-A2B3-AFF3AD30F621}"/>
    <cellStyle name="SAPBEXstdData 2 3 5" xfId="3931" xr:uid="{B7497C95-BDD8-4672-A910-45CA2EE9DB1E}"/>
    <cellStyle name="SAPBEXstdData 2 3 5 2" xfId="10487" xr:uid="{E625C7DD-5FBB-47E8-B1B9-D8A280BEBDFC}"/>
    <cellStyle name="SAPBEXstdData 2 3 5 3" xfId="16101" xr:uid="{D152217F-C8A2-417B-AE79-AA1DEDD3E578}"/>
    <cellStyle name="SAPBEXstdData 2 3 5 4" xfId="21578" xr:uid="{97597DB6-539D-4576-BC3B-FBDB58EC0C33}"/>
    <cellStyle name="SAPBEXstdData 2 3 6" xfId="6279" xr:uid="{C277DD96-7328-4C9D-83C6-445B85732851}"/>
    <cellStyle name="SAPBEXstdData 2 3 6 2" xfId="12762" xr:uid="{2EBE28C9-3153-4FE9-A736-933A87E2E297}"/>
    <cellStyle name="SAPBEXstdData 2 3 6 3" xfId="18328" xr:uid="{ABC5DB3A-6BAA-427C-A130-5B205DBD94E1}"/>
    <cellStyle name="SAPBEXstdData 2 3 6 4" xfId="23769" xr:uid="{62F0240D-6165-41AC-9F57-3455B9984EFB}"/>
    <cellStyle name="SAPBEXstdData 2 4" xfId="1925" xr:uid="{4F0CFDD0-53A9-452F-8E84-0017BE25AA17}"/>
    <cellStyle name="SAPBEXstdData 2 4 2" xfId="1926" xr:uid="{48549445-1AF0-4DC4-A153-E5AE106324DF}"/>
    <cellStyle name="SAPBEXstdData 2 4 2 2" xfId="3935" xr:uid="{DF21CCCF-4BCF-44E0-AF9A-09F3DB9EC152}"/>
    <cellStyle name="SAPBEXstdData 2 4 2 2 2" xfId="10491" xr:uid="{2C2FE309-356A-4D36-B497-2ABE009F5253}"/>
    <cellStyle name="SAPBEXstdData 2 4 2 2 3" xfId="16105" xr:uid="{019F539F-155B-4859-8C4C-8E9DE4AE456E}"/>
    <cellStyle name="SAPBEXstdData 2 4 2 2 4" xfId="21582" xr:uid="{13F007D1-4A6B-4292-95B7-1A4D3F522BFD}"/>
    <cellStyle name="SAPBEXstdData 2 4 2 3" xfId="6283" xr:uid="{D5A0000B-BE2B-495C-97EB-8857899F7743}"/>
    <cellStyle name="SAPBEXstdData 2 4 2 3 2" xfId="12766" xr:uid="{3D46BCC8-8CFF-4628-A5A5-E972E72F0EE6}"/>
    <cellStyle name="SAPBEXstdData 2 4 2 3 3" xfId="18332" xr:uid="{9C9F12FF-E4FE-4326-8168-A7B91DAC28E2}"/>
    <cellStyle name="SAPBEXstdData 2 4 2 3 4" xfId="23773" xr:uid="{79D2ED6E-A45E-4ABB-98B7-2FA8CE5956E3}"/>
    <cellStyle name="SAPBEXstdData 2 4 2 4" xfId="8546" xr:uid="{4F917B4C-D7B4-47EA-A618-75E9F3DABF0C}"/>
    <cellStyle name="SAPBEXstdData 2 4 2 5" xfId="14208" xr:uid="{3D9AF6D2-011F-4AE8-B77A-B4C22E72618F}"/>
    <cellStyle name="SAPBEXstdData 2 4 2 6" xfId="19728" xr:uid="{688F3AA7-7947-486C-9A19-1F6E4005E07B}"/>
    <cellStyle name="SAPBEXstdData 2 4 3" xfId="1927" xr:uid="{7199FE0F-8860-4FFE-90C7-38496B53613C}"/>
    <cellStyle name="SAPBEXstdData 2 4 3 2" xfId="3936" xr:uid="{FC835513-F226-460F-A22C-3C0FB76BB56D}"/>
    <cellStyle name="SAPBEXstdData 2 4 3 2 2" xfId="10492" xr:uid="{F40776D7-38C5-4D32-9A22-6E2A90FC6139}"/>
    <cellStyle name="SAPBEXstdData 2 4 3 2 3" xfId="16106" xr:uid="{47FBE44E-33C7-4351-B3F4-84586438471F}"/>
    <cellStyle name="SAPBEXstdData 2 4 3 2 4" xfId="21583" xr:uid="{2B7283E1-31BF-49D0-BAD1-C15D7C23D44B}"/>
    <cellStyle name="SAPBEXstdData 2 4 3 3" xfId="6284" xr:uid="{970DF0A6-B1CA-4CDE-B047-46ED647F0AB8}"/>
    <cellStyle name="SAPBEXstdData 2 4 3 3 2" xfId="12767" xr:uid="{B329AEBE-75B7-4555-AB47-D36ED4A85BEC}"/>
    <cellStyle name="SAPBEXstdData 2 4 3 3 3" xfId="18333" xr:uid="{BB03D5B2-1B62-4E0A-BA45-DAF803740C1D}"/>
    <cellStyle name="SAPBEXstdData 2 4 3 3 4" xfId="23774" xr:uid="{E8A2BDA5-2F59-4A70-9E4E-A7765DBA11BA}"/>
    <cellStyle name="SAPBEXstdData 2 4 3 4" xfId="8547" xr:uid="{968414D5-764C-42A4-B66D-6F2A54AE3D14}"/>
    <cellStyle name="SAPBEXstdData 2 4 3 5" xfId="14209" xr:uid="{836EC17B-37BC-4D67-AE33-749B7619C057}"/>
    <cellStyle name="SAPBEXstdData 2 4 3 6" xfId="19729" xr:uid="{9C73AD39-8CD7-4785-B6D1-5509020A4FDB}"/>
    <cellStyle name="SAPBEXstdData 2 4 4" xfId="3934" xr:uid="{A7F38588-3D5A-49E2-AFDD-DA84ECCDF56B}"/>
    <cellStyle name="SAPBEXstdData 2 4 4 2" xfId="10490" xr:uid="{876D9908-7B20-40C5-AC9D-F548DE0B3C38}"/>
    <cellStyle name="SAPBEXstdData 2 4 4 3" xfId="16104" xr:uid="{847B6E5C-F6B6-4DC2-B2C3-DF033A2544DE}"/>
    <cellStyle name="SAPBEXstdData 2 4 4 4" xfId="21581" xr:uid="{6F78493C-228A-45B5-8783-BF88C565FED1}"/>
    <cellStyle name="SAPBEXstdData 2 4 5" xfId="6282" xr:uid="{5790BEBB-1657-4C7D-B206-937C9D1D5F19}"/>
    <cellStyle name="SAPBEXstdData 2 4 5 2" xfId="12765" xr:uid="{797293A8-0466-43DD-816F-078EA614F7AB}"/>
    <cellStyle name="SAPBEXstdData 2 4 5 3" xfId="18331" xr:uid="{EBFD70A7-7AFB-4649-A5D7-99A2C70B68E3}"/>
    <cellStyle name="SAPBEXstdData 2 4 5 4" xfId="23772" xr:uid="{9494DDD0-A0FC-42AD-A490-0701826B5F38}"/>
    <cellStyle name="SAPBEXstdData 2 4 6" xfId="8545" xr:uid="{262F162A-A116-4FCF-A6AC-F1B62B98D788}"/>
    <cellStyle name="SAPBEXstdData 2 4 7" xfId="14207" xr:uid="{F8E6785D-CE82-42AD-8CF5-FF79CF7BB144}"/>
    <cellStyle name="SAPBEXstdData 2 4 8" xfId="19727" xr:uid="{C6538032-6C2E-494B-B8F6-8B9FEF0D4A28}"/>
    <cellStyle name="SAPBEXstdData 2 5" xfId="1928" xr:uid="{8C5EC61A-32B0-4FA4-AD1A-FC4995A3895C}"/>
    <cellStyle name="SAPBEXstdData 2 5 2" xfId="3937" xr:uid="{1FB8E6C6-F0A6-4C56-8D9D-F8E4215658CC}"/>
    <cellStyle name="SAPBEXstdData 2 5 2 2" xfId="10493" xr:uid="{9FD87E8A-E02E-41CA-86DB-E0DB0FCDE855}"/>
    <cellStyle name="SAPBEXstdData 2 5 2 3" xfId="16107" xr:uid="{FC2C1B0B-0FDB-4A0E-9486-26D23A4B6F2B}"/>
    <cellStyle name="SAPBEXstdData 2 5 2 4" xfId="21584" xr:uid="{16076EC0-CDFE-4B8C-B396-9E8736150467}"/>
    <cellStyle name="SAPBEXstdData 2 5 3" xfId="6285" xr:uid="{7C91C478-6EE0-4AF0-AD12-05D37D4B1198}"/>
    <cellStyle name="SAPBEXstdData 2 5 3 2" xfId="12768" xr:uid="{7D26CB76-D265-4D77-86C9-6C5A16605479}"/>
    <cellStyle name="SAPBEXstdData 2 5 3 3" xfId="18334" xr:uid="{A4D106FE-CA99-4E54-B346-D3054517D910}"/>
    <cellStyle name="SAPBEXstdData 2 5 3 4" xfId="23775" xr:uid="{5E415010-F0AF-437D-9214-94379A3CD445}"/>
    <cellStyle name="SAPBEXstdData 2 5 4" xfId="8548" xr:uid="{1A091180-F32A-4B45-9A47-93D511E15657}"/>
    <cellStyle name="SAPBEXstdData 2 5 5" xfId="14210" xr:uid="{5AA9B87F-00F0-4CC9-A02D-D09907F26B30}"/>
    <cellStyle name="SAPBEXstdData 2 5 6" xfId="19730" xr:uid="{1EDCE153-C21A-4AC0-85A3-39A975A0A4BE}"/>
    <cellStyle name="SAPBEXstdData 2 6" xfId="1929" xr:uid="{528A1277-E4F1-4221-ACCD-316AEF28E708}"/>
    <cellStyle name="SAPBEXstdData 2 6 2" xfId="3938" xr:uid="{F06A633B-C5E2-4D16-B1E8-E49D00C7B154}"/>
    <cellStyle name="SAPBEXstdData 2 6 2 2" xfId="10494" xr:uid="{BD90EB76-BFDA-4CAA-B811-DA84421E5B6F}"/>
    <cellStyle name="SAPBEXstdData 2 6 2 3" xfId="16108" xr:uid="{BFEA3FCF-2B9C-4D78-B646-6A8DA4E537DB}"/>
    <cellStyle name="SAPBEXstdData 2 6 2 4" xfId="21585" xr:uid="{096DFEB7-B896-4A07-B0DF-F8DBA9D3E3B1}"/>
    <cellStyle name="SAPBEXstdData 2 6 3" xfId="6286" xr:uid="{02DD13D3-0276-493A-AD70-5EE04D765931}"/>
    <cellStyle name="SAPBEXstdData 2 6 3 2" xfId="12769" xr:uid="{FD8A5E62-F413-4B09-BD5E-945F380A69F9}"/>
    <cellStyle name="SAPBEXstdData 2 6 3 3" xfId="18335" xr:uid="{77ED43D5-A66A-4F41-914D-FC650C43EFDF}"/>
    <cellStyle name="SAPBEXstdData 2 6 3 4" xfId="23776" xr:uid="{CC4D3950-1FB6-4123-98BF-4B2EB4455808}"/>
    <cellStyle name="SAPBEXstdData 2 6 4" xfId="8549" xr:uid="{FCB396C5-2688-4CC6-958E-99518CA4F618}"/>
    <cellStyle name="SAPBEXstdData 2 6 5" xfId="14211" xr:uid="{FC5C4279-4C1A-4DD7-ACFF-928D7037C522}"/>
    <cellStyle name="SAPBEXstdData 2 6 6" xfId="19731" xr:uid="{E6A6F0D8-AB70-4E65-9A24-61EA7F7DD518}"/>
    <cellStyle name="SAPBEXstdData 2 7" xfId="1912" xr:uid="{9FC61129-F7B1-49B6-B2AD-9185CCD9B7B4}"/>
    <cellStyle name="SAPBEXstdData 2 7 2" xfId="8532" xr:uid="{4FD3731F-2436-42B6-BBA7-5633A734E7CA}"/>
    <cellStyle name="SAPBEXstdData 2 7 3" xfId="14194" xr:uid="{5D53AE87-27FB-4845-AAD8-2E76CAC959CB}"/>
    <cellStyle name="SAPBEXstdData 2 7 4" xfId="19714" xr:uid="{AE18C1B1-55C9-49D6-82F5-9FDE7F793D49}"/>
    <cellStyle name="SAPBEXstdData 2 8" xfId="3921" xr:uid="{BAFDF02E-46E3-4803-BE98-F0BBEF42A874}"/>
    <cellStyle name="SAPBEXstdData 2 8 2" xfId="10477" xr:uid="{4EC80D7A-7CEB-4A3D-9330-10DE1DCEA707}"/>
    <cellStyle name="SAPBEXstdData 2 8 3" xfId="16091" xr:uid="{4EBAA622-E5FA-4435-A882-289202DF1BEE}"/>
    <cellStyle name="SAPBEXstdData 2 8 4" xfId="21568" xr:uid="{E162128C-5D0E-425D-8E64-FC2C09FDD530}"/>
    <cellStyle name="SAPBEXstdData 2 9" xfId="6269" xr:uid="{827C24CD-48C7-437D-BF9A-63B4AAE270F2}"/>
    <cellStyle name="SAPBEXstdData 2 9 2" xfId="12752" xr:uid="{8ADF7201-CA1E-4AD4-842F-6ACF950DF2E2}"/>
    <cellStyle name="SAPBEXstdData 2 9 3" xfId="18318" xr:uid="{E63B2767-B436-481D-B440-C5EE56AF403A}"/>
    <cellStyle name="SAPBEXstdData 2 9 4" xfId="23759" xr:uid="{BBDE4B58-8F55-4EAB-83AB-6557D6C31AAF}"/>
    <cellStyle name="SAPBEXstdData 20" xfId="1090" xr:uid="{DCDB243C-D960-4B8C-BB70-1D67793E6851}"/>
    <cellStyle name="SAPBEXstdData 20 2" xfId="7740" xr:uid="{A4AB67E5-1437-40BA-8806-BB40B003C4E0}"/>
    <cellStyle name="SAPBEXstdData 20 3" xfId="9674" xr:uid="{2E77E000-38BE-482B-8A22-03AA6C277ED4}"/>
    <cellStyle name="SAPBEXstdData 20 4" xfId="7398" xr:uid="{BA79B3AC-A37C-4772-A566-81D3FC27B1A9}"/>
    <cellStyle name="SAPBEXstdData 21" xfId="5307" xr:uid="{FE408C4F-A9A4-4EFE-A689-B6D520A3E2E2}"/>
    <cellStyle name="SAPBEXstdData 21 2" xfId="11855" xr:uid="{5E7C8407-35C9-4EC6-B40C-5A0855144D08}"/>
    <cellStyle name="SAPBEXstdData 21 3" xfId="17460" xr:uid="{45D5DB6D-16BA-48B8-98CE-AAAE65B80E52}"/>
    <cellStyle name="SAPBEXstdData 21 4" xfId="22934" xr:uid="{E1FCA291-AAA4-4328-92D8-9D4811D37B95}"/>
    <cellStyle name="SAPBEXstdData 22" xfId="5429" xr:uid="{D2B8BDD8-64E3-4E34-9955-F92017D250EE}"/>
    <cellStyle name="SAPBEXstdData 22 2" xfId="11932" xr:uid="{F56B6F98-9262-433C-9B86-BE83968AFF43}"/>
    <cellStyle name="SAPBEXstdData 22 3" xfId="17509" xr:uid="{0EB4F9DA-6DA8-4862-AFB0-BB6510A29A4D}"/>
    <cellStyle name="SAPBEXstdData 22 4" xfId="22950" xr:uid="{FCF64391-DF7F-4F59-A802-D49B0E7955FF}"/>
    <cellStyle name="SAPBEXstdData 23" xfId="5475" xr:uid="{1CF539A9-CB8C-4190-A796-224BC6400322}"/>
    <cellStyle name="SAPBEXstdData 23 2" xfId="11958" xr:uid="{CE37F2D6-CB9D-4BB4-8D32-A317139557A9}"/>
    <cellStyle name="SAPBEXstdData 23 3" xfId="17524" xr:uid="{0E28C16F-D578-416D-90AE-BB8999E05EBC}"/>
    <cellStyle name="SAPBEXstdData 23 4" xfId="22965" xr:uid="{5DA7BEA1-EF75-4B98-AB60-8D5EF9926E30}"/>
    <cellStyle name="SAPBEXstdData 3" xfId="662" xr:uid="{294C00C5-E56C-49B5-8470-8A76BC69E5C1}"/>
    <cellStyle name="SAPBEXstdData 3 2" xfId="1931" xr:uid="{8CBC9249-89A5-46BB-900C-EA5E00893045}"/>
    <cellStyle name="SAPBEXstdData 3 2 2" xfId="1932" xr:uid="{7DA010A2-4EC1-4A4E-94AC-B9ED0B6E06C8}"/>
    <cellStyle name="SAPBEXstdData 3 2 2 2" xfId="3941" xr:uid="{8F4AA8A6-B41E-40CA-A95B-F7866920DDF3}"/>
    <cellStyle name="SAPBEXstdData 3 2 2 2 2" xfId="10497" xr:uid="{70EC92F9-1ED4-44EC-802E-89A95B6202BC}"/>
    <cellStyle name="SAPBEXstdData 3 2 2 2 3" xfId="16111" xr:uid="{D829A9F2-E398-455C-8FB3-A8347FDA2344}"/>
    <cellStyle name="SAPBEXstdData 3 2 2 2 4" xfId="21588" xr:uid="{C6BDC872-E57C-4246-A6A7-144EFD5511E6}"/>
    <cellStyle name="SAPBEXstdData 3 2 2 3" xfId="6289" xr:uid="{222922C0-B912-4807-B754-C31550EEDADB}"/>
    <cellStyle name="SAPBEXstdData 3 2 2 3 2" xfId="12772" xr:uid="{85618302-359D-4D38-AA2E-81CC4845C2B4}"/>
    <cellStyle name="SAPBEXstdData 3 2 2 3 3" xfId="18338" xr:uid="{FF550E3E-CEC3-458C-897C-941E4FE6BB66}"/>
    <cellStyle name="SAPBEXstdData 3 2 2 3 4" xfId="23779" xr:uid="{CEEC82AB-62C9-427A-9741-066C4E5F08F9}"/>
    <cellStyle name="SAPBEXstdData 3 2 2 4" xfId="8552" xr:uid="{6A9D44B7-9532-473A-ACAD-71E1C0193D1F}"/>
    <cellStyle name="SAPBEXstdData 3 2 2 5" xfId="14214" xr:uid="{A9CDAE5E-8EA5-46D6-B1B2-FCAA7BEC5E86}"/>
    <cellStyle name="SAPBEXstdData 3 2 2 6" xfId="19734" xr:uid="{A381208A-6AF5-45E6-852F-58156C22D7F3}"/>
    <cellStyle name="SAPBEXstdData 3 2 3" xfId="1933" xr:uid="{003CD65C-36B5-416F-BBE1-75F9C9EDE59D}"/>
    <cellStyle name="SAPBEXstdData 3 2 3 2" xfId="3942" xr:uid="{FB4CAFF8-5923-454D-84D3-DBD89B94C1BF}"/>
    <cellStyle name="SAPBEXstdData 3 2 3 2 2" xfId="10498" xr:uid="{9C738992-7797-48F7-9567-AE2E8F05924A}"/>
    <cellStyle name="SAPBEXstdData 3 2 3 2 3" xfId="16112" xr:uid="{C7798770-CAB8-4316-86EF-E0018844CE7B}"/>
    <cellStyle name="SAPBEXstdData 3 2 3 2 4" xfId="21589" xr:uid="{15A25E46-C081-4098-817F-20BEB9818844}"/>
    <cellStyle name="SAPBEXstdData 3 2 3 3" xfId="6290" xr:uid="{922B0E17-15DE-4771-B788-DC8BA6F2F372}"/>
    <cellStyle name="SAPBEXstdData 3 2 3 3 2" xfId="12773" xr:uid="{1EB75ABC-5004-4E54-806F-C3F9837DCCB7}"/>
    <cellStyle name="SAPBEXstdData 3 2 3 3 3" xfId="18339" xr:uid="{CDB7E9EA-D11C-4991-8C27-A3E28286F1DB}"/>
    <cellStyle name="SAPBEXstdData 3 2 3 3 4" xfId="23780" xr:uid="{61700CEB-FB84-4B9D-8C0E-75D1E5D4BABE}"/>
    <cellStyle name="SAPBEXstdData 3 2 3 4" xfId="8553" xr:uid="{C8D16A83-6E41-4BD2-99DE-7B491CB95F0D}"/>
    <cellStyle name="SAPBEXstdData 3 2 3 5" xfId="14215" xr:uid="{AFF1E203-5C9C-4175-A3F1-0A3DB507368C}"/>
    <cellStyle name="SAPBEXstdData 3 2 3 6" xfId="19735" xr:uid="{C8EDBEF1-1621-4786-AB02-313562BC9DBE}"/>
    <cellStyle name="SAPBEXstdData 3 2 4" xfId="3940" xr:uid="{6A0D992F-1C51-497D-8B4F-52A188E1245F}"/>
    <cellStyle name="SAPBEXstdData 3 2 4 2" xfId="10496" xr:uid="{56D2FD81-1CE5-4D6C-98C4-3FF0267B9B64}"/>
    <cellStyle name="SAPBEXstdData 3 2 4 3" xfId="16110" xr:uid="{EC854A09-179C-47C9-947A-82F14C73FBB2}"/>
    <cellStyle name="SAPBEXstdData 3 2 4 4" xfId="21587" xr:uid="{7BF2BA84-0495-424F-8AB5-49883B1FE6F1}"/>
    <cellStyle name="SAPBEXstdData 3 2 5" xfId="6288" xr:uid="{9B66D933-62D9-4E95-9097-F7B7FD29AAA2}"/>
    <cellStyle name="SAPBEXstdData 3 2 5 2" xfId="12771" xr:uid="{45156E29-5634-413D-B181-5FDE91C323F0}"/>
    <cellStyle name="SAPBEXstdData 3 2 5 3" xfId="18337" xr:uid="{E98B1B07-DC97-41AF-8B2F-259EE44BEC68}"/>
    <cellStyle name="SAPBEXstdData 3 2 5 4" xfId="23778" xr:uid="{E90E7224-E22F-4B45-983F-355B6C346689}"/>
    <cellStyle name="SAPBEXstdData 3 2 6" xfId="8551" xr:uid="{057F1AD2-33B8-47B6-956A-C8E621F49CEF}"/>
    <cellStyle name="SAPBEXstdData 3 2 7" xfId="14213" xr:uid="{FA0FC8EE-D508-4429-BA4D-C2A0D7DE0D8A}"/>
    <cellStyle name="SAPBEXstdData 3 2 8" xfId="19733" xr:uid="{9C7B95CA-3EED-42A4-B661-6CC5A30BB764}"/>
    <cellStyle name="SAPBEXstdData 3 3" xfId="1934" xr:uid="{CF115096-3B92-4757-AD08-DD6658D4C855}"/>
    <cellStyle name="SAPBEXstdData 3 3 2" xfId="1935" xr:uid="{24758917-B52D-4D0F-A518-6D2A606539B0}"/>
    <cellStyle name="SAPBEXstdData 3 3 2 2" xfId="3944" xr:uid="{B4D88713-76D6-4BF4-8804-FB81559F0ADF}"/>
    <cellStyle name="SAPBEXstdData 3 3 2 2 2" xfId="10500" xr:uid="{143E9083-5C27-4C59-B38C-62CB6B1F39D9}"/>
    <cellStyle name="SAPBEXstdData 3 3 2 2 3" xfId="16114" xr:uid="{7D0722E6-81E3-4215-BA4C-26C43BA37731}"/>
    <cellStyle name="SAPBEXstdData 3 3 2 2 4" xfId="21591" xr:uid="{3ABD4A21-C7B7-4989-B20C-F8C911FC5B98}"/>
    <cellStyle name="SAPBEXstdData 3 3 2 3" xfId="6292" xr:uid="{0FB3595E-3999-43D3-A17A-83C63CE1DE48}"/>
    <cellStyle name="SAPBEXstdData 3 3 2 3 2" xfId="12775" xr:uid="{59AFF7F4-0EF3-4351-BD6A-613DD2325034}"/>
    <cellStyle name="SAPBEXstdData 3 3 2 3 3" xfId="18341" xr:uid="{4F7A7F04-6BAF-4B16-984C-022417C93C70}"/>
    <cellStyle name="SAPBEXstdData 3 3 2 3 4" xfId="23782" xr:uid="{D309C289-AB79-419F-A9FF-0D843349E84E}"/>
    <cellStyle name="SAPBEXstdData 3 3 2 4" xfId="8555" xr:uid="{EB7F7229-F225-4E88-A059-F7FDDB485DEA}"/>
    <cellStyle name="SAPBEXstdData 3 3 2 5" xfId="14217" xr:uid="{7CE86E7F-E6FC-4B79-8D00-F23A5B05A556}"/>
    <cellStyle name="SAPBEXstdData 3 3 2 6" xfId="19737" xr:uid="{ABD411D0-F599-44F3-8486-BBC7881F719E}"/>
    <cellStyle name="SAPBEXstdData 3 3 3" xfId="1936" xr:uid="{53C8A655-D9D7-4F00-831D-9FEF285CD2EC}"/>
    <cellStyle name="SAPBEXstdData 3 3 3 2" xfId="3945" xr:uid="{04A6345D-08EE-4B97-B47F-F3E9BEA3E2B5}"/>
    <cellStyle name="SAPBEXstdData 3 3 3 2 2" xfId="10501" xr:uid="{F618DB9E-FDB6-48BB-8FD1-1AF1EB705846}"/>
    <cellStyle name="SAPBEXstdData 3 3 3 2 3" xfId="16115" xr:uid="{FC6192D6-8659-4B7B-8E14-137393DA19B1}"/>
    <cellStyle name="SAPBEXstdData 3 3 3 2 4" xfId="21592" xr:uid="{7C126127-1322-4AD0-9C44-0163A9B49C88}"/>
    <cellStyle name="SAPBEXstdData 3 3 3 3" xfId="6293" xr:uid="{A509A3BB-310B-47BB-B5D9-CE3EDE4F9D5C}"/>
    <cellStyle name="SAPBEXstdData 3 3 3 3 2" xfId="12776" xr:uid="{5035E254-C581-4867-B7F4-254DBCA440C9}"/>
    <cellStyle name="SAPBEXstdData 3 3 3 3 3" xfId="18342" xr:uid="{C2B2F95B-36F1-4C42-8EF2-B637E4D64AB6}"/>
    <cellStyle name="SAPBEXstdData 3 3 3 3 4" xfId="23783" xr:uid="{BC6EEE1D-2BF5-40F1-B409-33DBF8E01692}"/>
    <cellStyle name="SAPBEXstdData 3 3 3 4" xfId="8556" xr:uid="{C14AE3E6-D0AB-4533-B6FB-D51DBB40FB51}"/>
    <cellStyle name="SAPBEXstdData 3 3 3 5" xfId="14218" xr:uid="{63FC4358-6550-4D1C-AA96-6D7A18ACC402}"/>
    <cellStyle name="SAPBEXstdData 3 3 3 6" xfId="19738" xr:uid="{43D57543-92C1-4F49-8608-B8EE90919208}"/>
    <cellStyle name="SAPBEXstdData 3 3 4" xfId="3943" xr:uid="{D296C4A5-1E29-43B8-B8BA-1A83A8A1C78B}"/>
    <cellStyle name="SAPBEXstdData 3 3 4 2" xfId="10499" xr:uid="{2AA0C0FC-6BBD-4DE0-8640-D53605013FC3}"/>
    <cellStyle name="SAPBEXstdData 3 3 4 3" xfId="16113" xr:uid="{89B9770E-6BAE-47F5-ABC2-A43CCED8D0E1}"/>
    <cellStyle name="SAPBEXstdData 3 3 4 4" xfId="21590" xr:uid="{A199BE0C-839E-4279-AFF2-15D8F8FEA57C}"/>
    <cellStyle name="SAPBEXstdData 3 3 5" xfId="6291" xr:uid="{B255918D-DC76-44DE-B36B-5F55C6ABDD1E}"/>
    <cellStyle name="SAPBEXstdData 3 3 5 2" xfId="12774" xr:uid="{456086B6-B01E-40DA-ACC8-FED13CE9F241}"/>
    <cellStyle name="SAPBEXstdData 3 3 5 3" xfId="18340" xr:uid="{4589F8D2-49D0-48E8-AF90-2FDF1DA869D6}"/>
    <cellStyle name="SAPBEXstdData 3 3 5 4" xfId="23781" xr:uid="{4E597018-12C2-40AB-A475-5789E47D6ACC}"/>
    <cellStyle name="SAPBEXstdData 3 3 6" xfId="8554" xr:uid="{408D1F3F-77AC-40EA-B047-11206A1680E8}"/>
    <cellStyle name="SAPBEXstdData 3 3 7" xfId="14216" xr:uid="{D103237A-DFE4-46E6-814A-3484C3459DD1}"/>
    <cellStyle name="SAPBEXstdData 3 3 8" xfId="19736" xr:uid="{85C5F735-B3A4-435B-8ADE-6B2C8D32A74E}"/>
    <cellStyle name="SAPBEXstdData 3 4" xfId="1937" xr:uid="{5F40C1D0-72B8-4BC6-B712-F4F7F0A02AC7}"/>
    <cellStyle name="SAPBEXstdData 3 4 2" xfId="3946" xr:uid="{E903FCE4-CECA-486C-BA27-FC2EE0B036BD}"/>
    <cellStyle name="SAPBEXstdData 3 4 2 2" xfId="10502" xr:uid="{D9C5B1A4-9F12-401F-AF7F-2131C40988E1}"/>
    <cellStyle name="SAPBEXstdData 3 4 2 3" xfId="16116" xr:uid="{6D20EF74-FB52-4DB0-837F-8503E0472420}"/>
    <cellStyle name="SAPBEXstdData 3 4 2 4" xfId="21593" xr:uid="{C9FC2AE7-F970-44B2-B213-97CA847178A6}"/>
    <cellStyle name="SAPBEXstdData 3 4 3" xfId="6294" xr:uid="{281161F2-E5B3-42AC-9524-84A41120D21A}"/>
    <cellStyle name="SAPBEXstdData 3 4 3 2" xfId="12777" xr:uid="{B16E5C9A-B23A-4B67-8935-BE5B74924A4F}"/>
    <cellStyle name="SAPBEXstdData 3 4 3 3" xfId="18343" xr:uid="{7DBFF7FA-920E-44CA-80B3-2F130A4E236C}"/>
    <cellStyle name="SAPBEXstdData 3 4 3 4" xfId="23784" xr:uid="{16E6B7BE-BF1E-49D8-9A33-1C5F1FC2070C}"/>
    <cellStyle name="SAPBEXstdData 3 4 4" xfId="8557" xr:uid="{CB5B8AAD-534D-4AD4-A3A8-6BC05D177593}"/>
    <cellStyle name="SAPBEXstdData 3 4 5" xfId="14219" xr:uid="{941AB3EF-CBA7-4BB6-8875-572F4C5C8866}"/>
    <cellStyle name="SAPBEXstdData 3 4 6" xfId="19739" xr:uid="{E34F505B-3191-4B4E-A1E6-10837087A9D2}"/>
    <cellStyle name="SAPBEXstdData 3 5" xfId="1938" xr:uid="{CD53EC5C-D1DF-43AD-A256-552EA8983D4B}"/>
    <cellStyle name="SAPBEXstdData 3 5 2" xfId="3947" xr:uid="{7C2200BF-03A0-45CA-B995-0C6528486AB1}"/>
    <cellStyle name="SAPBEXstdData 3 5 2 2" xfId="10503" xr:uid="{B3A10EBB-E6D4-4038-B409-5EC31E0644BF}"/>
    <cellStyle name="SAPBEXstdData 3 5 2 3" xfId="16117" xr:uid="{0DD25E89-07DC-456A-B3E6-CC9D04E12CE8}"/>
    <cellStyle name="SAPBEXstdData 3 5 2 4" xfId="21594" xr:uid="{F3BFCED8-A7F1-4003-81A2-F92A7A2C6981}"/>
    <cellStyle name="SAPBEXstdData 3 5 3" xfId="6295" xr:uid="{883C4607-2E62-4966-AD0F-F7A40E20FC33}"/>
    <cellStyle name="SAPBEXstdData 3 5 3 2" xfId="12778" xr:uid="{C336233B-4EC1-454F-9569-EBFC33DA14AE}"/>
    <cellStyle name="SAPBEXstdData 3 5 3 3" xfId="18344" xr:uid="{F118D68A-5525-482B-AC7F-F95326F70E79}"/>
    <cellStyle name="SAPBEXstdData 3 5 3 4" xfId="23785" xr:uid="{49866320-C226-4FE8-AE3A-E73EEDA56890}"/>
    <cellStyle name="SAPBEXstdData 3 5 4" xfId="8558" xr:uid="{CF6EEE7C-7104-4F37-97E8-160793CFCA1B}"/>
    <cellStyle name="SAPBEXstdData 3 5 5" xfId="14220" xr:uid="{65E9C8F3-CBE5-43F3-BFC2-0B09A9DF5FFA}"/>
    <cellStyle name="SAPBEXstdData 3 5 6" xfId="19740" xr:uid="{C19160D0-0CDE-4AEF-956D-F7750937599F}"/>
    <cellStyle name="SAPBEXstdData 3 6" xfId="1930" xr:uid="{2C0B75E2-FBE9-4488-90ED-BE1C45CEF9CC}"/>
    <cellStyle name="SAPBEXstdData 3 6 2" xfId="8550" xr:uid="{85B43835-AF3A-42F7-B4F4-5DAD9EEA1580}"/>
    <cellStyle name="SAPBEXstdData 3 6 3" xfId="14212" xr:uid="{F6E9A064-C9C2-48DF-9CEA-F9969AB34692}"/>
    <cellStyle name="SAPBEXstdData 3 6 4" xfId="19732" xr:uid="{871F2E83-2615-46CB-9046-AB7A8ECD3D7A}"/>
    <cellStyle name="SAPBEXstdData 3 7" xfId="3939" xr:uid="{BD4E35A4-B1AB-4277-9173-66C59F7E838A}"/>
    <cellStyle name="SAPBEXstdData 3 7 2" xfId="10495" xr:uid="{2E26349A-2A37-46ED-9DEA-2ADF7BDE4C13}"/>
    <cellStyle name="SAPBEXstdData 3 7 3" xfId="16109" xr:uid="{611E7A09-97C3-4C83-A1FE-4203D3DD03D6}"/>
    <cellStyle name="SAPBEXstdData 3 7 4" xfId="21586" xr:uid="{3A14B423-458C-48BC-BF7F-88D3B68E733D}"/>
    <cellStyle name="SAPBEXstdData 3 8" xfId="6287" xr:uid="{BFE642AC-B705-47A2-9E80-147C18FB0A6A}"/>
    <cellStyle name="SAPBEXstdData 3 8 2" xfId="12770" xr:uid="{395CFCDC-0B1D-4848-A34B-4F7E7A540DAC}"/>
    <cellStyle name="SAPBEXstdData 3 8 3" xfId="18336" xr:uid="{5CEB8FA0-FE3C-42FC-8BE7-9F81CF12E5FC}"/>
    <cellStyle name="SAPBEXstdData 3 8 4" xfId="23777" xr:uid="{ED4F1075-2DA6-4EB5-AA63-EF51F79DD61B}"/>
    <cellStyle name="SAPBEXstdData 4" xfId="663" xr:uid="{3CD41A71-F5E4-4D2C-8FC1-A7A3E0477B4F}"/>
    <cellStyle name="SAPBEXstdData 4 2" xfId="1940" xr:uid="{2B7BEE93-68DE-415C-A382-28E06A2DAB08}"/>
    <cellStyle name="SAPBEXstdData 4 2 2" xfId="1941" xr:uid="{8A7FA6AA-D01B-4082-B916-A599FE622664}"/>
    <cellStyle name="SAPBEXstdData 4 2 2 2" xfId="3950" xr:uid="{D1312FAC-8F1E-4397-BDC0-077D96478BC9}"/>
    <cellStyle name="SAPBEXstdData 4 2 2 2 2" xfId="10506" xr:uid="{0F2D6C89-5172-42F0-9187-B57096197D4A}"/>
    <cellStyle name="SAPBEXstdData 4 2 2 2 3" xfId="16120" xr:uid="{3F4654F2-A093-43E5-A2EF-35D4314604AC}"/>
    <cellStyle name="SAPBEXstdData 4 2 2 2 4" xfId="21597" xr:uid="{C0D36328-BE1F-499D-B704-3FD7EB6ACBC2}"/>
    <cellStyle name="SAPBEXstdData 4 2 2 3" xfId="6298" xr:uid="{6BD0DA68-975F-4FE3-B66D-CCDE1FA44788}"/>
    <cellStyle name="SAPBEXstdData 4 2 2 3 2" xfId="12781" xr:uid="{ACAAA877-F3AB-445E-A923-DB8BEE07C2A5}"/>
    <cellStyle name="SAPBEXstdData 4 2 2 3 3" xfId="18347" xr:uid="{B2C18454-4B6A-4898-ADD6-5A9A63A29F77}"/>
    <cellStyle name="SAPBEXstdData 4 2 2 3 4" xfId="23788" xr:uid="{21DEB56C-E304-4FC4-9E51-202B1A5B176B}"/>
    <cellStyle name="SAPBEXstdData 4 2 2 4" xfId="8561" xr:uid="{AA0B4213-9B58-455C-89F3-5A2E719A8FA1}"/>
    <cellStyle name="SAPBEXstdData 4 2 2 5" xfId="14223" xr:uid="{5A47FDFE-A9E4-47B4-AED5-5F9DA5C5AAC2}"/>
    <cellStyle name="SAPBEXstdData 4 2 2 6" xfId="19743" xr:uid="{C0F43E99-C3A3-4C9D-AB4C-0ADB73734FE4}"/>
    <cellStyle name="SAPBEXstdData 4 2 3" xfId="1942" xr:uid="{CC32BE50-5476-4DF2-B77B-E2F883ED9DFF}"/>
    <cellStyle name="SAPBEXstdData 4 2 3 2" xfId="3951" xr:uid="{785F6888-F3C7-45F8-80F0-C27AB6265255}"/>
    <cellStyle name="SAPBEXstdData 4 2 3 2 2" xfId="10507" xr:uid="{71BC60A5-974D-4C50-886B-931BA3389C9D}"/>
    <cellStyle name="SAPBEXstdData 4 2 3 2 3" xfId="16121" xr:uid="{C5F4F40E-9160-4C0D-932A-B9A5CA884E20}"/>
    <cellStyle name="SAPBEXstdData 4 2 3 2 4" xfId="21598" xr:uid="{EA4065F3-BBDC-4B4C-897A-BD6C44A8E53C}"/>
    <cellStyle name="SAPBEXstdData 4 2 3 3" xfId="6299" xr:uid="{29B5BE9F-262F-4580-8DD2-4EBEC8E8B8D0}"/>
    <cellStyle name="SAPBEXstdData 4 2 3 3 2" xfId="12782" xr:uid="{140A440F-7B66-474C-829D-FACAF844816C}"/>
    <cellStyle name="SAPBEXstdData 4 2 3 3 3" xfId="18348" xr:uid="{47FD21DB-64E0-44F5-9124-D62FC231A106}"/>
    <cellStyle name="SAPBEXstdData 4 2 3 3 4" xfId="23789" xr:uid="{80DDB0EF-FC04-478E-AF08-52C7D1BDA20F}"/>
    <cellStyle name="SAPBEXstdData 4 2 3 4" xfId="8562" xr:uid="{C1B4234C-F6D4-4B91-BA38-CF5CA2D49E65}"/>
    <cellStyle name="SAPBEXstdData 4 2 3 5" xfId="14224" xr:uid="{CF850369-820F-4496-B18B-B16A009B19D5}"/>
    <cellStyle name="SAPBEXstdData 4 2 3 6" xfId="19744" xr:uid="{9847A08B-2C22-4EAB-9264-FE2B70CAA223}"/>
    <cellStyle name="SAPBEXstdData 4 2 4" xfId="3949" xr:uid="{0B6F1297-EBA7-4A83-9009-CA1D3260A354}"/>
    <cellStyle name="SAPBEXstdData 4 2 4 2" xfId="10505" xr:uid="{6393F3EA-EC0A-42A6-9DF5-B10D618C5E0C}"/>
    <cellStyle name="SAPBEXstdData 4 2 4 3" xfId="16119" xr:uid="{9E49ED8B-B104-4EE2-B0EA-0223E5A79C72}"/>
    <cellStyle name="SAPBEXstdData 4 2 4 4" xfId="21596" xr:uid="{8A2F14B8-D3C8-4971-B599-5381226B4CD9}"/>
    <cellStyle name="SAPBEXstdData 4 2 5" xfId="6297" xr:uid="{9CC88525-11CF-4D37-BDDC-9DCDB3D4F1EE}"/>
    <cellStyle name="SAPBEXstdData 4 2 5 2" xfId="12780" xr:uid="{A54FDFE3-04D9-4AE7-A7CB-0B0B7016AC21}"/>
    <cellStyle name="SAPBEXstdData 4 2 5 3" xfId="18346" xr:uid="{83DACD0E-C53E-4C14-8B13-1D2F55F4C16E}"/>
    <cellStyle name="SAPBEXstdData 4 2 5 4" xfId="23787" xr:uid="{4D04C7CA-A0FD-4122-BF63-255ED88D66CD}"/>
    <cellStyle name="SAPBEXstdData 4 2 6" xfId="8560" xr:uid="{04552F41-55F8-4DC4-95AC-5BC788769C26}"/>
    <cellStyle name="SAPBEXstdData 4 2 7" xfId="14222" xr:uid="{812A3ED0-79B6-4472-B544-98DC9E3606F5}"/>
    <cellStyle name="SAPBEXstdData 4 2 8" xfId="19742" xr:uid="{C5685484-BA89-43D0-9F7F-8D495D7498AF}"/>
    <cellStyle name="SAPBEXstdData 4 3" xfId="1943" xr:uid="{4B8073D7-3838-4AEF-8C63-D5026A38FBEE}"/>
    <cellStyle name="SAPBEXstdData 4 3 2" xfId="1944" xr:uid="{C03800F1-F94E-467F-9C77-81FF9C641699}"/>
    <cellStyle name="SAPBEXstdData 4 3 2 2" xfId="3953" xr:uid="{5C0173A5-BE57-4074-8A0D-437EEE2B1B5B}"/>
    <cellStyle name="SAPBEXstdData 4 3 2 2 2" xfId="10509" xr:uid="{2D9BD04E-CC0F-4660-9C0D-D1183A0A4763}"/>
    <cellStyle name="SAPBEXstdData 4 3 2 2 3" xfId="16123" xr:uid="{EA2B3A77-2BF8-48DE-86E0-3D8443E8A48D}"/>
    <cellStyle name="SAPBEXstdData 4 3 2 2 4" xfId="21600" xr:uid="{685569F4-7EDD-4D21-A30F-EEB3DF652EA3}"/>
    <cellStyle name="SAPBEXstdData 4 3 2 3" xfId="6301" xr:uid="{98B47FD3-6A43-47FE-A50D-A0DB4ABC286F}"/>
    <cellStyle name="SAPBEXstdData 4 3 2 3 2" xfId="12784" xr:uid="{AD4199C3-D0B8-4A2B-8C1F-5F402DD88FD6}"/>
    <cellStyle name="SAPBEXstdData 4 3 2 3 3" xfId="18350" xr:uid="{833D6936-9CC9-435B-AC0D-E2CA8ECE6E39}"/>
    <cellStyle name="SAPBEXstdData 4 3 2 3 4" xfId="23791" xr:uid="{B618D62C-DCE3-4085-9833-E2811291089D}"/>
    <cellStyle name="SAPBEXstdData 4 3 2 4" xfId="8564" xr:uid="{79D9EA21-D400-43DB-A76A-B843D46DB573}"/>
    <cellStyle name="SAPBEXstdData 4 3 2 5" xfId="14226" xr:uid="{A8D86459-A4A0-4A1F-9DDF-B4C29B26EC2E}"/>
    <cellStyle name="SAPBEXstdData 4 3 2 6" xfId="19746" xr:uid="{9AC7C364-054B-4917-AC4B-484DB2B1E9FE}"/>
    <cellStyle name="SAPBEXstdData 4 3 3" xfId="1945" xr:uid="{E54C8E40-DB37-4A1D-A397-D432C8447611}"/>
    <cellStyle name="SAPBEXstdData 4 3 3 2" xfId="3954" xr:uid="{71353EB7-2F53-4769-894F-237D470B83D1}"/>
    <cellStyle name="SAPBEXstdData 4 3 3 2 2" xfId="10510" xr:uid="{6E2B8AB8-7221-4537-BBF6-9518D86333BB}"/>
    <cellStyle name="SAPBEXstdData 4 3 3 2 3" xfId="16124" xr:uid="{8E829CEA-FDB8-4AF0-88B7-3D69BCB459BA}"/>
    <cellStyle name="SAPBEXstdData 4 3 3 2 4" xfId="21601" xr:uid="{DAEDBC8C-97B6-4F0D-BAE8-F0C44EA7E646}"/>
    <cellStyle name="SAPBEXstdData 4 3 3 3" xfId="6302" xr:uid="{32420B24-4476-4FCE-9E1E-F91F4FE67FF0}"/>
    <cellStyle name="SAPBEXstdData 4 3 3 3 2" xfId="12785" xr:uid="{BCCCD607-79F8-41CA-B976-9B6EEE7E7C4B}"/>
    <cellStyle name="SAPBEXstdData 4 3 3 3 3" xfId="18351" xr:uid="{42768384-4A61-4C81-940A-95A3E8E0C90B}"/>
    <cellStyle name="SAPBEXstdData 4 3 3 3 4" xfId="23792" xr:uid="{42CC7E57-56CD-4DEF-A75B-7E5F83A1560E}"/>
    <cellStyle name="SAPBEXstdData 4 3 3 4" xfId="8565" xr:uid="{CC76A992-7B4A-49AA-AFD7-EE1E21673237}"/>
    <cellStyle name="SAPBEXstdData 4 3 3 5" xfId="14227" xr:uid="{35EA8EC9-2816-445F-830D-2E7101342101}"/>
    <cellStyle name="SAPBEXstdData 4 3 3 6" xfId="19747" xr:uid="{E6FB7913-3479-46E6-9948-18BD78058E09}"/>
    <cellStyle name="SAPBEXstdData 4 3 4" xfId="3952" xr:uid="{CD09FF65-0192-4F46-8212-DBB1FBD935EF}"/>
    <cellStyle name="SAPBEXstdData 4 3 4 2" xfId="10508" xr:uid="{27BCB872-545F-4BF0-AA4B-CDF686EBB65C}"/>
    <cellStyle name="SAPBEXstdData 4 3 4 3" xfId="16122" xr:uid="{C98CA32A-91F9-4810-988F-6F384CA9235D}"/>
    <cellStyle name="SAPBEXstdData 4 3 4 4" xfId="21599" xr:uid="{B1153FE6-CA85-4C8F-9DA3-27CB8CB44C7B}"/>
    <cellStyle name="SAPBEXstdData 4 3 5" xfId="6300" xr:uid="{82FD93C5-6581-4816-9513-8F2684F191A4}"/>
    <cellStyle name="SAPBEXstdData 4 3 5 2" xfId="12783" xr:uid="{E79FADF8-5AE0-42BC-8018-214EFA5459F1}"/>
    <cellStyle name="SAPBEXstdData 4 3 5 3" xfId="18349" xr:uid="{23C9D760-2A92-4527-A78B-8DC1A9CA69DD}"/>
    <cellStyle name="SAPBEXstdData 4 3 5 4" xfId="23790" xr:uid="{1443C404-16B7-4181-9BEF-55872079F48D}"/>
    <cellStyle name="SAPBEXstdData 4 3 6" xfId="8563" xr:uid="{8459B321-DF2F-42A1-BF82-DBE078D09FCD}"/>
    <cellStyle name="SAPBEXstdData 4 3 7" xfId="14225" xr:uid="{759B28DF-4909-4FC2-8118-23A059A6BD52}"/>
    <cellStyle name="SAPBEXstdData 4 3 8" xfId="19745" xr:uid="{F8738DD0-401B-41AE-AD99-C15DAE219F8F}"/>
    <cellStyle name="SAPBEXstdData 4 4" xfId="1946" xr:uid="{AEA6D048-32E3-42AF-B991-75388A705704}"/>
    <cellStyle name="SAPBEXstdData 4 4 2" xfId="1947" xr:uid="{BE894E09-2C62-424B-A126-F5812F57F9F9}"/>
    <cellStyle name="SAPBEXstdData 4 4 2 2" xfId="3956" xr:uid="{C00A81A5-DFB8-4BB0-B16B-1258A02DFBDA}"/>
    <cellStyle name="SAPBEXstdData 4 4 2 2 2" xfId="10512" xr:uid="{9F88929D-8697-4E39-8B3F-380E8EE1D4B8}"/>
    <cellStyle name="SAPBEXstdData 4 4 2 2 3" xfId="16126" xr:uid="{84F0F606-21E6-47E0-97A9-347001898815}"/>
    <cellStyle name="SAPBEXstdData 4 4 2 2 4" xfId="21603" xr:uid="{8BBD9455-C217-434F-8BF7-52F9ED23A622}"/>
    <cellStyle name="SAPBEXstdData 4 4 2 3" xfId="6304" xr:uid="{156DD4C9-58E5-4BB1-ACE5-D49EB7ECA440}"/>
    <cellStyle name="SAPBEXstdData 4 4 2 3 2" xfId="12787" xr:uid="{E514EA8A-353C-4FBA-BD67-95A9C603A96F}"/>
    <cellStyle name="SAPBEXstdData 4 4 2 3 3" xfId="18353" xr:uid="{161EC6B4-8727-4A7C-84CA-74B3234B47FB}"/>
    <cellStyle name="SAPBEXstdData 4 4 2 3 4" xfId="23794" xr:uid="{41824FF3-7211-4B1F-88B3-E7DCEF5C2D84}"/>
    <cellStyle name="SAPBEXstdData 4 4 2 4" xfId="8567" xr:uid="{CA64F175-0E09-4A93-8D1C-87905FCC2386}"/>
    <cellStyle name="SAPBEXstdData 4 4 2 5" xfId="14229" xr:uid="{E5EB5C50-5679-4B9B-8611-042B5D4C75A8}"/>
    <cellStyle name="SAPBEXstdData 4 4 2 6" xfId="19749" xr:uid="{22EC4E5C-183E-46C9-8FB5-C51FAB92F7C9}"/>
    <cellStyle name="SAPBEXstdData 4 4 3" xfId="1948" xr:uid="{A6A1FE3E-34D8-46C7-9A0A-8678E1E82DAE}"/>
    <cellStyle name="SAPBEXstdData 4 4 3 2" xfId="3957" xr:uid="{EA70CFEE-5023-4856-A73A-2B1F32CD4459}"/>
    <cellStyle name="SAPBEXstdData 4 4 3 2 2" xfId="10513" xr:uid="{3F96E53E-CE96-4CF3-B5B7-CCA8198C1E31}"/>
    <cellStyle name="SAPBEXstdData 4 4 3 2 3" xfId="16127" xr:uid="{A305B2A5-DD56-479C-A90E-76E47C0DA3D0}"/>
    <cellStyle name="SAPBEXstdData 4 4 3 2 4" xfId="21604" xr:uid="{4647ACB6-CB27-4413-BC73-6E80228EEABA}"/>
    <cellStyle name="SAPBEXstdData 4 4 3 3" xfId="6305" xr:uid="{28E854C8-EEE5-4897-BF79-8610D5508F2C}"/>
    <cellStyle name="SAPBEXstdData 4 4 3 3 2" xfId="12788" xr:uid="{16A67083-5B27-472D-9C91-FCC6C0EA8987}"/>
    <cellStyle name="SAPBEXstdData 4 4 3 3 3" xfId="18354" xr:uid="{59F9FEAF-F65A-455F-AB26-160D286D5156}"/>
    <cellStyle name="SAPBEXstdData 4 4 3 3 4" xfId="23795" xr:uid="{866D4A6F-03E3-4C65-9CDF-23A05BE7BC56}"/>
    <cellStyle name="SAPBEXstdData 4 4 3 4" xfId="8568" xr:uid="{0F2B9149-45B5-4F18-A237-C27CF3250B11}"/>
    <cellStyle name="SAPBEXstdData 4 4 3 5" xfId="14230" xr:uid="{8837D403-F3C8-4194-AAE3-54523C0F12A1}"/>
    <cellStyle name="SAPBEXstdData 4 4 3 6" xfId="19750" xr:uid="{855A13DE-AA1B-49A0-B6DA-7D7C319C6D3D}"/>
    <cellStyle name="SAPBEXstdData 4 4 4" xfId="3955" xr:uid="{D21A565F-28D5-4DCA-AF39-40BFBB41D5C7}"/>
    <cellStyle name="SAPBEXstdData 4 4 4 2" xfId="10511" xr:uid="{5D4D142E-5187-491A-B8B0-77C38B6F2E60}"/>
    <cellStyle name="SAPBEXstdData 4 4 4 3" xfId="16125" xr:uid="{2B95E10B-EEE6-4FB9-9EF5-3FCE8AE02092}"/>
    <cellStyle name="SAPBEXstdData 4 4 4 4" xfId="21602" xr:uid="{F080FD56-BB6B-44B5-BD0C-4A00D38403B6}"/>
    <cellStyle name="SAPBEXstdData 4 4 5" xfId="6303" xr:uid="{308AD993-5BC7-4E4E-92D7-00BF348F9880}"/>
    <cellStyle name="SAPBEXstdData 4 4 5 2" xfId="12786" xr:uid="{6C446A94-F7D8-4DE1-AB8E-B4DE7A531268}"/>
    <cellStyle name="SAPBEXstdData 4 4 5 3" xfId="18352" xr:uid="{703E33AC-FE70-4694-B525-F4AB4DB20A04}"/>
    <cellStyle name="SAPBEXstdData 4 4 5 4" xfId="23793" xr:uid="{44C89ED9-C15D-43EC-BC77-CA0E2F9F1923}"/>
    <cellStyle name="SAPBEXstdData 4 4 6" xfId="8566" xr:uid="{84C3CC43-9BFA-4ADE-89E9-5A0F3F8B529C}"/>
    <cellStyle name="SAPBEXstdData 4 4 7" xfId="14228" xr:uid="{4D5220BA-3945-4EC0-B15A-98E9B408578E}"/>
    <cellStyle name="SAPBEXstdData 4 4 8" xfId="19748" xr:uid="{30F7C5EE-3986-46F0-8F61-63A2D9449198}"/>
    <cellStyle name="SAPBEXstdData 4 5" xfId="1949" xr:uid="{E849651F-5303-4AFF-9A94-A1E41D6F767D}"/>
    <cellStyle name="SAPBEXstdData 4 5 2" xfId="3958" xr:uid="{D971488C-9DC1-4C13-B1D2-B20F7EEFD533}"/>
    <cellStyle name="SAPBEXstdData 4 5 2 2" xfId="10514" xr:uid="{783F8D96-AF97-4E1A-82E4-7610D6FADF3E}"/>
    <cellStyle name="SAPBEXstdData 4 5 2 3" xfId="16128" xr:uid="{4ABC3BAC-6105-4EC4-8B58-74D8C72CA91E}"/>
    <cellStyle name="SAPBEXstdData 4 5 2 4" xfId="21605" xr:uid="{856E8D00-A0B4-46D6-A1CE-CD74CBB1FE90}"/>
    <cellStyle name="SAPBEXstdData 4 5 3" xfId="6306" xr:uid="{95D34CFE-4261-403B-ADC5-605E323D8AB9}"/>
    <cellStyle name="SAPBEXstdData 4 5 3 2" xfId="12789" xr:uid="{6D2EBF4F-D811-48EA-A196-4DB23DC54A1D}"/>
    <cellStyle name="SAPBEXstdData 4 5 3 3" xfId="18355" xr:uid="{DED4C7A9-FAC5-499E-B9DA-B1FE8604CC9B}"/>
    <cellStyle name="SAPBEXstdData 4 5 3 4" xfId="23796" xr:uid="{F849A767-D970-44B7-82BD-D4B225E1789D}"/>
    <cellStyle name="SAPBEXstdData 4 5 4" xfId="8569" xr:uid="{5462FF05-2127-4B52-A230-905BF4728622}"/>
    <cellStyle name="SAPBEXstdData 4 5 5" xfId="14231" xr:uid="{38482F80-8AF2-48DA-9251-9EE3C77203B1}"/>
    <cellStyle name="SAPBEXstdData 4 5 6" xfId="19751" xr:uid="{2323C03C-2A10-438F-AEF3-02153AC29C3A}"/>
    <cellStyle name="SAPBEXstdData 4 6" xfId="1950" xr:uid="{52608DFA-875C-4560-85DD-A9DBAF70CB0A}"/>
    <cellStyle name="SAPBEXstdData 4 6 2" xfId="3959" xr:uid="{60F80E8B-6B62-411F-AE2C-75E7E3031F21}"/>
    <cellStyle name="SAPBEXstdData 4 6 2 2" xfId="10515" xr:uid="{7C264E9A-A6C7-4BB8-A2DB-9F37EBA663A6}"/>
    <cellStyle name="SAPBEXstdData 4 6 2 3" xfId="16129" xr:uid="{4A6B2B67-5AEA-4E8F-AEE2-117A40D38FDC}"/>
    <cellStyle name="SAPBEXstdData 4 6 2 4" xfId="21606" xr:uid="{CEDC4AC4-377B-46F9-98E1-05ECC3503DA9}"/>
    <cellStyle name="SAPBEXstdData 4 6 3" xfId="6307" xr:uid="{7F88A5A7-8ECC-482B-8D44-9B77DBD0B021}"/>
    <cellStyle name="SAPBEXstdData 4 6 3 2" xfId="12790" xr:uid="{5C8CF0AE-B23A-493A-B58C-6BB405C3CABF}"/>
    <cellStyle name="SAPBEXstdData 4 6 3 3" xfId="18356" xr:uid="{480DBC7B-BBE4-4EA3-86EF-FBF958B50AB8}"/>
    <cellStyle name="SAPBEXstdData 4 6 3 4" xfId="23797" xr:uid="{5A95D23C-D8BD-4D6A-A265-743F851A2ABA}"/>
    <cellStyle name="SAPBEXstdData 4 6 4" xfId="8570" xr:uid="{BA2838CC-16A3-4F65-BF77-F2BCD4FCA361}"/>
    <cellStyle name="SAPBEXstdData 4 6 5" xfId="14232" xr:uid="{008BD05E-6E81-44A0-8624-94E67D508861}"/>
    <cellStyle name="SAPBEXstdData 4 6 6" xfId="19752" xr:uid="{5642E5FC-75EF-4184-84E0-0AE29A73A5EA}"/>
    <cellStyle name="SAPBEXstdData 4 7" xfId="1939" xr:uid="{72BBCEB5-287A-4C17-8530-7351490F5B4A}"/>
    <cellStyle name="SAPBEXstdData 4 7 2" xfId="8559" xr:uid="{B19C3914-5EF3-4BB0-B7DB-C241A4282537}"/>
    <cellStyle name="SAPBEXstdData 4 7 3" xfId="14221" xr:uid="{08DCDA87-4990-48C0-AEF0-F69FAC7A2951}"/>
    <cellStyle name="SAPBEXstdData 4 7 4" xfId="19741" xr:uid="{58D56EBE-AE40-457D-805A-E3C32A245871}"/>
    <cellStyle name="SAPBEXstdData 4 8" xfId="3948" xr:uid="{22E4D931-67CF-49B6-8BBA-D1D30C49F8F1}"/>
    <cellStyle name="SAPBEXstdData 4 8 2" xfId="10504" xr:uid="{AF193A73-EB28-4B3B-91B2-2071A7E415C9}"/>
    <cellStyle name="SAPBEXstdData 4 8 3" xfId="16118" xr:uid="{A5588E69-240C-438C-82CD-C9D02906029E}"/>
    <cellStyle name="SAPBEXstdData 4 8 4" xfId="21595" xr:uid="{6CA287D3-FBCA-452B-9C6E-09DCFE7B7B76}"/>
    <cellStyle name="SAPBEXstdData 4 9" xfId="6296" xr:uid="{0AED26A4-B3E0-4A56-944B-79BFAAFA7A8B}"/>
    <cellStyle name="SAPBEXstdData 4 9 2" xfId="12779" xr:uid="{AAEA7B22-BADA-4E2B-A15A-C9A7292D21A3}"/>
    <cellStyle name="SAPBEXstdData 4 9 3" xfId="18345" xr:uid="{84FFD228-3157-4648-A3E0-F755634647E2}"/>
    <cellStyle name="SAPBEXstdData 4 9 4" xfId="23786" xr:uid="{2FA3596F-312C-48A9-BB21-F464176A204F}"/>
    <cellStyle name="SAPBEXstdData 5" xfId="1951" xr:uid="{F09B6DEC-A4A2-4B85-ADA8-DFBAF7F4BD02}"/>
    <cellStyle name="SAPBEXstdData 5 10" xfId="14233" xr:uid="{439BA373-B56F-42BE-9FB1-AE49D607300E}"/>
    <cellStyle name="SAPBEXstdData 5 11" xfId="19753" xr:uid="{09E91F26-6A44-40A9-8A36-001BBBA617ED}"/>
    <cellStyle name="SAPBEXstdData 5 2" xfId="1952" xr:uid="{55B0C8C2-3222-4D09-818D-79BBDB64C3D6}"/>
    <cellStyle name="SAPBEXstdData 5 2 2" xfId="1953" xr:uid="{4CD0A940-7F60-4B24-B768-D296AB478BF4}"/>
    <cellStyle name="SAPBEXstdData 5 2 2 2" xfId="3962" xr:uid="{2E8595CC-5A77-4CB8-82DE-54428027785B}"/>
    <cellStyle name="SAPBEXstdData 5 2 2 2 2" xfId="10518" xr:uid="{174E8CCE-7568-4E15-9E17-91BB4B1A8F81}"/>
    <cellStyle name="SAPBEXstdData 5 2 2 2 3" xfId="16132" xr:uid="{E5995C28-2E85-4D12-BD20-3DD844DD731B}"/>
    <cellStyle name="SAPBEXstdData 5 2 2 2 4" xfId="21609" xr:uid="{07E68903-AACD-46E4-86C4-09D45338AA03}"/>
    <cellStyle name="SAPBEXstdData 5 2 2 3" xfId="6310" xr:uid="{4C94F168-2DEB-43D2-A5E5-7B5E5C546821}"/>
    <cellStyle name="SAPBEXstdData 5 2 2 3 2" xfId="12793" xr:uid="{E41D8098-D981-4229-AFD3-AB99BB7C6051}"/>
    <cellStyle name="SAPBEXstdData 5 2 2 3 3" xfId="18359" xr:uid="{D7EB5741-0599-4E33-9A34-875435BD5CDA}"/>
    <cellStyle name="SAPBEXstdData 5 2 2 3 4" xfId="23800" xr:uid="{CA5B7F36-C4E8-4CBA-AD1E-167233DE9904}"/>
    <cellStyle name="SAPBEXstdData 5 2 2 4" xfId="8573" xr:uid="{D0DDA185-875B-4219-A8FD-EB2CDECAD761}"/>
    <cellStyle name="SAPBEXstdData 5 2 2 5" xfId="14235" xr:uid="{28910C60-7459-4E93-B878-3AEAF7721200}"/>
    <cellStyle name="SAPBEXstdData 5 2 2 6" xfId="19755" xr:uid="{D9EDA33A-B357-4C9A-8194-479CB80E8477}"/>
    <cellStyle name="SAPBEXstdData 5 2 3" xfId="1954" xr:uid="{83604741-7E79-40A2-A293-D253DEDC7F06}"/>
    <cellStyle name="SAPBEXstdData 5 2 3 2" xfId="3963" xr:uid="{87BB56E6-46B0-4832-9BAA-3FBC4DB62914}"/>
    <cellStyle name="SAPBEXstdData 5 2 3 2 2" xfId="10519" xr:uid="{33C58935-DE8A-4791-9634-C28D314D2EA9}"/>
    <cellStyle name="SAPBEXstdData 5 2 3 2 3" xfId="16133" xr:uid="{4F9E53DD-1C78-4B45-8B14-5901D5F9A635}"/>
    <cellStyle name="SAPBEXstdData 5 2 3 2 4" xfId="21610" xr:uid="{8A8A90EB-A051-4ED5-B35F-E5BE3364DF6C}"/>
    <cellStyle name="SAPBEXstdData 5 2 3 3" xfId="6311" xr:uid="{AD95356F-5C63-4C54-BF87-F0154727EC63}"/>
    <cellStyle name="SAPBEXstdData 5 2 3 3 2" xfId="12794" xr:uid="{AA2506C0-BF71-45F6-BDA4-17F3FB43DF38}"/>
    <cellStyle name="SAPBEXstdData 5 2 3 3 3" xfId="18360" xr:uid="{DB9B5C00-C474-46A8-9DAD-4F696FE07332}"/>
    <cellStyle name="SAPBEXstdData 5 2 3 3 4" xfId="23801" xr:uid="{E35A7091-FC3C-4244-8E94-04DA67D1052E}"/>
    <cellStyle name="SAPBEXstdData 5 2 3 4" xfId="8574" xr:uid="{650D4109-8B18-4E1A-89A7-7BBA7D3D40FA}"/>
    <cellStyle name="SAPBEXstdData 5 2 3 5" xfId="14236" xr:uid="{BB0AD344-0037-4787-9AAE-9044E929BB41}"/>
    <cellStyle name="SAPBEXstdData 5 2 3 6" xfId="19756" xr:uid="{C45FDDD6-EC72-46B5-83AB-0EFC20107FB4}"/>
    <cellStyle name="SAPBEXstdData 5 2 4" xfId="3961" xr:uid="{16EC084B-2EC3-44F8-A9DE-6CB07DCDDA02}"/>
    <cellStyle name="SAPBEXstdData 5 2 4 2" xfId="10517" xr:uid="{CA1DB43D-CA26-4A5B-B8B6-EF35AB554A8E}"/>
    <cellStyle name="SAPBEXstdData 5 2 4 3" xfId="16131" xr:uid="{5C68A4C8-435B-48BE-B326-4CB709D5FB83}"/>
    <cellStyle name="SAPBEXstdData 5 2 4 4" xfId="21608" xr:uid="{CDC51358-40CC-4AA8-A071-CCDEAE05FFB6}"/>
    <cellStyle name="SAPBEXstdData 5 2 5" xfId="6309" xr:uid="{6FF957ED-B9FA-423A-A843-DF76DC5C202F}"/>
    <cellStyle name="SAPBEXstdData 5 2 5 2" xfId="12792" xr:uid="{96522487-D1D6-4559-B9FD-D9E7B3A5E6DC}"/>
    <cellStyle name="SAPBEXstdData 5 2 5 3" xfId="18358" xr:uid="{E0C50287-EB0A-4C23-A971-5873EE1CACF4}"/>
    <cellStyle name="SAPBEXstdData 5 2 5 4" xfId="23799" xr:uid="{11ED3B30-D90F-4275-9C87-331E61C457AC}"/>
    <cellStyle name="SAPBEXstdData 5 2 6" xfId="8572" xr:uid="{9EBA2264-BC79-40FC-A439-0CC62541F0BD}"/>
    <cellStyle name="SAPBEXstdData 5 2 7" xfId="14234" xr:uid="{8B66E022-BE9F-49EB-81AD-4F1F1DFFB659}"/>
    <cellStyle name="SAPBEXstdData 5 2 8" xfId="19754" xr:uid="{F95BF009-6976-4B6D-8A8B-141CECE5206B}"/>
    <cellStyle name="SAPBEXstdData 5 3" xfId="1955" xr:uid="{76D54AC1-603C-4428-98FC-814538EE3426}"/>
    <cellStyle name="SAPBEXstdData 5 3 2" xfId="1956" xr:uid="{66A0D28C-3C40-4BD1-916C-41B2FE365361}"/>
    <cellStyle name="SAPBEXstdData 5 3 2 2" xfId="3965" xr:uid="{27BF9413-60E9-4973-8258-96416D894AD3}"/>
    <cellStyle name="SAPBEXstdData 5 3 2 2 2" xfId="10521" xr:uid="{A8F5EE6A-92C0-442A-BC4B-A4FA00442319}"/>
    <cellStyle name="SAPBEXstdData 5 3 2 2 3" xfId="16135" xr:uid="{FB56FE22-B45E-4E8E-A3E1-91745AD0E200}"/>
    <cellStyle name="SAPBEXstdData 5 3 2 2 4" xfId="21612" xr:uid="{104C597B-5E38-4150-81EB-AC8D9568BA07}"/>
    <cellStyle name="SAPBEXstdData 5 3 2 3" xfId="6313" xr:uid="{95747FCB-DD4F-4005-8969-58694C35D92C}"/>
    <cellStyle name="SAPBEXstdData 5 3 2 3 2" xfId="12796" xr:uid="{FC988A51-826D-4ED6-96F9-38CDD0FD3F96}"/>
    <cellStyle name="SAPBEXstdData 5 3 2 3 3" xfId="18362" xr:uid="{68AE64D2-4900-48A4-B7EF-714AE06D7ECA}"/>
    <cellStyle name="SAPBEXstdData 5 3 2 3 4" xfId="23803" xr:uid="{0A4E571A-ADCD-40B3-9416-42BF3083B278}"/>
    <cellStyle name="SAPBEXstdData 5 3 2 4" xfId="8576" xr:uid="{C23EB010-74AE-4591-9EDC-8CFB7C8105D2}"/>
    <cellStyle name="SAPBEXstdData 5 3 2 5" xfId="14238" xr:uid="{4343C204-DB20-4B52-96C8-810B57399EA9}"/>
    <cellStyle name="SAPBEXstdData 5 3 2 6" xfId="19758" xr:uid="{E355D75D-4BCB-415D-8ACD-1F967F6A535B}"/>
    <cellStyle name="SAPBEXstdData 5 3 3" xfId="1957" xr:uid="{F1A29577-C268-4496-B960-0A46E31B781C}"/>
    <cellStyle name="SAPBEXstdData 5 3 3 2" xfId="3966" xr:uid="{FA937EF5-2817-4E17-A654-BA8BEFC3C077}"/>
    <cellStyle name="SAPBEXstdData 5 3 3 2 2" xfId="10522" xr:uid="{80E13209-AA03-476E-A570-78B997F3F364}"/>
    <cellStyle name="SAPBEXstdData 5 3 3 2 3" xfId="16136" xr:uid="{272E85F0-D90E-4F86-ADC4-B014D8A317F9}"/>
    <cellStyle name="SAPBEXstdData 5 3 3 2 4" xfId="21613" xr:uid="{B39996EC-CB5B-4B8D-A338-6BC8CF6ECDE5}"/>
    <cellStyle name="SAPBEXstdData 5 3 3 3" xfId="6314" xr:uid="{A5AFFAF5-4153-41F5-BE32-98B961F81DF8}"/>
    <cellStyle name="SAPBEXstdData 5 3 3 3 2" xfId="12797" xr:uid="{992548C9-E004-4F09-B4A7-DCD17FB4063C}"/>
    <cellStyle name="SAPBEXstdData 5 3 3 3 3" xfId="18363" xr:uid="{4555BC36-A217-465E-9826-3D6002074378}"/>
    <cellStyle name="SAPBEXstdData 5 3 3 3 4" xfId="23804" xr:uid="{2377323E-5D98-46EA-A094-32767A7C6AC1}"/>
    <cellStyle name="SAPBEXstdData 5 3 3 4" xfId="8577" xr:uid="{A54DAB73-33B0-42D5-8EE6-632062F399F9}"/>
    <cellStyle name="SAPBEXstdData 5 3 3 5" xfId="14239" xr:uid="{22F8612A-2758-48A2-9F8F-CF8761C0A227}"/>
    <cellStyle name="SAPBEXstdData 5 3 3 6" xfId="19759" xr:uid="{0B4028B3-C4E4-4AEC-95AF-36BDAF52E64E}"/>
    <cellStyle name="SAPBEXstdData 5 3 4" xfId="3964" xr:uid="{5ACC335D-AECA-4D1F-8201-C952A5E50B35}"/>
    <cellStyle name="SAPBEXstdData 5 3 4 2" xfId="10520" xr:uid="{BFC7DF25-51C7-4905-B990-294773572D8D}"/>
    <cellStyle name="SAPBEXstdData 5 3 4 3" xfId="16134" xr:uid="{98C2F0E3-6D07-4D04-A935-53898E696726}"/>
    <cellStyle name="SAPBEXstdData 5 3 4 4" xfId="21611" xr:uid="{9191A606-B3D8-49CC-98CC-39FC79902A44}"/>
    <cellStyle name="SAPBEXstdData 5 3 5" xfId="6312" xr:uid="{97CA5C36-FC71-4250-BC94-EC254718CC66}"/>
    <cellStyle name="SAPBEXstdData 5 3 5 2" xfId="12795" xr:uid="{64A64729-C699-4818-ABF6-B9E6549DEE34}"/>
    <cellStyle name="SAPBEXstdData 5 3 5 3" xfId="18361" xr:uid="{249387E7-0E5C-4A3E-9328-D666A8DC86D0}"/>
    <cellStyle name="SAPBEXstdData 5 3 5 4" xfId="23802" xr:uid="{2712C4C8-A502-47AD-A2A4-C7F5BB2D84BC}"/>
    <cellStyle name="SAPBEXstdData 5 3 6" xfId="8575" xr:uid="{AB77687A-C451-4939-8601-BC50AF4E2AB6}"/>
    <cellStyle name="SAPBEXstdData 5 3 7" xfId="14237" xr:uid="{AC92513A-7B8A-4141-A408-A5C1FD244A9B}"/>
    <cellStyle name="SAPBEXstdData 5 3 8" xfId="19757" xr:uid="{65AD7A6E-5DDF-4208-967E-C103F5FC6548}"/>
    <cellStyle name="SAPBEXstdData 5 4" xfId="1958" xr:uid="{B7E498AA-4272-4441-A415-FFD58087ACCE}"/>
    <cellStyle name="SAPBEXstdData 5 4 2" xfId="1959" xr:uid="{7D8D312E-DB84-4371-BB89-0667893967D2}"/>
    <cellStyle name="SAPBEXstdData 5 4 2 2" xfId="3968" xr:uid="{D0AE9B0F-CB39-4005-AC32-8BE3518F6DB9}"/>
    <cellStyle name="SAPBEXstdData 5 4 2 2 2" xfId="10524" xr:uid="{F4FA406B-9B60-4EC9-BCE4-AB106037DF01}"/>
    <cellStyle name="SAPBEXstdData 5 4 2 2 3" xfId="16138" xr:uid="{CBC35A42-A749-4728-844E-DA946C143675}"/>
    <cellStyle name="SAPBEXstdData 5 4 2 2 4" xfId="21615" xr:uid="{5BF75A3E-6711-49AF-948D-A25C066C1E91}"/>
    <cellStyle name="SAPBEXstdData 5 4 2 3" xfId="6316" xr:uid="{1F7FB5B9-C1E3-44C3-9053-56A62FAC65FC}"/>
    <cellStyle name="SAPBEXstdData 5 4 2 3 2" xfId="12799" xr:uid="{2D13C5FD-CA65-4C32-8718-2A6331084C60}"/>
    <cellStyle name="SAPBEXstdData 5 4 2 3 3" xfId="18365" xr:uid="{5A51E3F9-539F-4C47-83FF-C9EB6CBD4BAD}"/>
    <cellStyle name="SAPBEXstdData 5 4 2 3 4" xfId="23806" xr:uid="{D9CF3E97-07FC-4F2E-A743-8285C79C1806}"/>
    <cellStyle name="SAPBEXstdData 5 4 2 4" xfId="8579" xr:uid="{AC4CB134-A167-45EB-99FE-97578970CD8D}"/>
    <cellStyle name="SAPBEXstdData 5 4 2 5" xfId="14241" xr:uid="{B50D676D-55A2-408B-9F9B-EAF9CE7CB7C2}"/>
    <cellStyle name="SAPBEXstdData 5 4 2 6" xfId="19761" xr:uid="{355C6113-E2D9-478C-8F7F-FEFDA153AF6D}"/>
    <cellStyle name="SAPBEXstdData 5 4 3" xfId="1960" xr:uid="{BD2B90B7-D614-49D8-9B20-F5908F71E4FF}"/>
    <cellStyle name="SAPBEXstdData 5 4 3 2" xfId="3969" xr:uid="{1B283542-CC6F-43C0-86CB-8E7E31CDDCB0}"/>
    <cellStyle name="SAPBEXstdData 5 4 3 2 2" xfId="10525" xr:uid="{3067768D-ADD3-4194-8E46-0AD307C514A3}"/>
    <cellStyle name="SAPBEXstdData 5 4 3 2 3" xfId="16139" xr:uid="{0E487E81-26E3-4DE5-A782-44297ABB7F1F}"/>
    <cellStyle name="SAPBEXstdData 5 4 3 2 4" xfId="21616" xr:uid="{478D2A32-6EF6-41DF-AAD9-A16E75718CF7}"/>
    <cellStyle name="SAPBEXstdData 5 4 3 3" xfId="6317" xr:uid="{97DF0E4F-C824-464C-8A2F-11C63D6732E1}"/>
    <cellStyle name="SAPBEXstdData 5 4 3 3 2" xfId="12800" xr:uid="{A20B9C97-C996-4910-8539-8F9C326810BE}"/>
    <cellStyle name="SAPBEXstdData 5 4 3 3 3" xfId="18366" xr:uid="{501DB8E3-5FFD-41B1-AAF3-DA089E5490C5}"/>
    <cellStyle name="SAPBEXstdData 5 4 3 3 4" xfId="23807" xr:uid="{68E7C5B2-1EDD-41FF-A1B6-F431BBE0380E}"/>
    <cellStyle name="SAPBEXstdData 5 4 3 4" xfId="8580" xr:uid="{676EC117-7AE5-4844-A0F3-401990726021}"/>
    <cellStyle name="SAPBEXstdData 5 4 3 5" xfId="14242" xr:uid="{F2B0F819-BF8B-457C-BF99-DB56973C7410}"/>
    <cellStyle name="SAPBEXstdData 5 4 3 6" xfId="19762" xr:uid="{FC850EAA-7004-41AE-A52A-464D1988FAB0}"/>
    <cellStyle name="SAPBEXstdData 5 4 4" xfId="3967" xr:uid="{53D25F79-2010-444B-91CF-5BB28C788065}"/>
    <cellStyle name="SAPBEXstdData 5 4 4 2" xfId="10523" xr:uid="{95FC7AFC-FDE5-48CF-8770-18726FFBAA1C}"/>
    <cellStyle name="SAPBEXstdData 5 4 4 3" xfId="16137" xr:uid="{D7FA2AF6-BB46-4708-B061-7EEEBBE77413}"/>
    <cellStyle name="SAPBEXstdData 5 4 4 4" xfId="21614" xr:uid="{5DFC1002-4D73-45D2-8471-BC6D6E60BB99}"/>
    <cellStyle name="SAPBEXstdData 5 4 5" xfId="6315" xr:uid="{43203A11-B281-49DE-A83C-DA210EFF347F}"/>
    <cellStyle name="SAPBEXstdData 5 4 5 2" xfId="12798" xr:uid="{E155DDF5-1232-47FB-851F-A2E811881E8A}"/>
    <cellStyle name="SAPBEXstdData 5 4 5 3" xfId="18364" xr:uid="{F7823414-57F4-4BA7-B05E-F3B46CEE2FAB}"/>
    <cellStyle name="SAPBEXstdData 5 4 5 4" xfId="23805" xr:uid="{3D6D3071-A531-4211-A569-36F12FA8757D}"/>
    <cellStyle name="SAPBEXstdData 5 4 6" xfId="8578" xr:uid="{3AF69007-E86A-4753-9E75-06A1BA73E472}"/>
    <cellStyle name="SAPBEXstdData 5 4 7" xfId="14240" xr:uid="{4CDE762B-8D2B-48D5-B820-3956FE6E9352}"/>
    <cellStyle name="SAPBEXstdData 5 4 8" xfId="19760" xr:uid="{2083A3F7-E2F6-456F-93AD-58732CA266FE}"/>
    <cellStyle name="SAPBEXstdData 5 5" xfId="1961" xr:uid="{6ED6A2CE-92FB-463F-BAFB-C629E25AA072}"/>
    <cellStyle name="SAPBEXstdData 5 5 2" xfId="3970" xr:uid="{5C0E3184-E927-4637-8F2D-070612CCF818}"/>
    <cellStyle name="SAPBEXstdData 5 5 2 2" xfId="10526" xr:uid="{870319F6-B258-493D-A5BF-AE88A17FBC8D}"/>
    <cellStyle name="SAPBEXstdData 5 5 2 3" xfId="16140" xr:uid="{304E9312-1166-4A27-B8C0-79B91880C918}"/>
    <cellStyle name="SAPBEXstdData 5 5 2 4" xfId="21617" xr:uid="{1639F24F-B615-4847-9F33-4D9FFBF947E9}"/>
    <cellStyle name="SAPBEXstdData 5 5 3" xfId="6318" xr:uid="{4F246B67-33D5-4939-8176-1CCA39508D93}"/>
    <cellStyle name="SAPBEXstdData 5 5 3 2" xfId="12801" xr:uid="{EFADBB5E-5F05-40AA-B98D-BAE6C3DAFBEE}"/>
    <cellStyle name="SAPBEXstdData 5 5 3 3" xfId="18367" xr:uid="{DC683CB2-DA8F-40ED-940C-F5D892B711B9}"/>
    <cellStyle name="SAPBEXstdData 5 5 3 4" xfId="23808" xr:uid="{F1B7D3DD-7D20-451B-99ED-19AAC792446A}"/>
    <cellStyle name="SAPBEXstdData 5 5 4" xfId="8581" xr:uid="{A8C986B3-1ED9-4B39-9D38-D4C5C35417FD}"/>
    <cellStyle name="SAPBEXstdData 5 5 5" xfId="14243" xr:uid="{C6B8E968-CDA1-4389-88D1-D1F57207A3D7}"/>
    <cellStyle name="SAPBEXstdData 5 5 6" xfId="19763" xr:uid="{FE39075F-9F60-477B-AE71-568EC4317397}"/>
    <cellStyle name="SAPBEXstdData 5 6" xfId="1962" xr:uid="{EF157D17-01BC-4916-833F-CEDC67877C9C}"/>
    <cellStyle name="SAPBEXstdData 5 6 2" xfId="3971" xr:uid="{F237EC63-9333-457D-877E-A9298581D424}"/>
    <cellStyle name="SAPBEXstdData 5 6 2 2" xfId="10527" xr:uid="{00DEA4B2-9F99-4BFB-802A-987C1622AAA1}"/>
    <cellStyle name="SAPBEXstdData 5 6 2 3" xfId="16141" xr:uid="{F96B63E1-0479-445B-B123-1452A44093F5}"/>
    <cellStyle name="SAPBEXstdData 5 6 2 4" xfId="21618" xr:uid="{2F0C9C7F-4946-4AB2-8F5A-0B6CB0F9BE3E}"/>
    <cellStyle name="SAPBEXstdData 5 6 3" xfId="6319" xr:uid="{B460FE4B-5746-4ABF-98B2-29534045DA72}"/>
    <cellStyle name="SAPBEXstdData 5 6 3 2" xfId="12802" xr:uid="{46A671DE-E04D-4E66-9B8A-D6CF5404D5B2}"/>
    <cellStyle name="SAPBEXstdData 5 6 3 3" xfId="18368" xr:uid="{258C18EB-C35D-4E65-8211-9FC8FD6CB14D}"/>
    <cellStyle name="SAPBEXstdData 5 6 3 4" xfId="23809" xr:uid="{E1105923-9465-45C8-84AB-936558ECB8FF}"/>
    <cellStyle name="SAPBEXstdData 5 6 4" xfId="8582" xr:uid="{DB25EB51-34C6-4A00-99CF-E2F34EF6104F}"/>
    <cellStyle name="SAPBEXstdData 5 6 5" xfId="14244" xr:uid="{9BCDCB28-58CD-445C-BB05-C3D919A27975}"/>
    <cellStyle name="SAPBEXstdData 5 6 6" xfId="19764" xr:uid="{9E562DC9-0F8B-4E98-A9FA-B4F60ACF604E}"/>
    <cellStyle name="SAPBEXstdData 5 7" xfId="3960" xr:uid="{CE306BC7-85E9-4C83-81C8-F0C8E7555B3B}"/>
    <cellStyle name="SAPBEXstdData 5 7 2" xfId="10516" xr:uid="{95155993-F4D2-4441-B430-D8296C4EC541}"/>
    <cellStyle name="SAPBEXstdData 5 7 3" xfId="16130" xr:uid="{B3971F9A-448E-489A-8070-B8BC2488B930}"/>
    <cellStyle name="SAPBEXstdData 5 7 4" xfId="21607" xr:uid="{FEEC4A34-D313-47AE-AF66-A204834E559C}"/>
    <cellStyle name="SAPBEXstdData 5 8" xfId="6308" xr:uid="{E00C8EC6-A80C-453A-8631-D4EF5AA60B97}"/>
    <cellStyle name="SAPBEXstdData 5 8 2" xfId="12791" xr:uid="{B319DBE2-68E9-46B9-96E2-E4D755346F89}"/>
    <cellStyle name="SAPBEXstdData 5 8 3" xfId="18357" xr:uid="{132A47B8-D15E-455A-8907-3EB8C2A35727}"/>
    <cellStyle name="SAPBEXstdData 5 8 4" xfId="23798" xr:uid="{ABF44D85-C040-45F7-9735-8E9319E67935}"/>
    <cellStyle name="SAPBEXstdData 5 9" xfId="8571" xr:uid="{69FB4974-1459-4018-9A8E-C4CC97132E96}"/>
    <cellStyle name="SAPBEXstdData 6" xfId="1963" xr:uid="{135811BD-75F8-44F3-A0EF-23B1705FF6C6}"/>
    <cellStyle name="SAPBEXstdData 6 10" xfId="14245" xr:uid="{983F59AC-BE44-4F4F-A3CA-CA69F11121EB}"/>
    <cellStyle name="SAPBEXstdData 6 11" xfId="19765" xr:uid="{8BE8E368-DC39-44F6-B10E-FF11AC8031C8}"/>
    <cellStyle name="SAPBEXstdData 6 2" xfId="1964" xr:uid="{7AB3AA04-DA51-45E1-B6E4-5A90D92E63D8}"/>
    <cellStyle name="SAPBEXstdData 6 2 2" xfId="1965" xr:uid="{2ACAB7E6-56A3-4978-A641-B9ACC8AC3385}"/>
    <cellStyle name="SAPBEXstdData 6 2 2 2" xfId="3974" xr:uid="{5B606433-D19D-47B4-833A-F66C5B593C24}"/>
    <cellStyle name="SAPBEXstdData 6 2 2 2 2" xfId="10530" xr:uid="{5A2CAF06-9094-41C2-A71C-F6BBC48A7B61}"/>
    <cellStyle name="SAPBEXstdData 6 2 2 2 3" xfId="16144" xr:uid="{F13169B3-B752-4C21-A067-BB315F634FC6}"/>
    <cellStyle name="SAPBEXstdData 6 2 2 2 4" xfId="21621" xr:uid="{66603960-32E0-4069-9786-FF3BFE1F88B5}"/>
    <cellStyle name="SAPBEXstdData 6 2 2 3" xfId="6322" xr:uid="{DD633076-10B0-4F49-91AB-86A417ED6867}"/>
    <cellStyle name="SAPBEXstdData 6 2 2 3 2" xfId="12805" xr:uid="{9D69FB15-3D24-40EF-B571-1A2C515B76CD}"/>
    <cellStyle name="SAPBEXstdData 6 2 2 3 3" xfId="18371" xr:uid="{965C1940-8FE5-4954-A215-1AB096D6A709}"/>
    <cellStyle name="SAPBEXstdData 6 2 2 3 4" xfId="23812" xr:uid="{5E76A201-7C06-461E-AFB1-6D3A5DD3C758}"/>
    <cellStyle name="SAPBEXstdData 6 2 2 4" xfId="8585" xr:uid="{44D250B4-3A83-47F1-B77A-F27BC8D8F13D}"/>
    <cellStyle name="SAPBEXstdData 6 2 2 5" xfId="14247" xr:uid="{D8D78742-B39E-465A-96E1-AD5444C50C61}"/>
    <cellStyle name="SAPBEXstdData 6 2 2 6" xfId="19767" xr:uid="{CE0F8BE3-8AA3-4849-AFA3-7C68091A4B45}"/>
    <cellStyle name="SAPBEXstdData 6 2 3" xfId="1966" xr:uid="{325E1680-7D0B-4E5D-80CC-B9FA5D0D239D}"/>
    <cellStyle name="SAPBEXstdData 6 2 3 2" xfId="3975" xr:uid="{DA1B9442-8A4D-459B-950C-F0F8AEA0236D}"/>
    <cellStyle name="SAPBEXstdData 6 2 3 2 2" xfId="10531" xr:uid="{FDEC06FB-39C6-4279-A113-CD3420891B10}"/>
    <cellStyle name="SAPBEXstdData 6 2 3 2 3" xfId="16145" xr:uid="{0F13990B-9B3F-44D7-B226-EB5C9C574AE1}"/>
    <cellStyle name="SAPBEXstdData 6 2 3 2 4" xfId="21622" xr:uid="{7DD9882F-5C86-4764-9F19-4E1928B631FE}"/>
    <cellStyle name="SAPBEXstdData 6 2 3 3" xfId="6323" xr:uid="{57FAC3D3-CF5F-4138-A575-6DEB6908C799}"/>
    <cellStyle name="SAPBEXstdData 6 2 3 3 2" xfId="12806" xr:uid="{79795756-B065-4B18-B9F3-36611CF99A1E}"/>
    <cellStyle name="SAPBEXstdData 6 2 3 3 3" xfId="18372" xr:uid="{83DF1310-FEAA-41AE-BAC9-5C0ACDFBC342}"/>
    <cellStyle name="SAPBEXstdData 6 2 3 3 4" xfId="23813" xr:uid="{976E6E70-4F41-4168-9F97-1C4E81C17E32}"/>
    <cellStyle name="SAPBEXstdData 6 2 3 4" xfId="8586" xr:uid="{D89943FA-E108-419C-A816-187D5699314E}"/>
    <cellStyle name="SAPBEXstdData 6 2 3 5" xfId="14248" xr:uid="{350485DF-AE5C-449B-A0FE-964B16B0FF36}"/>
    <cellStyle name="SAPBEXstdData 6 2 3 6" xfId="19768" xr:uid="{E0706217-55E4-4108-AAAE-C79B3D876518}"/>
    <cellStyle name="SAPBEXstdData 6 2 4" xfId="3973" xr:uid="{D079477B-6EF2-4DE7-8F86-7386DEFDFE34}"/>
    <cellStyle name="SAPBEXstdData 6 2 4 2" xfId="10529" xr:uid="{5E9E7D59-F331-41AF-9AAD-372262E4FC4B}"/>
    <cellStyle name="SAPBEXstdData 6 2 4 3" xfId="16143" xr:uid="{15072F5D-AF12-4095-9606-3331FD0324CF}"/>
    <cellStyle name="SAPBEXstdData 6 2 4 4" xfId="21620" xr:uid="{1185D4BE-D2FF-4925-B993-AA80248EB9CE}"/>
    <cellStyle name="SAPBEXstdData 6 2 5" xfId="6321" xr:uid="{D3F77B0D-D457-460B-83A3-FC16500033FE}"/>
    <cellStyle name="SAPBEXstdData 6 2 5 2" xfId="12804" xr:uid="{8A646089-7263-4735-83B9-B4E743450D50}"/>
    <cellStyle name="SAPBEXstdData 6 2 5 3" xfId="18370" xr:uid="{33051A4C-D233-40C7-BC84-5D21ADC3EBA6}"/>
    <cellStyle name="SAPBEXstdData 6 2 5 4" xfId="23811" xr:uid="{161E1961-0E48-497C-B133-12E87FD098CF}"/>
    <cellStyle name="SAPBEXstdData 6 2 6" xfId="8584" xr:uid="{062C26C7-BBEE-4560-BBFB-BE42B9409E99}"/>
    <cellStyle name="SAPBEXstdData 6 2 7" xfId="14246" xr:uid="{BE1ECC0C-DC36-4C9C-A0A9-67EEE0AD5725}"/>
    <cellStyle name="SAPBEXstdData 6 2 8" xfId="19766" xr:uid="{B1E747D8-9671-41EB-8E18-966623383B51}"/>
    <cellStyle name="SAPBEXstdData 6 3" xfId="1967" xr:uid="{953DE04D-774A-4EDA-8C0E-315A5B83FAEE}"/>
    <cellStyle name="SAPBEXstdData 6 3 2" xfId="1968" xr:uid="{7BC8C6F2-4936-4E5A-974A-3E4F02801201}"/>
    <cellStyle name="SAPBEXstdData 6 3 2 2" xfId="3977" xr:uid="{821A10FB-B873-471D-934F-06223A1A4A4E}"/>
    <cellStyle name="SAPBEXstdData 6 3 2 2 2" xfId="10533" xr:uid="{F5B1CBB3-ADEA-452A-A752-F839673A150F}"/>
    <cellStyle name="SAPBEXstdData 6 3 2 2 3" xfId="16147" xr:uid="{3DDB374F-55EB-4B5A-9BBD-9BB965AAD4F2}"/>
    <cellStyle name="SAPBEXstdData 6 3 2 2 4" xfId="21624" xr:uid="{03E3CF3F-9565-4FAD-A7C5-DF9CBA5E93F2}"/>
    <cellStyle name="SAPBEXstdData 6 3 2 3" xfId="6325" xr:uid="{8A0EC2A0-02E3-4F95-A654-333A32F65804}"/>
    <cellStyle name="SAPBEXstdData 6 3 2 3 2" xfId="12808" xr:uid="{10F29D15-9726-47E5-8B8D-70ED3378EDB7}"/>
    <cellStyle name="SAPBEXstdData 6 3 2 3 3" xfId="18374" xr:uid="{BC49BC3D-DF14-4550-B150-487EE888F28D}"/>
    <cellStyle name="SAPBEXstdData 6 3 2 3 4" xfId="23815" xr:uid="{2253C673-D7E1-4ADC-A351-2A80813F73EC}"/>
    <cellStyle name="SAPBEXstdData 6 3 2 4" xfId="8588" xr:uid="{DD78BABC-6B65-46F9-896A-FB073FBB916E}"/>
    <cellStyle name="SAPBEXstdData 6 3 2 5" xfId="14250" xr:uid="{6B38C715-148E-4EE0-B558-29A25B549D87}"/>
    <cellStyle name="SAPBEXstdData 6 3 2 6" xfId="19770" xr:uid="{3D477A9E-D03C-407E-8766-04DC097A9892}"/>
    <cellStyle name="SAPBEXstdData 6 3 3" xfId="1969" xr:uid="{CEAEA7A3-406C-48C4-85AE-0F7B0BD92F33}"/>
    <cellStyle name="SAPBEXstdData 6 3 3 2" xfId="3978" xr:uid="{F04A022B-3D7A-4089-AE25-E0DCADC23FFE}"/>
    <cellStyle name="SAPBEXstdData 6 3 3 2 2" xfId="10534" xr:uid="{AF8DB906-4B90-4B78-B834-CBA3FF9F97F9}"/>
    <cellStyle name="SAPBEXstdData 6 3 3 2 3" xfId="16148" xr:uid="{1EF5A3B4-4CA9-40FC-9F79-98D92AA9B5F4}"/>
    <cellStyle name="SAPBEXstdData 6 3 3 2 4" xfId="21625" xr:uid="{08889DCD-12B7-4554-AF1A-2B3784541D6E}"/>
    <cellStyle name="SAPBEXstdData 6 3 3 3" xfId="6326" xr:uid="{2FBCBAE1-8706-4F81-A55A-702BBBD60764}"/>
    <cellStyle name="SAPBEXstdData 6 3 3 3 2" xfId="12809" xr:uid="{BACA91E7-F17F-4C0B-B0F7-6C5701094BBC}"/>
    <cellStyle name="SAPBEXstdData 6 3 3 3 3" xfId="18375" xr:uid="{572ABACB-616E-4679-9CBD-E369306B1A9C}"/>
    <cellStyle name="SAPBEXstdData 6 3 3 3 4" xfId="23816" xr:uid="{72EEED6F-6427-4377-9154-61A68D8A35A2}"/>
    <cellStyle name="SAPBEXstdData 6 3 3 4" xfId="8589" xr:uid="{A8FE76DC-9FC6-42E3-8A2E-5C2B6BBF6F74}"/>
    <cellStyle name="SAPBEXstdData 6 3 3 5" xfId="14251" xr:uid="{C790E7DA-5091-40F0-A131-E7C8107104B8}"/>
    <cellStyle name="SAPBEXstdData 6 3 3 6" xfId="19771" xr:uid="{AD0F1DB3-C516-4FBF-A656-0972ED5F3FB5}"/>
    <cellStyle name="SAPBEXstdData 6 3 4" xfId="3976" xr:uid="{B04DD4CD-A4BC-48A7-999B-ACCBBC90CAE2}"/>
    <cellStyle name="SAPBEXstdData 6 3 4 2" xfId="10532" xr:uid="{BDF3495E-B58D-4964-B7C6-C23A6B15F65A}"/>
    <cellStyle name="SAPBEXstdData 6 3 4 3" xfId="16146" xr:uid="{B1FF1AE8-E703-4E94-910E-5B176C16919D}"/>
    <cellStyle name="SAPBEXstdData 6 3 4 4" xfId="21623" xr:uid="{B001AD93-FAB8-431F-B2D9-D2E8025F8DBB}"/>
    <cellStyle name="SAPBEXstdData 6 3 5" xfId="6324" xr:uid="{C3E09166-CA7B-4D54-9A27-399DB3B56416}"/>
    <cellStyle name="SAPBEXstdData 6 3 5 2" xfId="12807" xr:uid="{0F23725E-BCE8-49D8-B565-6744F1A0F29D}"/>
    <cellStyle name="SAPBEXstdData 6 3 5 3" xfId="18373" xr:uid="{EE543EAA-CF12-4FC7-B10A-85F288869AC4}"/>
    <cellStyle name="SAPBEXstdData 6 3 5 4" xfId="23814" xr:uid="{B0D3FA4D-549D-478A-8617-A117D4007A37}"/>
    <cellStyle name="SAPBEXstdData 6 3 6" xfId="8587" xr:uid="{BB36F535-36E7-46DB-B638-9288D37E7D02}"/>
    <cellStyle name="SAPBEXstdData 6 3 7" xfId="14249" xr:uid="{5BE411A1-FE24-4C4C-84AF-DB0F20A6F8C9}"/>
    <cellStyle name="SAPBEXstdData 6 3 8" xfId="19769" xr:uid="{E74E44ED-A605-4BAA-B26F-01B9E4ABC2FF}"/>
    <cellStyle name="SAPBEXstdData 6 4" xfId="1970" xr:uid="{0D3E1502-60B5-4B9E-9EF7-B5B1F7C7E68F}"/>
    <cellStyle name="SAPBEXstdData 6 4 2" xfId="1971" xr:uid="{00512973-D0AE-487F-B2C5-48472EB0B6A8}"/>
    <cellStyle name="SAPBEXstdData 6 4 2 2" xfId="3980" xr:uid="{DAADE69D-4E8F-4A2A-80C4-13B7496389B6}"/>
    <cellStyle name="SAPBEXstdData 6 4 2 2 2" xfId="10536" xr:uid="{8BA9F41A-F712-4CA8-9D02-61C7E06C9083}"/>
    <cellStyle name="SAPBEXstdData 6 4 2 2 3" xfId="16150" xr:uid="{F7902D49-5952-4E61-ABCF-8275C3AB262A}"/>
    <cellStyle name="SAPBEXstdData 6 4 2 2 4" xfId="21627" xr:uid="{4B6ADC3D-20B6-41C6-B1E8-5674CC9BA3CC}"/>
    <cellStyle name="SAPBEXstdData 6 4 2 3" xfId="6328" xr:uid="{7A48299A-3C7C-4744-B993-011B9FF08FCC}"/>
    <cellStyle name="SAPBEXstdData 6 4 2 3 2" xfId="12811" xr:uid="{5FA95FA5-43F4-40DA-858F-69494E7E66E2}"/>
    <cellStyle name="SAPBEXstdData 6 4 2 3 3" xfId="18377" xr:uid="{671A2FC2-D6B5-45FA-84AD-B9A731AE4DD1}"/>
    <cellStyle name="SAPBEXstdData 6 4 2 3 4" xfId="23818" xr:uid="{98196063-8C5B-4363-8825-F78C169E5F72}"/>
    <cellStyle name="SAPBEXstdData 6 4 2 4" xfId="8591" xr:uid="{6071EEDC-6958-418D-88CB-7535BB477B7F}"/>
    <cellStyle name="SAPBEXstdData 6 4 2 5" xfId="14253" xr:uid="{DEE86167-CB9D-44A8-9D04-302EEE4BA0FF}"/>
    <cellStyle name="SAPBEXstdData 6 4 2 6" xfId="19773" xr:uid="{07BACD42-D02B-4239-9963-7C6D633EA0A5}"/>
    <cellStyle name="SAPBEXstdData 6 4 3" xfId="1972" xr:uid="{86C17846-0D28-49BF-9F12-12319911A279}"/>
    <cellStyle name="SAPBEXstdData 6 4 3 2" xfId="3981" xr:uid="{F1CF7C43-6683-4F83-A593-3281753ECE98}"/>
    <cellStyle name="SAPBEXstdData 6 4 3 2 2" xfId="10537" xr:uid="{B4486A52-9F35-4D8B-8CD4-190AFC3F5B42}"/>
    <cellStyle name="SAPBEXstdData 6 4 3 2 3" xfId="16151" xr:uid="{D16A0D5D-E2C8-4CD2-BCAF-B6CB5D0DF157}"/>
    <cellStyle name="SAPBEXstdData 6 4 3 2 4" xfId="21628" xr:uid="{4A9C35CE-86BF-4CB0-8C36-DFA356813EB3}"/>
    <cellStyle name="SAPBEXstdData 6 4 3 3" xfId="6329" xr:uid="{6D742D08-04ED-496E-9E6B-984BB5E2F2C5}"/>
    <cellStyle name="SAPBEXstdData 6 4 3 3 2" xfId="12812" xr:uid="{59DE4D2F-5209-48E3-98F5-93949DF80FA5}"/>
    <cellStyle name="SAPBEXstdData 6 4 3 3 3" xfId="18378" xr:uid="{C1AA20E6-9E99-48CA-9959-BB4CD4855A0F}"/>
    <cellStyle name="SAPBEXstdData 6 4 3 3 4" xfId="23819" xr:uid="{F2FD7D5E-9E2C-498D-8ECD-73B51704AA40}"/>
    <cellStyle name="SAPBEXstdData 6 4 3 4" xfId="8592" xr:uid="{9F8537FD-1917-4C39-B427-5155E2D67C29}"/>
    <cellStyle name="SAPBEXstdData 6 4 3 5" xfId="14254" xr:uid="{4C6851FF-8D9E-44DF-A208-97CFC366003F}"/>
    <cellStyle name="SAPBEXstdData 6 4 3 6" xfId="19774" xr:uid="{AE68D53D-245D-48B4-8E3C-9CBF66C05FE2}"/>
    <cellStyle name="SAPBEXstdData 6 4 4" xfId="3979" xr:uid="{59153F8F-D489-4BA3-97AE-150387C3B204}"/>
    <cellStyle name="SAPBEXstdData 6 4 4 2" xfId="10535" xr:uid="{BCAED087-CA9F-46D3-8785-5FC5CFD4AA0B}"/>
    <cellStyle name="SAPBEXstdData 6 4 4 3" xfId="16149" xr:uid="{71DC1E8D-1484-4282-B754-A4A49E505A97}"/>
    <cellStyle name="SAPBEXstdData 6 4 4 4" xfId="21626" xr:uid="{77BC8C7D-FBC7-4714-AFEC-215D85EBF03C}"/>
    <cellStyle name="SAPBEXstdData 6 4 5" xfId="6327" xr:uid="{4A4C4669-AAC4-4D3C-9EC8-D32A16C32DEB}"/>
    <cellStyle name="SAPBEXstdData 6 4 5 2" xfId="12810" xr:uid="{1FF7A178-ADBF-44B0-AD19-9FDB11C283D5}"/>
    <cellStyle name="SAPBEXstdData 6 4 5 3" xfId="18376" xr:uid="{2379BB15-D64E-4F1E-94C7-3136E9495E22}"/>
    <cellStyle name="SAPBEXstdData 6 4 5 4" xfId="23817" xr:uid="{921E3FB3-2329-4497-8584-465433194DB5}"/>
    <cellStyle name="SAPBEXstdData 6 4 6" xfId="8590" xr:uid="{F7DE9424-D3FD-47B5-B293-78C4ED2F04C1}"/>
    <cellStyle name="SAPBEXstdData 6 4 7" xfId="14252" xr:uid="{26EDB1A2-44C6-4D81-927E-0B0653D9923C}"/>
    <cellStyle name="SAPBEXstdData 6 4 8" xfId="19772" xr:uid="{360B78FA-1CF4-4765-9BEA-9DA08F72F56B}"/>
    <cellStyle name="SAPBEXstdData 6 5" xfId="1973" xr:uid="{8E989F96-36E0-44F0-8C91-F25F060AF9BD}"/>
    <cellStyle name="SAPBEXstdData 6 5 2" xfId="3982" xr:uid="{00498A56-E0E2-4603-8DE7-68D03257FCB3}"/>
    <cellStyle name="SAPBEXstdData 6 5 2 2" xfId="10538" xr:uid="{DCD514AF-C17D-47E6-A40F-5A28F1596AD4}"/>
    <cellStyle name="SAPBEXstdData 6 5 2 3" xfId="16152" xr:uid="{B7A58591-7B72-442E-89BC-404B436EE16B}"/>
    <cellStyle name="SAPBEXstdData 6 5 2 4" xfId="21629" xr:uid="{49FE02B6-9A6A-42C7-A5AB-3FCA03A13808}"/>
    <cellStyle name="SAPBEXstdData 6 5 3" xfId="6330" xr:uid="{3E4BEDBE-8F20-4BCC-9AF0-EC568CEB8E02}"/>
    <cellStyle name="SAPBEXstdData 6 5 3 2" xfId="12813" xr:uid="{7670D4C4-DDDD-4E3F-94B2-A14F8BF16655}"/>
    <cellStyle name="SAPBEXstdData 6 5 3 3" xfId="18379" xr:uid="{8EED0F96-B8FD-42C3-A614-E6374B03925A}"/>
    <cellStyle name="SAPBEXstdData 6 5 3 4" xfId="23820" xr:uid="{A64C8663-B599-4192-A7A2-126292CB194A}"/>
    <cellStyle name="SAPBEXstdData 6 5 4" xfId="8593" xr:uid="{B12F558B-FDA6-4A8C-B2F3-B8DE1C1FF47F}"/>
    <cellStyle name="SAPBEXstdData 6 5 5" xfId="14255" xr:uid="{64148784-0A63-49F5-B876-A8B0639CC39C}"/>
    <cellStyle name="SAPBEXstdData 6 5 6" xfId="19775" xr:uid="{D26A72AC-D26B-4496-9087-5425F961FCC8}"/>
    <cellStyle name="SAPBEXstdData 6 6" xfId="1974" xr:uid="{BC8B4BA2-688D-402C-879C-6521E9DF934E}"/>
    <cellStyle name="SAPBEXstdData 6 6 2" xfId="3983" xr:uid="{C2921002-EE18-4EDA-B10D-584C864D8529}"/>
    <cellStyle name="SAPBEXstdData 6 6 2 2" xfId="10539" xr:uid="{ABA0796D-24B0-42FE-B8A8-01DFFFE6781B}"/>
    <cellStyle name="SAPBEXstdData 6 6 2 3" xfId="16153" xr:uid="{1FC76B66-4520-4947-9E34-707CBC3A7801}"/>
    <cellStyle name="SAPBEXstdData 6 6 2 4" xfId="21630" xr:uid="{4EA28E78-AF9F-4427-B8CC-79680EC70770}"/>
    <cellStyle name="SAPBEXstdData 6 6 3" xfId="6331" xr:uid="{ABB2C612-16B0-4A3E-BB76-D680D59E8293}"/>
    <cellStyle name="SAPBEXstdData 6 6 3 2" xfId="12814" xr:uid="{B6C383D2-001A-48EE-AD84-381B2D63D650}"/>
    <cellStyle name="SAPBEXstdData 6 6 3 3" xfId="18380" xr:uid="{8A8F6FA3-66A6-4381-96D8-7730840BB799}"/>
    <cellStyle name="SAPBEXstdData 6 6 3 4" xfId="23821" xr:uid="{03EFFD6B-D21C-4495-AF44-B8F9EE1A8051}"/>
    <cellStyle name="SAPBEXstdData 6 6 4" xfId="8594" xr:uid="{1FDE2D7C-5320-4863-B31B-E0DFDB532CF2}"/>
    <cellStyle name="SAPBEXstdData 6 6 5" xfId="14256" xr:uid="{AD105B0C-B92B-49B6-AFF5-D9657B058D52}"/>
    <cellStyle name="SAPBEXstdData 6 6 6" xfId="19776" xr:uid="{34C2261B-D7D8-4675-993C-811BA78B98A2}"/>
    <cellStyle name="SAPBEXstdData 6 7" xfId="3972" xr:uid="{FE8FA166-031C-421F-9005-8E83664F669C}"/>
    <cellStyle name="SAPBEXstdData 6 7 2" xfId="10528" xr:uid="{E5EF79B4-548C-46B7-AC72-1D8FC8D8456C}"/>
    <cellStyle name="SAPBEXstdData 6 7 3" xfId="16142" xr:uid="{BA9569A4-9E60-4783-A0F4-9A55F6140472}"/>
    <cellStyle name="SAPBEXstdData 6 7 4" xfId="21619" xr:uid="{60409771-08E8-435F-8866-E548DB31B8F2}"/>
    <cellStyle name="SAPBEXstdData 6 8" xfId="6320" xr:uid="{20DEEEF8-F7CE-4BDB-B65F-12E0C4839502}"/>
    <cellStyle name="SAPBEXstdData 6 8 2" xfId="12803" xr:uid="{94B5B01F-ADF4-4FE1-AFB1-C3840E709953}"/>
    <cellStyle name="SAPBEXstdData 6 8 3" xfId="18369" xr:uid="{1CC3E149-FCCD-4C7F-931E-1D3900BB8214}"/>
    <cellStyle name="SAPBEXstdData 6 8 4" xfId="23810" xr:uid="{0D724C9F-059D-4ACA-A313-97B631AD2505}"/>
    <cellStyle name="SAPBEXstdData 6 9" xfId="8583" xr:uid="{1F54083C-B217-453F-B63F-727700CBE9A9}"/>
    <cellStyle name="SAPBEXstdData 7" xfId="1975" xr:uid="{FB52A3A6-EC62-4550-AEE9-6126BB0258A7}"/>
    <cellStyle name="SAPBEXstdData 7 10" xfId="14257" xr:uid="{8D69F325-7FD5-4B1D-8436-80167437E2C4}"/>
    <cellStyle name="SAPBEXstdData 7 11" xfId="19777" xr:uid="{D99B2860-C4A1-43A2-A84A-E93BA320B872}"/>
    <cellStyle name="SAPBEXstdData 7 2" xfId="1976" xr:uid="{40D99B4F-605E-4E0C-9B21-8AB2985D6FD4}"/>
    <cellStyle name="SAPBEXstdData 7 2 2" xfId="1977" xr:uid="{B5DB7556-8BE4-4242-97BF-FB4DE4A62D17}"/>
    <cellStyle name="SAPBEXstdData 7 2 2 2" xfId="3986" xr:uid="{C7D86F51-1F47-4A39-A625-F9579B2F2B87}"/>
    <cellStyle name="SAPBEXstdData 7 2 2 2 2" xfId="10542" xr:uid="{75D21659-9511-4848-9E92-4EA363C22CC3}"/>
    <cellStyle name="SAPBEXstdData 7 2 2 2 3" xfId="16156" xr:uid="{B0E60C30-AAF1-4719-B4EC-76E64F00C3B5}"/>
    <cellStyle name="SAPBEXstdData 7 2 2 2 4" xfId="21633" xr:uid="{9B05E082-14D8-4EC8-8E27-7CFADF5E7485}"/>
    <cellStyle name="SAPBEXstdData 7 2 2 3" xfId="6334" xr:uid="{1E93D2AB-3F48-403E-ACE9-0B9B6917498D}"/>
    <cellStyle name="SAPBEXstdData 7 2 2 3 2" xfId="12817" xr:uid="{0493F232-089D-492D-B25D-5A6730D299E6}"/>
    <cellStyle name="SAPBEXstdData 7 2 2 3 3" xfId="18383" xr:uid="{4EA704B9-B27E-44FF-9515-61F0A15C0C47}"/>
    <cellStyle name="SAPBEXstdData 7 2 2 3 4" xfId="23824" xr:uid="{32C97CF4-53E6-4EE3-A56F-5FC6726B3E0A}"/>
    <cellStyle name="SAPBEXstdData 7 2 2 4" xfId="8597" xr:uid="{3D0F9408-AAC6-4C0F-A9B9-AC6958359CFD}"/>
    <cellStyle name="SAPBEXstdData 7 2 2 5" xfId="14259" xr:uid="{78A6656C-CAEC-45C0-84A4-E2DADB6E6EB0}"/>
    <cellStyle name="SAPBEXstdData 7 2 2 6" xfId="19779" xr:uid="{D72FD585-83A0-4E79-B887-A13DFD83B7A3}"/>
    <cellStyle name="SAPBEXstdData 7 2 3" xfId="1978" xr:uid="{A2ACA878-E6D8-4C4C-85EE-14DD47958D37}"/>
    <cellStyle name="SAPBEXstdData 7 2 3 2" xfId="3987" xr:uid="{4A1C9604-63E7-4F93-B091-BFE622E7BFCA}"/>
    <cellStyle name="SAPBEXstdData 7 2 3 2 2" xfId="10543" xr:uid="{ED40DF9F-ABFB-4726-AC00-BD7D0A633B7B}"/>
    <cellStyle name="SAPBEXstdData 7 2 3 2 3" xfId="16157" xr:uid="{090935C2-9149-46ED-B21B-DC088901920A}"/>
    <cellStyle name="SAPBEXstdData 7 2 3 2 4" xfId="21634" xr:uid="{04192C9E-9D65-4560-AB7F-91E5D4206D0F}"/>
    <cellStyle name="SAPBEXstdData 7 2 3 3" xfId="6335" xr:uid="{CEE06DE3-A6EF-4B75-9A33-6C0C1088BB73}"/>
    <cellStyle name="SAPBEXstdData 7 2 3 3 2" xfId="12818" xr:uid="{2B899496-E6B3-4EFB-9936-E39A9D0E7E1C}"/>
    <cellStyle name="SAPBEXstdData 7 2 3 3 3" xfId="18384" xr:uid="{A5C01134-18AB-4139-838C-2D569EB6BE36}"/>
    <cellStyle name="SAPBEXstdData 7 2 3 3 4" xfId="23825" xr:uid="{C961E94B-1277-4FC8-92D7-20E8780276F5}"/>
    <cellStyle name="SAPBEXstdData 7 2 3 4" xfId="8598" xr:uid="{4717A7FD-7600-464D-B0A9-44209F777E0C}"/>
    <cellStyle name="SAPBEXstdData 7 2 3 5" xfId="14260" xr:uid="{236CDF4E-0CED-4AF8-B235-60C7EB9180EB}"/>
    <cellStyle name="SAPBEXstdData 7 2 3 6" xfId="19780" xr:uid="{90010491-0334-4E7F-B47D-1A638132A12A}"/>
    <cellStyle name="SAPBEXstdData 7 2 4" xfId="3985" xr:uid="{E9E1732B-4321-456D-9409-F833D1C48293}"/>
    <cellStyle name="SAPBEXstdData 7 2 4 2" xfId="10541" xr:uid="{32ABCBB1-5120-49CB-990D-B40AB6DCD5E7}"/>
    <cellStyle name="SAPBEXstdData 7 2 4 3" xfId="16155" xr:uid="{74828F42-9F48-4BDF-AA3C-33B5C369E53E}"/>
    <cellStyle name="SAPBEXstdData 7 2 4 4" xfId="21632" xr:uid="{08B046C0-A1C8-4E6D-A9E8-2656411032C0}"/>
    <cellStyle name="SAPBEXstdData 7 2 5" xfId="6333" xr:uid="{477CCBA8-04D1-4FD4-BE63-7F3BA7203A5D}"/>
    <cellStyle name="SAPBEXstdData 7 2 5 2" xfId="12816" xr:uid="{33C9220E-CD99-42D3-9820-946685AAC745}"/>
    <cellStyle name="SAPBEXstdData 7 2 5 3" xfId="18382" xr:uid="{79D9769C-84F3-4D46-B085-11CF2FF62907}"/>
    <cellStyle name="SAPBEXstdData 7 2 5 4" xfId="23823" xr:uid="{116DC537-7405-49D3-99EC-E865C050138A}"/>
    <cellStyle name="SAPBEXstdData 7 2 6" xfId="8596" xr:uid="{A2426115-2E30-4815-A3A0-F3120D370305}"/>
    <cellStyle name="SAPBEXstdData 7 2 7" xfId="14258" xr:uid="{AFED79B1-D8AB-4E67-8E77-D0A932EA0D39}"/>
    <cellStyle name="SAPBEXstdData 7 2 8" xfId="19778" xr:uid="{FA8C0ED9-225B-4322-A352-9CDFF0B3E95D}"/>
    <cellStyle name="SAPBEXstdData 7 3" xfId="1979" xr:uid="{4A8281FA-7CF1-419F-9CAD-6F63C5F1625A}"/>
    <cellStyle name="SAPBEXstdData 7 3 2" xfId="1980" xr:uid="{EEEE405B-F232-4042-A906-26825CB7F0AC}"/>
    <cellStyle name="SAPBEXstdData 7 3 2 2" xfId="3989" xr:uid="{F8CF1920-EEBE-4488-809B-53C55318103F}"/>
    <cellStyle name="SAPBEXstdData 7 3 2 2 2" xfId="10545" xr:uid="{EF83E6CC-128C-487F-8A1F-626508320659}"/>
    <cellStyle name="SAPBEXstdData 7 3 2 2 3" xfId="16159" xr:uid="{FEF12AF1-86AC-45F8-A70E-5A7686809964}"/>
    <cellStyle name="SAPBEXstdData 7 3 2 2 4" xfId="21636" xr:uid="{7B255144-01D2-44B1-BB6E-7CD5594C11F5}"/>
    <cellStyle name="SAPBEXstdData 7 3 2 3" xfId="6337" xr:uid="{945D9273-FB3A-40D0-88F0-36558801D386}"/>
    <cellStyle name="SAPBEXstdData 7 3 2 3 2" xfId="12820" xr:uid="{183C4C7A-66BA-4EC5-BEE3-63FC30F41662}"/>
    <cellStyle name="SAPBEXstdData 7 3 2 3 3" xfId="18386" xr:uid="{C3187085-3BC0-471D-A0AE-7D2E23058227}"/>
    <cellStyle name="SAPBEXstdData 7 3 2 3 4" xfId="23827" xr:uid="{92EC4D6B-81A9-47CA-B8BD-4ED959292EAC}"/>
    <cellStyle name="SAPBEXstdData 7 3 2 4" xfId="8600" xr:uid="{7602D804-CB71-47A4-ACA4-D2572D0C5B94}"/>
    <cellStyle name="SAPBEXstdData 7 3 2 5" xfId="14262" xr:uid="{D9D90866-8834-4BD9-A048-FFCFDFA9B2F4}"/>
    <cellStyle name="SAPBEXstdData 7 3 2 6" xfId="19782" xr:uid="{09DFFEFA-7842-4F02-896D-71ADC0E540FC}"/>
    <cellStyle name="SAPBEXstdData 7 3 3" xfId="1981" xr:uid="{8B6B2FEE-DD2A-48AD-928F-0FEC11CD504D}"/>
    <cellStyle name="SAPBEXstdData 7 3 3 2" xfId="3990" xr:uid="{45939197-8475-48CD-AC82-E44182CE49AA}"/>
    <cellStyle name="SAPBEXstdData 7 3 3 2 2" xfId="10546" xr:uid="{A1830D9F-09E4-45A2-8177-F646FE3FA08A}"/>
    <cellStyle name="SAPBEXstdData 7 3 3 2 3" xfId="16160" xr:uid="{1DBB1CBC-39C2-40DB-A32C-6574E8148CF5}"/>
    <cellStyle name="SAPBEXstdData 7 3 3 2 4" xfId="21637" xr:uid="{8229F55D-CCBC-4298-ABEA-E18F8C181318}"/>
    <cellStyle name="SAPBEXstdData 7 3 3 3" xfId="6338" xr:uid="{4FE49A61-B9A7-4172-99FE-6E6EAA1D5E2F}"/>
    <cellStyle name="SAPBEXstdData 7 3 3 3 2" xfId="12821" xr:uid="{6E36A33D-6EDB-4BBD-896D-FAFAE84AFE5F}"/>
    <cellStyle name="SAPBEXstdData 7 3 3 3 3" xfId="18387" xr:uid="{62596894-4BFC-42D5-A44A-20538A7C4224}"/>
    <cellStyle name="SAPBEXstdData 7 3 3 3 4" xfId="23828" xr:uid="{4A4510CF-FB54-4EAB-8D6F-FC0B6BBF8FBC}"/>
    <cellStyle name="SAPBEXstdData 7 3 3 4" xfId="8601" xr:uid="{6DA58148-6A0C-4E24-9DCA-5B4A8FA1458B}"/>
    <cellStyle name="SAPBEXstdData 7 3 3 5" xfId="14263" xr:uid="{5A5CC0E1-8424-4485-BC31-CF94375FFAC0}"/>
    <cellStyle name="SAPBEXstdData 7 3 3 6" xfId="19783" xr:uid="{F4B45A42-28AF-45CF-B6A7-B5F7344521AE}"/>
    <cellStyle name="SAPBEXstdData 7 3 4" xfId="3988" xr:uid="{410F15A7-5E20-4704-B8B1-04AC6DA0250C}"/>
    <cellStyle name="SAPBEXstdData 7 3 4 2" xfId="10544" xr:uid="{E744F357-27D8-4A9E-B2A3-8F4B1EAE1D28}"/>
    <cellStyle name="SAPBEXstdData 7 3 4 3" xfId="16158" xr:uid="{46DCA896-3203-43F4-A3B9-6F880F5C5731}"/>
    <cellStyle name="SAPBEXstdData 7 3 4 4" xfId="21635" xr:uid="{35969294-E8F1-48ED-9FF0-D35FE1D750AD}"/>
    <cellStyle name="SAPBEXstdData 7 3 5" xfId="6336" xr:uid="{DD12EF1F-BD0C-4D48-A491-1D2D793DAB48}"/>
    <cellStyle name="SAPBEXstdData 7 3 5 2" xfId="12819" xr:uid="{0675F8ED-BE28-4BE4-A796-D8D21B3BE880}"/>
    <cellStyle name="SAPBEXstdData 7 3 5 3" xfId="18385" xr:uid="{50CC6520-E508-4C24-B3EC-8E2B43514FE5}"/>
    <cellStyle name="SAPBEXstdData 7 3 5 4" xfId="23826" xr:uid="{2CD86184-CC1D-40C1-BC5E-0298A4D75E44}"/>
    <cellStyle name="SAPBEXstdData 7 3 6" xfId="8599" xr:uid="{B39D610C-108D-4D3D-A96B-68C6CF7AA051}"/>
    <cellStyle name="SAPBEXstdData 7 3 7" xfId="14261" xr:uid="{92FA28B2-3378-4C07-A1C9-E5DB02B66B2C}"/>
    <cellStyle name="SAPBEXstdData 7 3 8" xfId="19781" xr:uid="{3BD18129-CEC2-432A-A79B-C42E5504AC37}"/>
    <cellStyle name="SAPBEXstdData 7 4" xfId="1982" xr:uid="{E11B6A1A-F6F7-465A-A077-FF28318EF70D}"/>
    <cellStyle name="SAPBEXstdData 7 4 2" xfId="1983" xr:uid="{8C322DB3-A760-41EE-9D53-15271E45C2B3}"/>
    <cellStyle name="SAPBEXstdData 7 4 2 2" xfId="3992" xr:uid="{9F10DF8B-B040-4C31-8AA2-93F20ED2D225}"/>
    <cellStyle name="SAPBEXstdData 7 4 2 2 2" xfId="10548" xr:uid="{318E0EDB-C90D-4D74-A4F2-9B3B90725326}"/>
    <cellStyle name="SAPBEXstdData 7 4 2 2 3" xfId="16162" xr:uid="{7D26E525-0802-4F02-866E-74FFE8136A66}"/>
    <cellStyle name="SAPBEXstdData 7 4 2 2 4" xfId="21639" xr:uid="{D6250CCF-275F-4626-93C9-7B49A1740A7E}"/>
    <cellStyle name="SAPBEXstdData 7 4 2 3" xfId="6340" xr:uid="{F45EE5D9-56C9-4F3A-9C81-3F08C04C8901}"/>
    <cellStyle name="SAPBEXstdData 7 4 2 3 2" xfId="12823" xr:uid="{3906C68A-238B-40E0-8185-64FD52FE26A6}"/>
    <cellStyle name="SAPBEXstdData 7 4 2 3 3" xfId="18389" xr:uid="{9966A0EB-88C7-46A6-A2C9-C934C2CDCF0B}"/>
    <cellStyle name="SAPBEXstdData 7 4 2 3 4" xfId="23830" xr:uid="{1DFF33E8-DF01-4F4F-8D95-54D282E1299A}"/>
    <cellStyle name="SAPBEXstdData 7 4 2 4" xfId="8603" xr:uid="{0EB86BCF-0C06-431C-910B-ACE1E57F42F4}"/>
    <cellStyle name="SAPBEXstdData 7 4 2 5" xfId="14265" xr:uid="{9F78E22A-CEC1-49EA-9B5A-8F6FFEF74734}"/>
    <cellStyle name="SAPBEXstdData 7 4 2 6" xfId="19785" xr:uid="{05A90A3E-1E55-4121-A73F-E3EC147FE5E0}"/>
    <cellStyle name="SAPBEXstdData 7 4 3" xfId="1984" xr:uid="{FF8E53B3-6E1F-499A-8200-5128508A5491}"/>
    <cellStyle name="SAPBEXstdData 7 4 3 2" xfId="3993" xr:uid="{27571F80-24D5-48B4-90A3-1BB81181F7AB}"/>
    <cellStyle name="SAPBEXstdData 7 4 3 2 2" xfId="10549" xr:uid="{18421F77-FCF9-4C61-B846-5D1966997F16}"/>
    <cellStyle name="SAPBEXstdData 7 4 3 2 3" xfId="16163" xr:uid="{33789542-8F99-4E83-A408-DB8EDE4C1221}"/>
    <cellStyle name="SAPBEXstdData 7 4 3 2 4" xfId="21640" xr:uid="{89372B60-AA81-4741-B59D-A6A30A97049B}"/>
    <cellStyle name="SAPBEXstdData 7 4 3 3" xfId="6341" xr:uid="{7709C811-BD3D-4CF0-8B80-39767BDFDC37}"/>
    <cellStyle name="SAPBEXstdData 7 4 3 3 2" xfId="12824" xr:uid="{539FE9C6-FF3D-42CA-926C-B576B6CF29C2}"/>
    <cellStyle name="SAPBEXstdData 7 4 3 3 3" xfId="18390" xr:uid="{A700947E-4374-4076-A783-901001E12206}"/>
    <cellStyle name="SAPBEXstdData 7 4 3 3 4" xfId="23831" xr:uid="{731E1C6F-C400-4FA0-A789-430A6DDBD316}"/>
    <cellStyle name="SAPBEXstdData 7 4 3 4" xfId="8604" xr:uid="{A4130AC2-AD9B-4BE7-AD7B-B02BDC055CCD}"/>
    <cellStyle name="SAPBEXstdData 7 4 3 5" xfId="14266" xr:uid="{CC4549F8-F8E9-4BB2-8D87-48C5CD6E4D81}"/>
    <cellStyle name="SAPBEXstdData 7 4 3 6" xfId="19786" xr:uid="{5C723D9B-25A4-4A3D-8123-3C003C823896}"/>
    <cellStyle name="SAPBEXstdData 7 4 4" xfId="3991" xr:uid="{A06FEE15-A76B-4F6F-829F-94A1595052AF}"/>
    <cellStyle name="SAPBEXstdData 7 4 4 2" xfId="10547" xr:uid="{A989A5C9-F1F1-4308-9F9D-E2967A6F65D9}"/>
    <cellStyle name="SAPBEXstdData 7 4 4 3" xfId="16161" xr:uid="{5017D95F-9994-429D-9636-488AD7FFF311}"/>
    <cellStyle name="SAPBEXstdData 7 4 4 4" xfId="21638" xr:uid="{CD2C76F0-8C49-4372-873D-33A4361F1794}"/>
    <cellStyle name="SAPBEXstdData 7 4 5" xfId="6339" xr:uid="{A668BE06-95D9-45EA-AC58-4019172C78E8}"/>
    <cellStyle name="SAPBEXstdData 7 4 5 2" xfId="12822" xr:uid="{28BE387F-1D24-43DB-8E48-72BE6BA3C0D5}"/>
    <cellStyle name="SAPBEXstdData 7 4 5 3" xfId="18388" xr:uid="{83A116C9-28C7-414F-AF87-F7D1D2254AF9}"/>
    <cellStyle name="SAPBEXstdData 7 4 5 4" xfId="23829" xr:uid="{F9695D1D-D132-4126-B4A0-0BE0CDA941B2}"/>
    <cellStyle name="SAPBEXstdData 7 4 6" xfId="8602" xr:uid="{379D382D-06A0-4A5D-ABBC-04C7C3B71784}"/>
    <cellStyle name="SAPBEXstdData 7 4 7" xfId="14264" xr:uid="{0F7FE953-BB97-4FB4-9C6A-E272B4C3F6BD}"/>
    <cellStyle name="SAPBEXstdData 7 4 8" xfId="19784" xr:uid="{A7C3992B-B05B-468A-BF52-5CD49249F5B4}"/>
    <cellStyle name="SAPBEXstdData 7 5" xfId="1985" xr:uid="{4733D27E-8533-4C4C-9136-A4E3F1DF9B1D}"/>
    <cellStyle name="SAPBEXstdData 7 5 2" xfId="3994" xr:uid="{EEAA4400-92B2-4E2D-BA23-4E47735729AB}"/>
    <cellStyle name="SAPBEXstdData 7 5 2 2" xfId="10550" xr:uid="{6EE740B8-C5E5-408A-B519-3968400B72D4}"/>
    <cellStyle name="SAPBEXstdData 7 5 2 3" xfId="16164" xr:uid="{D2FFA80D-FEA9-4C67-87F0-3EE17EF629E2}"/>
    <cellStyle name="SAPBEXstdData 7 5 2 4" xfId="21641" xr:uid="{3DE14615-B6D3-45A9-A0EA-999203375F8C}"/>
    <cellStyle name="SAPBEXstdData 7 5 3" xfId="6342" xr:uid="{CEABA437-F2F3-4140-9E6B-C5D5429DFE53}"/>
    <cellStyle name="SAPBEXstdData 7 5 3 2" xfId="12825" xr:uid="{1842177F-4C8C-4867-8C67-EEE2DC4C4BB1}"/>
    <cellStyle name="SAPBEXstdData 7 5 3 3" xfId="18391" xr:uid="{08B11856-9818-4217-B300-BA1004A57CE8}"/>
    <cellStyle name="SAPBEXstdData 7 5 3 4" xfId="23832" xr:uid="{5E98E86C-540C-454B-B257-4D89E10C02B7}"/>
    <cellStyle name="SAPBEXstdData 7 5 4" xfId="8605" xr:uid="{421FFAB3-AB94-4028-B6B9-1C79F814170C}"/>
    <cellStyle name="SAPBEXstdData 7 5 5" xfId="14267" xr:uid="{93341C0A-5EC6-47C6-BD74-9F807631830B}"/>
    <cellStyle name="SAPBEXstdData 7 5 6" xfId="19787" xr:uid="{1F5E4C17-A9A9-4BE9-A521-FB25EF9832C6}"/>
    <cellStyle name="SAPBEXstdData 7 6" xfId="1986" xr:uid="{21CE22F3-F38F-458C-A1F6-C440316513CD}"/>
    <cellStyle name="SAPBEXstdData 7 6 2" xfId="3995" xr:uid="{59C8CC99-E77E-453B-98F1-C80C5BED7753}"/>
    <cellStyle name="SAPBEXstdData 7 6 2 2" xfId="10551" xr:uid="{CF6AB7EC-7481-4C85-B46F-869EBC51CB80}"/>
    <cellStyle name="SAPBEXstdData 7 6 2 3" xfId="16165" xr:uid="{EFB6E459-22B7-47BE-B958-CD56BC54EE03}"/>
    <cellStyle name="SAPBEXstdData 7 6 2 4" xfId="21642" xr:uid="{0E353CC0-9AD6-4E11-A425-B629DFDD8F03}"/>
    <cellStyle name="SAPBEXstdData 7 6 3" xfId="6343" xr:uid="{0EB9B572-95C9-4A45-9F4E-DA6E46B2FECC}"/>
    <cellStyle name="SAPBEXstdData 7 6 3 2" xfId="12826" xr:uid="{FEB4FBD1-0A21-4FF7-8EDE-1516AA83C3A5}"/>
    <cellStyle name="SAPBEXstdData 7 6 3 3" xfId="18392" xr:uid="{0FB6E0A5-4640-4186-8B3D-52F56E034606}"/>
    <cellStyle name="SAPBEXstdData 7 6 3 4" xfId="23833" xr:uid="{4A543C31-B0A8-4C01-8344-6676FD2F4DD4}"/>
    <cellStyle name="SAPBEXstdData 7 6 4" xfId="8606" xr:uid="{9E03057E-E2D7-4068-82C8-3C5CBF432BA0}"/>
    <cellStyle name="SAPBEXstdData 7 6 5" xfId="14268" xr:uid="{C32E2B37-DACD-438B-BAFD-2312BB032945}"/>
    <cellStyle name="SAPBEXstdData 7 6 6" xfId="19788" xr:uid="{45AC12DD-589D-4BE7-9753-336991DB1D50}"/>
    <cellStyle name="SAPBEXstdData 7 7" xfId="3984" xr:uid="{B3E26236-68A6-41E0-B4B3-308E39427569}"/>
    <cellStyle name="SAPBEXstdData 7 7 2" xfId="10540" xr:uid="{96EC9D54-4A25-47EB-8421-9AA1CC2101D3}"/>
    <cellStyle name="SAPBEXstdData 7 7 3" xfId="16154" xr:uid="{DA6B3414-89C2-4983-8B06-282E143BD845}"/>
    <cellStyle name="SAPBEXstdData 7 7 4" xfId="21631" xr:uid="{DD280507-E5EE-45B5-B404-2D63C447AD67}"/>
    <cellStyle name="SAPBEXstdData 7 8" xfId="6332" xr:uid="{3DBC2266-FD3B-4145-B55B-155E0FD1D747}"/>
    <cellStyle name="SAPBEXstdData 7 8 2" xfId="12815" xr:uid="{10E1BEB4-3846-481F-BFC9-9BBE3A134BFE}"/>
    <cellStyle name="SAPBEXstdData 7 8 3" xfId="18381" xr:uid="{B6D6F33B-1701-48CF-96F6-D8B4FD40315A}"/>
    <cellStyle name="SAPBEXstdData 7 8 4" xfId="23822" xr:uid="{11ADB64B-EB6E-463D-A132-55DED5FD9A9A}"/>
    <cellStyle name="SAPBEXstdData 7 9" xfId="8595" xr:uid="{05F22E5A-8B96-41FD-8123-F4EE339CCC35}"/>
    <cellStyle name="SAPBEXstdData 8" xfId="1987" xr:uid="{AA6FB87B-555E-4C8C-AD1E-EAF2D5D6AD4D}"/>
    <cellStyle name="SAPBEXstdData 8 10" xfId="14269" xr:uid="{16197B21-8A79-4B5F-9AD5-EC401F25B4D5}"/>
    <cellStyle name="SAPBEXstdData 8 11" xfId="19789" xr:uid="{23361B84-B123-4F20-B363-62B6C04B0AC6}"/>
    <cellStyle name="SAPBEXstdData 8 2" xfId="1988" xr:uid="{7FB9B74A-D3FC-43FD-9E9D-C369F5A8B8D1}"/>
    <cellStyle name="SAPBEXstdData 8 2 2" xfId="1989" xr:uid="{C73D504F-42FE-410A-9587-65F01D7B9B4E}"/>
    <cellStyle name="SAPBEXstdData 8 2 2 2" xfId="3998" xr:uid="{5AB79696-A8C5-40A8-AC89-9B662AFC6CCD}"/>
    <cellStyle name="SAPBEXstdData 8 2 2 2 2" xfId="10554" xr:uid="{0E25EE97-D6D1-4EDD-8B87-92AF39024082}"/>
    <cellStyle name="SAPBEXstdData 8 2 2 2 3" xfId="16168" xr:uid="{BF4577A3-B6BA-465C-ADE3-BBFF3CE0708D}"/>
    <cellStyle name="SAPBEXstdData 8 2 2 2 4" xfId="21645" xr:uid="{D82BF0E5-E588-4285-BAA3-D6F2D3E4F78D}"/>
    <cellStyle name="SAPBEXstdData 8 2 2 3" xfId="6346" xr:uid="{45013661-C256-4DF6-857D-BBD863D25FCC}"/>
    <cellStyle name="SAPBEXstdData 8 2 2 3 2" xfId="12829" xr:uid="{40AFCD46-CCE4-4660-86AA-70205F97D3E5}"/>
    <cellStyle name="SAPBEXstdData 8 2 2 3 3" xfId="18395" xr:uid="{8D64E198-4053-4E40-A068-4C5BDE41AADC}"/>
    <cellStyle name="SAPBEXstdData 8 2 2 3 4" xfId="23836" xr:uid="{75AF5752-8A56-40B4-AE6E-1CB229BA3926}"/>
    <cellStyle name="SAPBEXstdData 8 2 2 4" xfId="8609" xr:uid="{F6A564D6-EA70-4906-BC8B-83C39943080F}"/>
    <cellStyle name="SAPBEXstdData 8 2 2 5" xfId="14271" xr:uid="{E4C1BD82-D033-4AAE-8F77-CA8DE3733EEC}"/>
    <cellStyle name="SAPBEXstdData 8 2 2 6" xfId="19791" xr:uid="{B304A69A-8311-486E-A05D-949FBD3FD243}"/>
    <cellStyle name="SAPBEXstdData 8 2 3" xfId="1990" xr:uid="{C88C190E-51A5-4F74-83FF-C999FE613971}"/>
    <cellStyle name="SAPBEXstdData 8 2 3 2" xfId="3999" xr:uid="{32033047-BE31-49E8-80BC-C0BA5D84108E}"/>
    <cellStyle name="SAPBEXstdData 8 2 3 2 2" xfId="10555" xr:uid="{A0522D8D-38EA-4F73-8D4B-1AE9B14FA43F}"/>
    <cellStyle name="SAPBEXstdData 8 2 3 2 3" xfId="16169" xr:uid="{054D10EB-4776-4009-908C-1FCE25BE816F}"/>
    <cellStyle name="SAPBEXstdData 8 2 3 2 4" xfId="21646" xr:uid="{49B7EB7F-BD2F-445C-889E-A1D9CCA5CED9}"/>
    <cellStyle name="SAPBEXstdData 8 2 3 3" xfId="6347" xr:uid="{7B25C12F-E374-4D68-AFCD-A55E7ABAA1AE}"/>
    <cellStyle name="SAPBEXstdData 8 2 3 3 2" xfId="12830" xr:uid="{B5E3BCD5-FC72-4B8E-AD46-EF245991C50A}"/>
    <cellStyle name="SAPBEXstdData 8 2 3 3 3" xfId="18396" xr:uid="{69D25906-8F4E-45F9-A463-AC7AC1E9527B}"/>
    <cellStyle name="SAPBEXstdData 8 2 3 3 4" xfId="23837" xr:uid="{2A8C4227-AE7B-4B7F-A93C-45C8B93F0BE5}"/>
    <cellStyle name="SAPBEXstdData 8 2 3 4" xfId="8610" xr:uid="{C22B73FB-4F85-4660-9089-CD56CC5CF924}"/>
    <cellStyle name="SAPBEXstdData 8 2 3 5" xfId="14272" xr:uid="{71100A7F-D746-4D24-B971-0B6E4D261589}"/>
    <cellStyle name="SAPBEXstdData 8 2 3 6" xfId="19792" xr:uid="{56397A12-8A6E-4538-92B1-B04B17100C03}"/>
    <cellStyle name="SAPBEXstdData 8 2 4" xfId="3997" xr:uid="{CBEB456B-0EB6-4067-9C38-43C2FD5B8B0D}"/>
    <cellStyle name="SAPBEXstdData 8 2 4 2" xfId="10553" xr:uid="{958547DF-768B-4F96-A04B-EEC9070595ED}"/>
    <cellStyle name="SAPBEXstdData 8 2 4 3" xfId="16167" xr:uid="{E85E573D-369B-49DC-BD5B-02D5E632716C}"/>
    <cellStyle name="SAPBEXstdData 8 2 4 4" xfId="21644" xr:uid="{C378D7AF-DF20-4F32-BDC9-887201D3BFFC}"/>
    <cellStyle name="SAPBEXstdData 8 2 5" xfId="6345" xr:uid="{747DBC71-E242-48D0-A9A6-FE19177810B1}"/>
    <cellStyle name="SAPBEXstdData 8 2 5 2" xfId="12828" xr:uid="{7D800455-EC50-425A-B4C7-385BD6C55555}"/>
    <cellStyle name="SAPBEXstdData 8 2 5 3" xfId="18394" xr:uid="{261D49D3-00E1-4A1F-B57F-CF14EDEBE51C}"/>
    <cellStyle name="SAPBEXstdData 8 2 5 4" xfId="23835" xr:uid="{7E98A8FB-9DEC-4771-8654-F2C2DB4C2946}"/>
    <cellStyle name="SAPBEXstdData 8 2 6" xfId="8608" xr:uid="{DC536F8D-F06E-4F19-9E98-4D90BD2BDDAE}"/>
    <cellStyle name="SAPBEXstdData 8 2 7" xfId="14270" xr:uid="{E2288062-CB92-43D8-B7D9-98B6CAC7CF56}"/>
    <cellStyle name="SAPBEXstdData 8 2 8" xfId="19790" xr:uid="{DB9B606C-5B99-4115-BA89-1CF525A87124}"/>
    <cellStyle name="SAPBEXstdData 8 3" xfId="1991" xr:uid="{55E0085D-B09B-43A3-ADB2-9FFA4540C6FB}"/>
    <cellStyle name="SAPBEXstdData 8 3 2" xfId="1992" xr:uid="{BBAE3D41-4C92-4CEB-92C2-05C599D86B6B}"/>
    <cellStyle name="SAPBEXstdData 8 3 2 2" xfId="4001" xr:uid="{FC63AC2F-1F71-4DC9-8905-7C777F160F68}"/>
    <cellStyle name="SAPBEXstdData 8 3 2 2 2" xfId="10557" xr:uid="{CC242FA2-FCA2-4384-B3C6-8D29D774BC52}"/>
    <cellStyle name="SAPBEXstdData 8 3 2 2 3" xfId="16171" xr:uid="{0EFBC97F-58FC-4A06-96B9-5C0082498C90}"/>
    <cellStyle name="SAPBEXstdData 8 3 2 2 4" xfId="21648" xr:uid="{14E4B3F8-F42F-484A-903A-211275EA3E85}"/>
    <cellStyle name="SAPBEXstdData 8 3 2 3" xfId="6349" xr:uid="{0150972F-36B8-4582-8111-DE6018E9C376}"/>
    <cellStyle name="SAPBEXstdData 8 3 2 3 2" xfId="12832" xr:uid="{1E0CE380-CDC9-4FFC-B88D-CB298444AF3C}"/>
    <cellStyle name="SAPBEXstdData 8 3 2 3 3" xfId="18398" xr:uid="{4B99209E-26FA-4058-A000-7994996584A7}"/>
    <cellStyle name="SAPBEXstdData 8 3 2 3 4" xfId="23839" xr:uid="{80837BE6-5781-4B8C-8D79-51D940553BE7}"/>
    <cellStyle name="SAPBEXstdData 8 3 2 4" xfId="8612" xr:uid="{7B02407A-F908-4A42-86F1-6BD2BBB00CD5}"/>
    <cellStyle name="SAPBEXstdData 8 3 2 5" xfId="14274" xr:uid="{6BEABCB6-7405-4B92-8189-5DFDF87F61A2}"/>
    <cellStyle name="SAPBEXstdData 8 3 2 6" xfId="19794" xr:uid="{6F3B485F-3603-4610-88B0-90226BB118A6}"/>
    <cellStyle name="SAPBEXstdData 8 3 3" xfId="1993" xr:uid="{9112325A-D4FB-4E29-8C4F-E72910EF69FB}"/>
    <cellStyle name="SAPBEXstdData 8 3 3 2" xfId="4002" xr:uid="{780C295F-1E3E-4030-B62D-6BDEA5EEFD1D}"/>
    <cellStyle name="SAPBEXstdData 8 3 3 2 2" xfId="10558" xr:uid="{7196D4AE-999F-4C9F-807A-17381D4BD584}"/>
    <cellStyle name="SAPBEXstdData 8 3 3 2 3" xfId="16172" xr:uid="{EF093DE7-970E-4D6A-B266-630003328DE4}"/>
    <cellStyle name="SAPBEXstdData 8 3 3 2 4" xfId="21649" xr:uid="{7D786EDE-C404-41F9-9898-0BCF8D6E9757}"/>
    <cellStyle name="SAPBEXstdData 8 3 3 3" xfId="6350" xr:uid="{BE36C3D6-E778-4733-AB42-1D41CE566729}"/>
    <cellStyle name="SAPBEXstdData 8 3 3 3 2" xfId="12833" xr:uid="{49D592EA-E19F-47BD-9E17-1F4961F40B5B}"/>
    <cellStyle name="SAPBEXstdData 8 3 3 3 3" xfId="18399" xr:uid="{CDEE9901-EAF9-4EC8-9869-51B33D33EA27}"/>
    <cellStyle name="SAPBEXstdData 8 3 3 3 4" xfId="23840" xr:uid="{67369BDA-8A91-4CD1-9F73-A5A78DAF9A7F}"/>
    <cellStyle name="SAPBEXstdData 8 3 3 4" xfId="8613" xr:uid="{4B45B57E-81A6-40BA-8618-A13B53955A22}"/>
    <cellStyle name="SAPBEXstdData 8 3 3 5" xfId="14275" xr:uid="{D11A94E1-C6DA-469B-85A4-8648A5003933}"/>
    <cellStyle name="SAPBEXstdData 8 3 3 6" xfId="19795" xr:uid="{EFE98F7B-6D66-4E33-A03A-7EEEEA559D0C}"/>
    <cellStyle name="SAPBEXstdData 8 3 4" xfId="4000" xr:uid="{0AA3DFA7-EEB9-4AC3-AF01-F13052A6FFFC}"/>
    <cellStyle name="SAPBEXstdData 8 3 4 2" xfId="10556" xr:uid="{C2D51B0A-F2DC-49E3-AA5A-1D15899F29EE}"/>
    <cellStyle name="SAPBEXstdData 8 3 4 3" xfId="16170" xr:uid="{1B39D743-9400-41F5-8F54-09CA42ADDA41}"/>
    <cellStyle name="SAPBEXstdData 8 3 4 4" xfId="21647" xr:uid="{56017D33-A4C2-4CAB-B8CD-8E92CF6ACB6A}"/>
    <cellStyle name="SAPBEXstdData 8 3 5" xfId="6348" xr:uid="{7F5AD541-934B-4BE8-8569-0DB4F3570C21}"/>
    <cellStyle name="SAPBEXstdData 8 3 5 2" xfId="12831" xr:uid="{E8537230-6FD3-4E0A-9C3B-343E402F9B8B}"/>
    <cellStyle name="SAPBEXstdData 8 3 5 3" xfId="18397" xr:uid="{68F9A53B-5E90-400B-8D71-0C488ABC2149}"/>
    <cellStyle name="SAPBEXstdData 8 3 5 4" xfId="23838" xr:uid="{BFCADD27-4E6F-4465-AF63-47032B29266F}"/>
    <cellStyle name="SAPBEXstdData 8 3 6" xfId="8611" xr:uid="{D7450A7E-0C12-4AB2-AAD3-06EB888E50FD}"/>
    <cellStyle name="SAPBEXstdData 8 3 7" xfId="14273" xr:uid="{4A6A40E4-AE39-4D2B-B463-A703734D000E}"/>
    <cellStyle name="SAPBEXstdData 8 3 8" xfId="19793" xr:uid="{9889BA2A-6312-4BDC-9E7F-BD0BB5BB9640}"/>
    <cellStyle name="SAPBEXstdData 8 4" xfId="1994" xr:uid="{7A2CFFB6-6E63-43E6-AB72-E58220CB1373}"/>
    <cellStyle name="SAPBEXstdData 8 4 2" xfId="1995" xr:uid="{2C95B12D-9F0A-4A42-813C-EB3725A78D64}"/>
    <cellStyle name="SAPBEXstdData 8 4 2 2" xfId="4004" xr:uid="{88BE7045-B392-4DD3-B656-CBB184C04D08}"/>
    <cellStyle name="SAPBEXstdData 8 4 2 2 2" xfId="10560" xr:uid="{93A8E8B5-6704-4952-95ED-B4A38ACB3E0C}"/>
    <cellStyle name="SAPBEXstdData 8 4 2 2 3" xfId="16174" xr:uid="{7BE83036-AFF1-4100-B61B-C68A084EB788}"/>
    <cellStyle name="SAPBEXstdData 8 4 2 2 4" xfId="21651" xr:uid="{B974B6F2-D91C-47F6-82FE-4B5284F2399B}"/>
    <cellStyle name="SAPBEXstdData 8 4 2 3" xfId="6352" xr:uid="{486A6905-7ED3-42A8-95DE-7A0BDA9CEDAA}"/>
    <cellStyle name="SAPBEXstdData 8 4 2 3 2" xfId="12835" xr:uid="{C0893CEE-9270-4855-A6FD-07E79449EBDF}"/>
    <cellStyle name="SAPBEXstdData 8 4 2 3 3" xfId="18401" xr:uid="{3ED10DE6-DEF7-48B3-8633-2DAEE3FA0CD3}"/>
    <cellStyle name="SAPBEXstdData 8 4 2 3 4" xfId="23842" xr:uid="{C6632C54-F508-435D-8D01-75A1D0A58A3A}"/>
    <cellStyle name="SAPBEXstdData 8 4 2 4" xfId="8615" xr:uid="{6C85E91C-1AA7-4773-BEEC-F2CD9ABF6B82}"/>
    <cellStyle name="SAPBEXstdData 8 4 2 5" xfId="14277" xr:uid="{AA33374D-EDBA-457E-A23C-1D15C796DAB3}"/>
    <cellStyle name="SAPBEXstdData 8 4 2 6" xfId="19797" xr:uid="{840CFD6C-E79F-4573-8628-440380B81A86}"/>
    <cellStyle name="SAPBEXstdData 8 4 3" xfId="1996" xr:uid="{BBE895A1-DA36-4655-B676-DD98880118AC}"/>
    <cellStyle name="SAPBEXstdData 8 4 3 2" xfId="4005" xr:uid="{AB55671F-AA2F-483C-BD42-21B1CB738F45}"/>
    <cellStyle name="SAPBEXstdData 8 4 3 2 2" xfId="10561" xr:uid="{1B7BA2A0-4893-471D-A547-4C9BE93D6816}"/>
    <cellStyle name="SAPBEXstdData 8 4 3 2 3" xfId="16175" xr:uid="{A94049C8-305C-4828-BD89-81912328AAEA}"/>
    <cellStyle name="SAPBEXstdData 8 4 3 2 4" xfId="21652" xr:uid="{AD02DA5D-E80F-4928-8BBC-28D467EBB506}"/>
    <cellStyle name="SAPBEXstdData 8 4 3 3" xfId="6353" xr:uid="{52EE2CE2-273A-48EE-9C33-BC38A5A95E9A}"/>
    <cellStyle name="SAPBEXstdData 8 4 3 3 2" xfId="12836" xr:uid="{B16DCFFC-3A83-4D13-9C04-391BAAB2BB5E}"/>
    <cellStyle name="SAPBEXstdData 8 4 3 3 3" xfId="18402" xr:uid="{626083BA-2247-4F7B-958B-54C0115DC39E}"/>
    <cellStyle name="SAPBEXstdData 8 4 3 3 4" xfId="23843" xr:uid="{6CFDF3C4-2D65-4604-AAB7-B195A14B7748}"/>
    <cellStyle name="SAPBEXstdData 8 4 3 4" xfId="8616" xr:uid="{CDAD21FA-9F6B-4066-A21B-54CD37298BBF}"/>
    <cellStyle name="SAPBEXstdData 8 4 3 5" xfId="14278" xr:uid="{C9C883AE-1CEA-4344-99FB-412E3366E0C0}"/>
    <cellStyle name="SAPBEXstdData 8 4 3 6" xfId="19798" xr:uid="{6001601C-9825-4E39-9A4C-19F4606B6CE3}"/>
    <cellStyle name="SAPBEXstdData 8 4 4" xfId="4003" xr:uid="{916F43E4-E11B-45A5-A1B1-8DB74014B5C1}"/>
    <cellStyle name="SAPBEXstdData 8 4 4 2" xfId="10559" xr:uid="{E02318A6-657F-4D72-B05A-D7CE16A9F1AD}"/>
    <cellStyle name="SAPBEXstdData 8 4 4 3" xfId="16173" xr:uid="{709FC706-E3EB-4635-9829-202D7F0E1942}"/>
    <cellStyle name="SAPBEXstdData 8 4 4 4" xfId="21650" xr:uid="{8A8768DD-9EEB-46A1-9AF5-7728AF7E7AE5}"/>
    <cellStyle name="SAPBEXstdData 8 4 5" xfId="6351" xr:uid="{84B08C08-4B49-4B6B-A9A7-CAC988947624}"/>
    <cellStyle name="SAPBEXstdData 8 4 5 2" xfId="12834" xr:uid="{11D33B49-0FC4-49A7-9087-399F4B33966A}"/>
    <cellStyle name="SAPBEXstdData 8 4 5 3" xfId="18400" xr:uid="{BCF1B158-EE55-4DC8-BCE7-BB3546A2C4B9}"/>
    <cellStyle name="SAPBEXstdData 8 4 5 4" xfId="23841" xr:uid="{ECAEAF9D-4797-42F7-B2ED-64A5335698F1}"/>
    <cellStyle name="SAPBEXstdData 8 4 6" xfId="8614" xr:uid="{3C8E76AD-6488-436E-A248-C0A4695E94F9}"/>
    <cellStyle name="SAPBEXstdData 8 4 7" xfId="14276" xr:uid="{DE113DBF-173F-49F1-A836-4E45CF35F37F}"/>
    <cellStyle name="SAPBEXstdData 8 4 8" xfId="19796" xr:uid="{84D3F272-8404-4D57-9E6A-C3AB27903DF9}"/>
    <cellStyle name="SAPBEXstdData 8 5" xfId="1997" xr:uid="{9583256E-547A-4D27-8911-141AEC7D419E}"/>
    <cellStyle name="SAPBEXstdData 8 5 2" xfId="4006" xr:uid="{3BB6D0BE-F343-4EEA-A791-828DEEA6C9A9}"/>
    <cellStyle name="SAPBEXstdData 8 5 2 2" xfId="10562" xr:uid="{6F5159D2-910F-4E42-8E00-77C30D13281B}"/>
    <cellStyle name="SAPBEXstdData 8 5 2 3" xfId="16176" xr:uid="{94DD3490-9199-457C-AFCC-7D42D57626AA}"/>
    <cellStyle name="SAPBEXstdData 8 5 2 4" xfId="21653" xr:uid="{67D54C49-84FF-4B87-9280-B06C4ACEF4BC}"/>
    <cellStyle name="SAPBEXstdData 8 5 3" xfId="6354" xr:uid="{F97C0285-555C-44CC-A544-C8EA46A664E1}"/>
    <cellStyle name="SAPBEXstdData 8 5 3 2" xfId="12837" xr:uid="{3FE876BF-AD73-4185-A833-532A086FB080}"/>
    <cellStyle name="SAPBEXstdData 8 5 3 3" xfId="18403" xr:uid="{BB43C9F4-EEFF-424E-9F1A-C27EB246E9E7}"/>
    <cellStyle name="SAPBEXstdData 8 5 3 4" xfId="23844" xr:uid="{05DE54F9-3C45-49CD-BFCC-09970A6EE924}"/>
    <cellStyle name="SAPBEXstdData 8 5 4" xfId="8617" xr:uid="{B48F8358-B0AC-4E49-A65C-0246AF933AEE}"/>
    <cellStyle name="SAPBEXstdData 8 5 5" xfId="14279" xr:uid="{99F800B4-DF52-4240-920D-7EE98E5A5AC2}"/>
    <cellStyle name="SAPBEXstdData 8 5 6" xfId="19799" xr:uid="{E922BFB7-CEA4-498E-BA52-C670B28A1E17}"/>
    <cellStyle name="SAPBEXstdData 8 6" xfId="1998" xr:uid="{C2F25061-05BD-437F-9141-EE255C2E8BCE}"/>
    <cellStyle name="SAPBEXstdData 8 6 2" xfId="4007" xr:uid="{BD35BAD7-18F7-4F0A-B2A0-49851BC4D72A}"/>
    <cellStyle name="SAPBEXstdData 8 6 2 2" xfId="10563" xr:uid="{AB0C7407-A247-4815-8CF9-C3D23FB19567}"/>
    <cellStyle name="SAPBEXstdData 8 6 2 3" xfId="16177" xr:uid="{52A68531-E1D1-4E92-8CD1-5D5290DBD23A}"/>
    <cellStyle name="SAPBEXstdData 8 6 2 4" xfId="21654" xr:uid="{842FF743-2BDB-492C-AD2D-9CB36342E380}"/>
    <cellStyle name="SAPBEXstdData 8 6 3" xfId="6355" xr:uid="{1C7D8461-F424-4F48-98E6-099A89EC7EFA}"/>
    <cellStyle name="SAPBEXstdData 8 6 3 2" xfId="12838" xr:uid="{2494C079-94F2-48A5-83C7-6A70BFD3C0ED}"/>
    <cellStyle name="SAPBEXstdData 8 6 3 3" xfId="18404" xr:uid="{EAB75BF8-1D30-417A-A95E-7195F40FC771}"/>
    <cellStyle name="SAPBEXstdData 8 6 3 4" xfId="23845" xr:uid="{4D44BB52-D501-413E-837B-599DCBD0CE03}"/>
    <cellStyle name="SAPBEXstdData 8 6 4" xfId="8618" xr:uid="{08F66AAB-9B0C-429D-B9D7-C736F978858F}"/>
    <cellStyle name="SAPBEXstdData 8 6 5" xfId="14280" xr:uid="{CF2F6A02-3648-4208-848F-BE8BEA845456}"/>
    <cellStyle name="SAPBEXstdData 8 6 6" xfId="19800" xr:uid="{A82FA107-79DD-48F0-B9FF-855A67923B10}"/>
    <cellStyle name="SAPBEXstdData 8 7" xfId="3996" xr:uid="{1223A318-0F14-4B90-8E51-E0DA158A0E11}"/>
    <cellStyle name="SAPBEXstdData 8 7 2" xfId="10552" xr:uid="{C727B662-B974-489C-A4B4-70D212153B82}"/>
    <cellStyle name="SAPBEXstdData 8 7 3" xfId="16166" xr:uid="{56D9AB58-229A-4C9D-904F-03DDDBFD6F5E}"/>
    <cellStyle name="SAPBEXstdData 8 7 4" xfId="21643" xr:uid="{01432C84-D9B3-4DC2-A815-520E91C8D078}"/>
    <cellStyle name="SAPBEXstdData 8 8" xfId="6344" xr:uid="{11FF523E-C13D-4D4F-8428-385C0601B076}"/>
    <cellStyle name="SAPBEXstdData 8 8 2" xfId="12827" xr:uid="{D3A1FAE0-1859-4B0B-82D8-D20608664BCA}"/>
    <cellStyle name="SAPBEXstdData 8 8 3" xfId="18393" xr:uid="{15A62D64-B38D-4D93-B71D-3AC23097DB1C}"/>
    <cellStyle name="SAPBEXstdData 8 8 4" xfId="23834" xr:uid="{E9AA1DD0-7301-4C3B-8AC6-3B0503A7980D}"/>
    <cellStyle name="SAPBEXstdData 8 9" xfId="8607" xr:uid="{0ED90DA5-08D3-4327-B035-3FC2E9C641E2}"/>
    <cellStyle name="SAPBEXstdData 9" xfId="1999" xr:uid="{5C70116E-F7CD-4454-ABEB-318AE122447C}"/>
    <cellStyle name="SAPBEXstdData 9 10" xfId="14281" xr:uid="{3038BD58-F91C-447D-97F3-4C02D4206FD8}"/>
    <cellStyle name="SAPBEXstdData 9 11" xfId="19801" xr:uid="{F9311600-5CE6-4A5C-8A7D-660941484EEA}"/>
    <cellStyle name="SAPBEXstdData 9 2" xfId="2000" xr:uid="{0B2E0631-F18D-4311-A41B-A53732523FF7}"/>
    <cellStyle name="SAPBEXstdData 9 2 2" xfId="2001" xr:uid="{CD196468-0FB9-40A8-B44F-F5A050523890}"/>
    <cellStyle name="SAPBEXstdData 9 2 2 2" xfId="4010" xr:uid="{E00D8B6B-DF84-4A40-9C21-518DE0E31982}"/>
    <cellStyle name="SAPBEXstdData 9 2 2 2 2" xfId="10566" xr:uid="{2D9E5482-EBA6-43AD-85AA-6979130CAD80}"/>
    <cellStyle name="SAPBEXstdData 9 2 2 2 3" xfId="16180" xr:uid="{78163DF4-8344-42DE-B732-1652169E72C2}"/>
    <cellStyle name="SAPBEXstdData 9 2 2 2 4" xfId="21657" xr:uid="{327D02C9-9F2C-46B3-8F35-2C84D4734DDC}"/>
    <cellStyle name="SAPBEXstdData 9 2 2 3" xfId="6358" xr:uid="{9DD81F14-693D-4DD3-9AC6-991E9C55D459}"/>
    <cellStyle name="SAPBEXstdData 9 2 2 3 2" xfId="12841" xr:uid="{B8398EF2-510B-4F7D-B9CF-BE00398671CC}"/>
    <cellStyle name="SAPBEXstdData 9 2 2 3 3" xfId="18407" xr:uid="{90595A8B-E03D-4FEB-8D69-DE97944E997A}"/>
    <cellStyle name="SAPBEXstdData 9 2 2 3 4" xfId="23848" xr:uid="{E00AB644-9CBD-4309-8732-46A2508E7579}"/>
    <cellStyle name="SAPBEXstdData 9 2 2 4" xfId="8621" xr:uid="{F5CB1F1B-3787-4BB5-894F-011784E5B9B8}"/>
    <cellStyle name="SAPBEXstdData 9 2 2 5" xfId="14283" xr:uid="{4123C70D-3FF7-44D9-A1AE-FB8F76A201C7}"/>
    <cellStyle name="SAPBEXstdData 9 2 2 6" xfId="19803" xr:uid="{7948A2BB-A9A6-425A-9830-C748AAE0B2FD}"/>
    <cellStyle name="SAPBEXstdData 9 2 3" xfId="2002" xr:uid="{F0688084-4229-4F53-B10C-8C16A8681060}"/>
    <cellStyle name="SAPBEXstdData 9 2 3 2" xfId="4011" xr:uid="{D506B488-E4BD-4F5C-BDAC-CE683F7D7EBF}"/>
    <cellStyle name="SAPBEXstdData 9 2 3 2 2" xfId="10567" xr:uid="{52807F46-E101-42D4-9CEF-6EE431C95CE4}"/>
    <cellStyle name="SAPBEXstdData 9 2 3 2 3" xfId="16181" xr:uid="{CCF0B639-D274-429F-BAA5-23A0943039CD}"/>
    <cellStyle name="SAPBEXstdData 9 2 3 2 4" xfId="21658" xr:uid="{EE4A625D-C8A7-429C-94EF-684106050AE7}"/>
    <cellStyle name="SAPBEXstdData 9 2 3 3" xfId="6359" xr:uid="{0647FC10-775E-4BB9-8D35-3AE1907D898E}"/>
    <cellStyle name="SAPBEXstdData 9 2 3 3 2" xfId="12842" xr:uid="{9360DD5C-A197-4D5F-AFFF-BCF61B3908EB}"/>
    <cellStyle name="SAPBEXstdData 9 2 3 3 3" xfId="18408" xr:uid="{41B57EB7-5397-456B-B10C-7E5170502885}"/>
    <cellStyle name="SAPBEXstdData 9 2 3 3 4" xfId="23849" xr:uid="{28039906-BC9C-46E9-80F2-5DB1289AABF4}"/>
    <cellStyle name="SAPBEXstdData 9 2 3 4" xfId="8622" xr:uid="{7CEFF79A-B28E-413F-BCFB-5596BF846465}"/>
    <cellStyle name="SAPBEXstdData 9 2 3 5" xfId="14284" xr:uid="{D9B6B561-4822-4CF8-9681-AA211EFA25B3}"/>
    <cellStyle name="SAPBEXstdData 9 2 3 6" xfId="19804" xr:uid="{C27C2C03-88E2-4944-A6FE-9570B7FCEF1D}"/>
    <cellStyle name="SAPBEXstdData 9 2 4" xfId="4009" xr:uid="{E56EA17E-CD9C-4908-A515-96401A18FCA3}"/>
    <cellStyle name="SAPBEXstdData 9 2 4 2" xfId="10565" xr:uid="{5509384A-8118-43C7-A826-197ADBD70E9C}"/>
    <cellStyle name="SAPBEXstdData 9 2 4 3" xfId="16179" xr:uid="{38E264ED-3C59-47EB-A45A-49D92CA7FDBA}"/>
    <cellStyle name="SAPBEXstdData 9 2 4 4" xfId="21656" xr:uid="{79BDD7A2-3458-47AF-9357-48139EBF4114}"/>
    <cellStyle name="SAPBEXstdData 9 2 5" xfId="6357" xr:uid="{889FDFAD-37C0-46D9-95D9-C7FA5EA1E869}"/>
    <cellStyle name="SAPBEXstdData 9 2 5 2" xfId="12840" xr:uid="{24D5A41D-E7D4-4ACC-B023-949E8F05AFCB}"/>
    <cellStyle name="SAPBEXstdData 9 2 5 3" xfId="18406" xr:uid="{0F82474E-1FF4-40D8-AF3A-2DA05272FB92}"/>
    <cellStyle name="SAPBEXstdData 9 2 5 4" xfId="23847" xr:uid="{6671B2A6-D41E-48FC-B51A-D08F4739AC19}"/>
    <cellStyle name="SAPBEXstdData 9 2 6" xfId="8620" xr:uid="{5128C91F-3037-4961-B9CA-71518DF419C3}"/>
    <cellStyle name="SAPBEXstdData 9 2 7" xfId="14282" xr:uid="{F8D10177-2815-4FE7-A879-006ED08138CC}"/>
    <cellStyle name="SAPBEXstdData 9 2 8" xfId="19802" xr:uid="{99A7436D-AA86-4D82-8144-DFCE4448E3F7}"/>
    <cellStyle name="SAPBEXstdData 9 3" xfId="2003" xr:uid="{5140B597-F3AE-475C-9071-BFFB1C869E26}"/>
    <cellStyle name="SAPBEXstdData 9 3 2" xfId="2004" xr:uid="{06A3D79A-2CD1-430F-BE8C-1193C1EC30CF}"/>
    <cellStyle name="SAPBEXstdData 9 3 2 2" xfId="4013" xr:uid="{B989640E-C03C-4821-8FAE-551FA69CBACD}"/>
    <cellStyle name="SAPBEXstdData 9 3 2 2 2" xfId="10569" xr:uid="{0EF63180-E235-48A0-98B7-40901C33E088}"/>
    <cellStyle name="SAPBEXstdData 9 3 2 2 3" xfId="16183" xr:uid="{E9E7FFC6-0DE4-4D46-931A-80745533B276}"/>
    <cellStyle name="SAPBEXstdData 9 3 2 2 4" xfId="21660" xr:uid="{24D08AD4-506E-43AA-8A18-E1E8E7E4A4E9}"/>
    <cellStyle name="SAPBEXstdData 9 3 2 3" xfId="6361" xr:uid="{B15A42DC-1D0D-464F-8DB9-0B7ECEFB3BB6}"/>
    <cellStyle name="SAPBEXstdData 9 3 2 3 2" xfId="12844" xr:uid="{8387EE8C-4502-46C3-B9FB-A1C78D402EDA}"/>
    <cellStyle name="SAPBEXstdData 9 3 2 3 3" xfId="18410" xr:uid="{6459E63F-9114-4B09-A25E-694FC49F6EFE}"/>
    <cellStyle name="SAPBEXstdData 9 3 2 3 4" xfId="23851" xr:uid="{8BE2B627-6EA0-4A3C-BC39-BAC2C30AC5A8}"/>
    <cellStyle name="SAPBEXstdData 9 3 2 4" xfId="8624" xr:uid="{404F94B4-2B43-4F4A-AB97-14EBB1E3B775}"/>
    <cellStyle name="SAPBEXstdData 9 3 2 5" xfId="14286" xr:uid="{FBF68AF5-DCD7-4E9D-9B4D-970AC165B418}"/>
    <cellStyle name="SAPBEXstdData 9 3 2 6" xfId="19806" xr:uid="{E4F6A7EE-D755-407F-ABAF-8E5B954623A0}"/>
    <cellStyle name="SAPBEXstdData 9 3 3" xfId="2005" xr:uid="{2B1734C6-E498-423D-96CF-57BC10578D7F}"/>
    <cellStyle name="SAPBEXstdData 9 3 3 2" xfId="4014" xr:uid="{204897B0-3FB4-4847-AA05-77788599FEF2}"/>
    <cellStyle name="SAPBEXstdData 9 3 3 2 2" xfId="10570" xr:uid="{BB309235-4B21-4E15-A2D5-23F4DD85F789}"/>
    <cellStyle name="SAPBEXstdData 9 3 3 2 3" xfId="16184" xr:uid="{E2F7FFE3-45D9-4FDF-9E1D-020770A6E5AF}"/>
    <cellStyle name="SAPBEXstdData 9 3 3 2 4" xfId="21661" xr:uid="{15C2F369-57B9-4706-9992-C4ECEB1F2C6D}"/>
    <cellStyle name="SAPBEXstdData 9 3 3 3" xfId="6362" xr:uid="{D9312440-E063-4CF6-9723-1334F2FB0E17}"/>
    <cellStyle name="SAPBEXstdData 9 3 3 3 2" xfId="12845" xr:uid="{FDA4CA12-B021-4E8B-9905-0E02E4853E31}"/>
    <cellStyle name="SAPBEXstdData 9 3 3 3 3" xfId="18411" xr:uid="{2B5A38A7-43AC-4359-8ED4-443227F991DE}"/>
    <cellStyle name="SAPBEXstdData 9 3 3 3 4" xfId="23852" xr:uid="{4B28B9BE-9F45-49B9-AB5D-3795C08308FF}"/>
    <cellStyle name="SAPBEXstdData 9 3 3 4" xfId="8625" xr:uid="{67A6EEE3-86D2-4CF8-844B-1CECAD21B4F5}"/>
    <cellStyle name="SAPBEXstdData 9 3 3 5" xfId="14287" xr:uid="{22A571DF-B655-48AA-8E46-E90BC66EC93A}"/>
    <cellStyle name="SAPBEXstdData 9 3 3 6" xfId="19807" xr:uid="{31D40EE2-FADA-4832-8949-48713849DEC4}"/>
    <cellStyle name="SAPBEXstdData 9 3 4" xfId="4012" xr:uid="{476D7ECC-FFB0-4E49-A540-D63A32BF9E73}"/>
    <cellStyle name="SAPBEXstdData 9 3 4 2" xfId="10568" xr:uid="{2596D319-0AA1-4FD3-8484-4F230A5B7069}"/>
    <cellStyle name="SAPBEXstdData 9 3 4 3" xfId="16182" xr:uid="{7C8D162C-E36B-4EDE-9C6D-BC92BA5F0B44}"/>
    <cellStyle name="SAPBEXstdData 9 3 4 4" xfId="21659" xr:uid="{4AB2FCE5-D526-4738-9D2F-58D7DCEEAF87}"/>
    <cellStyle name="SAPBEXstdData 9 3 5" xfId="6360" xr:uid="{773F6319-7B32-4518-B471-E74066EEBF0A}"/>
    <cellStyle name="SAPBEXstdData 9 3 5 2" xfId="12843" xr:uid="{2BF618D4-A930-4E93-B231-C1D14B6C1061}"/>
    <cellStyle name="SAPBEXstdData 9 3 5 3" xfId="18409" xr:uid="{16EBC9DC-6472-4AFE-91E8-BC4CD504C086}"/>
    <cellStyle name="SAPBEXstdData 9 3 5 4" xfId="23850" xr:uid="{E860FAA8-1B00-4769-B5D4-26E8DC8B75C3}"/>
    <cellStyle name="SAPBEXstdData 9 3 6" xfId="8623" xr:uid="{B304C6D8-B45F-4DE3-85FF-2D5E18D9B5D3}"/>
    <cellStyle name="SAPBEXstdData 9 3 7" xfId="14285" xr:uid="{E333EEFD-3A5D-43D5-8FB5-D0A668ED677F}"/>
    <cellStyle name="SAPBEXstdData 9 3 8" xfId="19805" xr:uid="{3BF1142D-A2C6-4B31-BC1A-D3209FDAD765}"/>
    <cellStyle name="SAPBEXstdData 9 4" xfId="2006" xr:uid="{5C0FA3F6-C97C-47C1-80B6-F0C1FA22AC06}"/>
    <cellStyle name="SAPBEXstdData 9 4 2" xfId="2007" xr:uid="{B8CA678A-4F15-4D79-8419-9D20C5180F6D}"/>
    <cellStyle name="SAPBEXstdData 9 4 2 2" xfId="4016" xr:uid="{BEABCEAB-CDE8-462C-B3BB-DBB879F63F08}"/>
    <cellStyle name="SAPBEXstdData 9 4 2 2 2" xfId="10572" xr:uid="{F2128219-3D25-4DE9-8DED-2F4B057E87F1}"/>
    <cellStyle name="SAPBEXstdData 9 4 2 2 3" xfId="16186" xr:uid="{BEF157C7-68FF-40FE-BACE-29050BCBF875}"/>
    <cellStyle name="SAPBEXstdData 9 4 2 2 4" xfId="21663" xr:uid="{CA409FC4-D7C2-4F4C-BB6C-D38992ED65F9}"/>
    <cellStyle name="SAPBEXstdData 9 4 2 3" xfId="6364" xr:uid="{2FBB251D-4FDE-4C35-A027-76F52FF9B451}"/>
    <cellStyle name="SAPBEXstdData 9 4 2 3 2" xfId="12847" xr:uid="{BA4FB786-B1F7-42ED-96E5-EF5D9628F8FE}"/>
    <cellStyle name="SAPBEXstdData 9 4 2 3 3" xfId="18413" xr:uid="{6DFDA756-A595-44B2-BF9E-276F32937AEF}"/>
    <cellStyle name="SAPBEXstdData 9 4 2 3 4" xfId="23854" xr:uid="{E2ECA01B-8E8E-454B-A7EB-2765A7A0D0BA}"/>
    <cellStyle name="SAPBEXstdData 9 4 2 4" xfId="8627" xr:uid="{29666C98-B8B0-4D2F-9C6C-7119CA65B3B3}"/>
    <cellStyle name="SAPBEXstdData 9 4 2 5" xfId="14289" xr:uid="{6307F15E-CB4E-4079-9CA9-EE6FC7134AC9}"/>
    <cellStyle name="SAPBEXstdData 9 4 2 6" xfId="19809" xr:uid="{FAD3CE22-E177-4A02-B3C5-539E298833AB}"/>
    <cellStyle name="SAPBEXstdData 9 4 3" xfId="2008" xr:uid="{65561ED7-A91B-41D8-AAA8-26690FF2BF91}"/>
    <cellStyle name="SAPBEXstdData 9 4 3 2" xfId="4017" xr:uid="{394614C1-2947-4FD5-8291-98A51E1A565C}"/>
    <cellStyle name="SAPBEXstdData 9 4 3 2 2" xfId="10573" xr:uid="{5EAE48A7-8EA1-477E-A733-2687B7DACDDD}"/>
    <cellStyle name="SAPBEXstdData 9 4 3 2 3" xfId="16187" xr:uid="{CC59BF24-2499-4478-A4B4-C097EC20361F}"/>
    <cellStyle name="SAPBEXstdData 9 4 3 2 4" xfId="21664" xr:uid="{B129F87C-064C-4210-9D91-9041D6CE82BE}"/>
    <cellStyle name="SAPBEXstdData 9 4 3 3" xfId="6365" xr:uid="{FCBCEB18-786B-4AE4-AA7C-20C0D254A8F4}"/>
    <cellStyle name="SAPBEXstdData 9 4 3 3 2" xfId="12848" xr:uid="{379F465D-9CD8-47AC-8D16-40133F054446}"/>
    <cellStyle name="SAPBEXstdData 9 4 3 3 3" xfId="18414" xr:uid="{2127ED7E-1CD2-4F26-9A89-61F6DC409572}"/>
    <cellStyle name="SAPBEXstdData 9 4 3 3 4" xfId="23855" xr:uid="{3F49A1F2-7A07-4ABC-868D-5CA27D9959BC}"/>
    <cellStyle name="SAPBEXstdData 9 4 3 4" xfId="8628" xr:uid="{3BB43E14-B6D9-4CC3-8118-88D7BCD77B43}"/>
    <cellStyle name="SAPBEXstdData 9 4 3 5" xfId="14290" xr:uid="{F2019D13-7B4D-4907-B894-A0A389368AA3}"/>
    <cellStyle name="SAPBEXstdData 9 4 3 6" xfId="19810" xr:uid="{1CAB3B44-AABC-4CEF-A463-D0A3082AC582}"/>
    <cellStyle name="SAPBEXstdData 9 4 4" xfId="4015" xr:uid="{377A6154-14DA-4791-B7B3-C1EA699281A3}"/>
    <cellStyle name="SAPBEXstdData 9 4 4 2" xfId="10571" xr:uid="{5DFE7E4F-3A2B-445E-9D7F-AD3BDEEAE9BD}"/>
    <cellStyle name="SAPBEXstdData 9 4 4 3" xfId="16185" xr:uid="{C73976B4-0614-4F32-8A29-D2B66C75C49C}"/>
    <cellStyle name="SAPBEXstdData 9 4 4 4" xfId="21662" xr:uid="{9F8468CD-D86F-4A30-8A41-035AAC615E2E}"/>
    <cellStyle name="SAPBEXstdData 9 4 5" xfId="6363" xr:uid="{413BA2C6-F951-48EE-88D6-A9828F08ADC2}"/>
    <cellStyle name="SAPBEXstdData 9 4 5 2" xfId="12846" xr:uid="{695CF2E9-68A9-45DD-A39D-5D25891E2257}"/>
    <cellStyle name="SAPBEXstdData 9 4 5 3" xfId="18412" xr:uid="{DB9F4111-19CB-47D0-A71D-51F75D857663}"/>
    <cellStyle name="SAPBEXstdData 9 4 5 4" xfId="23853" xr:uid="{D2E73D70-8ECD-4E4D-9176-186FEB52DA62}"/>
    <cellStyle name="SAPBEXstdData 9 4 6" xfId="8626" xr:uid="{7810F6AC-8269-4458-B107-64B27B4C0879}"/>
    <cellStyle name="SAPBEXstdData 9 4 7" xfId="14288" xr:uid="{6E499A55-4FD2-41C6-814E-5562B999A3ED}"/>
    <cellStyle name="SAPBEXstdData 9 4 8" xfId="19808" xr:uid="{C30C7D3E-8997-4090-9B4D-256363C6009C}"/>
    <cellStyle name="SAPBEXstdData 9 5" xfId="2009" xr:uid="{68D18CEF-33F3-492E-A224-38CB671C5CFC}"/>
    <cellStyle name="SAPBEXstdData 9 5 2" xfId="4018" xr:uid="{BFEFDF4C-60F2-4591-85F9-B64315255337}"/>
    <cellStyle name="SAPBEXstdData 9 5 2 2" xfId="10574" xr:uid="{3566CE63-AFA2-412C-BB89-BC10A560D205}"/>
    <cellStyle name="SAPBEXstdData 9 5 2 3" xfId="16188" xr:uid="{7B14E016-5258-4F30-BF9A-665308992936}"/>
    <cellStyle name="SAPBEXstdData 9 5 2 4" xfId="21665" xr:uid="{38C3A8C0-9E54-45AB-87D9-C09C3BE7B59F}"/>
    <cellStyle name="SAPBEXstdData 9 5 3" xfId="6366" xr:uid="{AFCC26FD-FDFB-4921-A26D-CB9B9D500504}"/>
    <cellStyle name="SAPBEXstdData 9 5 3 2" xfId="12849" xr:uid="{F6A36483-A70F-45FF-93C5-D9A850CF6D7B}"/>
    <cellStyle name="SAPBEXstdData 9 5 3 3" xfId="18415" xr:uid="{7F973790-4290-4DC6-93CA-5593427245E2}"/>
    <cellStyle name="SAPBEXstdData 9 5 3 4" xfId="23856" xr:uid="{A68948D4-F8D0-46E9-8CBC-D9F6F840A4E5}"/>
    <cellStyle name="SAPBEXstdData 9 5 4" xfId="8629" xr:uid="{36A027C7-2FDE-4E41-B94F-0A3C999FF30C}"/>
    <cellStyle name="SAPBEXstdData 9 5 5" xfId="14291" xr:uid="{656C9EF0-3FCF-4BBF-A065-9DBC5A735B3C}"/>
    <cellStyle name="SAPBEXstdData 9 5 6" xfId="19811" xr:uid="{FF31BC2B-4A99-4E00-98A7-AEF47477077B}"/>
    <cellStyle name="SAPBEXstdData 9 6" xfId="2010" xr:uid="{F68BFD67-454A-440A-962F-101AEE686163}"/>
    <cellStyle name="SAPBEXstdData 9 6 2" xfId="4019" xr:uid="{97C036BF-F6B2-4C02-8B42-412752F9E192}"/>
    <cellStyle name="SAPBEXstdData 9 6 2 2" xfId="10575" xr:uid="{2D935591-0D7C-4EE9-B4BF-B620DC061A09}"/>
    <cellStyle name="SAPBEXstdData 9 6 2 3" xfId="16189" xr:uid="{668B0DEB-B191-4980-8E73-C2920AEDA2FA}"/>
    <cellStyle name="SAPBEXstdData 9 6 2 4" xfId="21666" xr:uid="{70ACDAA8-75C3-4D2A-A128-823A6FD55976}"/>
    <cellStyle name="SAPBEXstdData 9 6 3" xfId="6367" xr:uid="{9AAE24B8-EB0D-4D44-A66A-6A3D2A834C88}"/>
    <cellStyle name="SAPBEXstdData 9 6 3 2" xfId="12850" xr:uid="{B77A9A61-D4E6-4411-9024-098157340123}"/>
    <cellStyle name="SAPBEXstdData 9 6 3 3" xfId="18416" xr:uid="{FAD1C8FA-CA65-4126-92E2-697C054D23CD}"/>
    <cellStyle name="SAPBEXstdData 9 6 3 4" xfId="23857" xr:uid="{88154500-FC86-4188-9528-181A8B1F431D}"/>
    <cellStyle name="SAPBEXstdData 9 6 4" xfId="8630" xr:uid="{47A1A1C7-2D86-4C10-AEB3-98ECFE155A03}"/>
    <cellStyle name="SAPBEXstdData 9 6 5" xfId="14292" xr:uid="{E6C35F16-E0C5-4533-A897-431B85217C95}"/>
    <cellStyle name="SAPBEXstdData 9 6 6" xfId="19812" xr:uid="{82E17B3D-E721-4D18-BB20-2BF69A8CED0A}"/>
    <cellStyle name="SAPBEXstdData 9 7" xfId="4008" xr:uid="{1BBD8025-C086-4479-A728-5F3241661E6F}"/>
    <cellStyle name="SAPBEXstdData 9 7 2" xfId="10564" xr:uid="{E4ADF813-F7D0-468B-B5D4-8C515ACE7C24}"/>
    <cellStyle name="SAPBEXstdData 9 7 3" xfId="16178" xr:uid="{50CBD6E9-8817-4545-9101-487722102EF3}"/>
    <cellStyle name="SAPBEXstdData 9 7 4" xfId="21655" xr:uid="{BC90D027-9B64-409B-9DBD-B05D24D82224}"/>
    <cellStyle name="SAPBEXstdData 9 8" xfId="6356" xr:uid="{470C79BF-BB7F-445C-A171-61718541014C}"/>
    <cellStyle name="SAPBEXstdData 9 8 2" xfId="12839" xr:uid="{DADDD70B-4F0E-44AF-994D-07D15050CCCB}"/>
    <cellStyle name="SAPBEXstdData 9 8 3" xfId="18405" xr:uid="{C3EEED61-6743-490B-940E-E3E47D1B7F13}"/>
    <cellStyle name="SAPBEXstdData 9 8 4" xfId="23846" xr:uid="{E3585CBF-A96E-4FA0-8AF6-B76CC8285BDA}"/>
    <cellStyle name="SAPBEXstdData 9 9" xfId="8619" xr:uid="{88514614-F198-4EC5-AC79-2BE27A53024D}"/>
    <cellStyle name="SAPBEXstdDataEmph" xfId="664" xr:uid="{3A2F105C-07B7-49CF-8B79-15CFA6A7FFF3}"/>
    <cellStyle name="SAPBEXstdDataEmph 2" xfId="665" xr:uid="{87333BB8-943A-44C0-922E-3B8162CE0712}"/>
    <cellStyle name="SAPBEXstdDataEmph 2 2" xfId="10928" xr:uid="{1C015C8E-D68F-4315-AC7A-89EC0D0D6812}"/>
    <cellStyle name="SAPBEXstdDataEmph 2 3" xfId="13541" xr:uid="{55E64AB4-8B24-46F3-A803-00F945A0707C}"/>
    <cellStyle name="SAPBEXstdDataEmph 3" xfId="121" xr:uid="{BCFB67A7-510E-4D7E-819B-76A8BA253FA9}"/>
    <cellStyle name="SAPBEXstdDataEmph 4" xfId="9681" xr:uid="{7A8F8641-78AF-4E5D-8933-45C6A7420D04}"/>
    <cellStyle name="SAPBEXstdItem" xfId="666" xr:uid="{29F514D7-FF62-402D-8D33-88BA963EFDC0}"/>
    <cellStyle name="SAPBEXstdItem 10" xfId="2011" xr:uid="{C20FCC7B-5F40-4208-A18F-62C3EBC8FCBE}"/>
    <cellStyle name="SAPBEXstdItem 10 10" xfId="14293" xr:uid="{C2DE1162-7F7F-4ADF-92D0-08ED575C54AD}"/>
    <cellStyle name="SAPBEXstdItem 10 11" xfId="19813" xr:uid="{8573440C-5624-4E94-9C1D-C8A353B94855}"/>
    <cellStyle name="SAPBEXstdItem 10 2" xfId="2012" xr:uid="{48DE075A-5C4B-4D69-8821-F6075B9F1DF4}"/>
    <cellStyle name="SAPBEXstdItem 10 2 2" xfId="2013" xr:uid="{9F7BB9D0-57BF-4792-953B-DF9168CB8F6C}"/>
    <cellStyle name="SAPBEXstdItem 10 2 2 2" xfId="4022" xr:uid="{E037C874-7796-4B60-8D78-E3038B9BF708}"/>
    <cellStyle name="SAPBEXstdItem 10 2 2 2 2" xfId="10578" xr:uid="{A6608A79-5446-45C8-8B0A-AF5478B45376}"/>
    <cellStyle name="SAPBEXstdItem 10 2 2 2 3" xfId="16192" xr:uid="{8977C34B-939C-435B-AA33-B076E0760106}"/>
    <cellStyle name="SAPBEXstdItem 10 2 2 2 4" xfId="21669" xr:uid="{40884365-69A9-4D36-BAD0-96990AB3376B}"/>
    <cellStyle name="SAPBEXstdItem 10 2 2 3" xfId="6370" xr:uid="{E4F84A4C-C077-491C-AF95-7A6C50EAA080}"/>
    <cellStyle name="SAPBEXstdItem 10 2 2 3 2" xfId="12853" xr:uid="{21EDC402-2485-4FED-8942-B69C4E57ACA3}"/>
    <cellStyle name="SAPBEXstdItem 10 2 2 3 3" xfId="18419" xr:uid="{1B5668C3-29B7-4BBC-B27E-920223DD1FE6}"/>
    <cellStyle name="SAPBEXstdItem 10 2 2 3 4" xfId="23860" xr:uid="{96C2A8B6-B327-41D3-AFDB-02A700A83116}"/>
    <cellStyle name="SAPBEXstdItem 10 2 2 4" xfId="8633" xr:uid="{98752328-C736-4067-872F-9276A7242230}"/>
    <cellStyle name="SAPBEXstdItem 10 2 2 5" xfId="14295" xr:uid="{EE592632-327A-419A-8B82-28C86E59E67B}"/>
    <cellStyle name="SAPBEXstdItem 10 2 2 6" xfId="19815" xr:uid="{0CE42E50-CE94-47CB-A943-C9AD74370FAC}"/>
    <cellStyle name="SAPBEXstdItem 10 2 3" xfId="2014" xr:uid="{AECBADB2-31D3-45CE-ADFF-ACD5A60A65D7}"/>
    <cellStyle name="SAPBEXstdItem 10 2 3 2" xfId="4023" xr:uid="{B20AC15E-598B-4791-924D-7A626A0CE0D9}"/>
    <cellStyle name="SAPBEXstdItem 10 2 3 2 2" xfId="10579" xr:uid="{D47C34CB-E70D-4179-928C-85BEA1C66CAA}"/>
    <cellStyle name="SAPBEXstdItem 10 2 3 2 3" xfId="16193" xr:uid="{44372BC1-D595-4455-8448-D8DBF5545A0D}"/>
    <cellStyle name="SAPBEXstdItem 10 2 3 2 4" xfId="21670" xr:uid="{2BC4A3D6-8A07-4198-8C4F-F54728E067CF}"/>
    <cellStyle name="SAPBEXstdItem 10 2 3 3" xfId="6371" xr:uid="{06422B94-FBEF-44F3-B50C-DEEB0831C703}"/>
    <cellStyle name="SAPBEXstdItem 10 2 3 3 2" xfId="12854" xr:uid="{1373EA46-0E0D-478B-9303-59C3AD22A523}"/>
    <cellStyle name="SAPBEXstdItem 10 2 3 3 3" xfId="18420" xr:uid="{E8E67DCB-3130-4C94-B387-4D0754643DDC}"/>
    <cellStyle name="SAPBEXstdItem 10 2 3 3 4" xfId="23861" xr:uid="{AA50B179-525C-4E7E-BD95-36AE51F2CD29}"/>
    <cellStyle name="SAPBEXstdItem 10 2 3 4" xfId="8634" xr:uid="{16FDF13E-A035-4D3A-9E15-BEE08B1CD9FF}"/>
    <cellStyle name="SAPBEXstdItem 10 2 3 5" xfId="14296" xr:uid="{4924667E-64BA-4141-A978-92A784B9A32E}"/>
    <cellStyle name="SAPBEXstdItem 10 2 3 6" xfId="19816" xr:uid="{C3053C14-4A80-488D-AD2D-DB76B78D4E00}"/>
    <cellStyle name="SAPBEXstdItem 10 2 4" xfId="4021" xr:uid="{E96E23C8-859E-40D9-ACF1-AD53B4446BD5}"/>
    <cellStyle name="SAPBEXstdItem 10 2 4 2" xfId="10577" xr:uid="{DEE56DC0-51A6-4127-9FB8-FE694FBC0841}"/>
    <cellStyle name="SAPBEXstdItem 10 2 4 3" xfId="16191" xr:uid="{C733C436-6DCE-40DE-9975-7230940B6D48}"/>
    <cellStyle name="SAPBEXstdItem 10 2 4 4" xfId="21668" xr:uid="{9EB61372-55A9-42D4-82AF-D4665D72ED08}"/>
    <cellStyle name="SAPBEXstdItem 10 2 5" xfId="6369" xr:uid="{409B4DBC-C696-498F-94CF-29C1D1AF0051}"/>
    <cellStyle name="SAPBEXstdItem 10 2 5 2" xfId="12852" xr:uid="{8F81D3B9-1821-4508-B4BB-BDC2476FD75B}"/>
    <cellStyle name="SAPBEXstdItem 10 2 5 3" xfId="18418" xr:uid="{A7DCDEB6-0C5E-451C-8559-9B085D7B7ABD}"/>
    <cellStyle name="SAPBEXstdItem 10 2 5 4" xfId="23859" xr:uid="{9CE9CFEF-7613-4CCF-A77F-D68308B0D1A0}"/>
    <cellStyle name="SAPBEXstdItem 10 2 6" xfId="8632" xr:uid="{906AF63E-2205-47B5-A977-7A2DDD3D4DFF}"/>
    <cellStyle name="SAPBEXstdItem 10 2 7" xfId="14294" xr:uid="{014D53C3-1B85-4C9E-8CE3-CB19CD616212}"/>
    <cellStyle name="SAPBEXstdItem 10 2 8" xfId="19814" xr:uid="{02EEC4FE-F59E-47EF-B64B-937459A5921C}"/>
    <cellStyle name="SAPBEXstdItem 10 3" xfId="2015" xr:uid="{CF5A4624-777C-486F-9F70-A6F1E33D65E1}"/>
    <cellStyle name="SAPBEXstdItem 10 3 2" xfId="2016" xr:uid="{A1C75E2A-8D2A-4565-96C4-314004E21F3F}"/>
    <cellStyle name="SAPBEXstdItem 10 3 2 2" xfId="4025" xr:uid="{1DF211CD-449A-4078-BF7E-8E9306ED1EF7}"/>
    <cellStyle name="SAPBEXstdItem 10 3 2 2 2" xfId="10581" xr:uid="{EFF6A13D-78AA-4B3A-B205-E7942037FABE}"/>
    <cellStyle name="SAPBEXstdItem 10 3 2 2 3" xfId="16195" xr:uid="{35DCC40D-E52B-4A7A-93B8-3DBEA1B3E7C8}"/>
    <cellStyle name="SAPBEXstdItem 10 3 2 2 4" xfId="21672" xr:uid="{B32F5A29-4441-4F04-BD4C-EC67120A7997}"/>
    <cellStyle name="SAPBEXstdItem 10 3 2 3" xfId="6373" xr:uid="{956A688F-6160-4E2F-A5C4-C5AF0C7E107B}"/>
    <cellStyle name="SAPBEXstdItem 10 3 2 3 2" xfId="12856" xr:uid="{31E04601-9956-4766-890B-06F999B4CB77}"/>
    <cellStyle name="SAPBEXstdItem 10 3 2 3 3" xfId="18422" xr:uid="{4E06BF99-CA15-4233-B9C0-E9BCB8741739}"/>
    <cellStyle name="SAPBEXstdItem 10 3 2 3 4" xfId="23863" xr:uid="{41FC5896-2E3F-41FA-9572-A5C026961B54}"/>
    <cellStyle name="SAPBEXstdItem 10 3 2 4" xfId="8636" xr:uid="{6A053548-0FCF-4F36-97E1-C906E4A93DDF}"/>
    <cellStyle name="SAPBEXstdItem 10 3 2 5" xfId="14298" xr:uid="{E353B6D4-6CA2-4466-B29B-6B809390DE99}"/>
    <cellStyle name="SAPBEXstdItem 10 3 2 6" xfId="19818" xr:uid="{7F628E1D-E167-4801-BB61-B2FA521AFBE6}"/>
    <cellStyle name="SAPBEXstdItem 10 3 3" xfId="2017" xr:uid="{1A71BAEE-523F-4511-B4B6-3BD17B51BAF4}"/>
    <cellStyle name="SAPBEXstdItem 10 3 3 2" xfId="4026" xr:uid="{005C6831-CA38-4302-A9AC-7D5D15C02A6C}"/>
    <cellStyle name="SAPBEXstdItem 10 3 3 2 2" xfId="10582" xr:uid="{7D967525-C611-4014-87D1-1F908421B709}"/>
    <cellStyle name="SAPBEXstdItem 10 3 3 2 3" xfId="16196" xr:uid="{A832C345-702D-4B5E-8DAE-0A3C14AB10B1}"/>
    <cellStyle name="SAPBEXstdItem 10 3 3 2 4" xfId="21673" xr:uid="{229E01B3-0F38-4D3F-8241-A8571E25E59D}"/>
    <cellStyle name="SAPBEXstdItem 10 3 3 3" xfId="6374" xr:uid="{EC327E25-3BA3-443B-B363-B5D486450CB7}"/>
    <cellStyle name="SAPBEXstdItem 10 3 3 3 2" xfId="12857" xr:uid="{3D83D2F2-BCE8-49A1-A08A-FD6798436415}"/>
    <cellStyle name="SAPBEXstdItem 10 3 3 3 3" xfId="18423" xr:uid="{B5629943-0F0F-4BF4-BB51-ED470617094A}"/>
    <cellStyle name="SAPBEXstdItem 10 3 3 3 4" xfId="23864" xr:uid="{3B60916A-EEA2-4ACA-9659-BBE2D6D0E0DF}"/>
    <cellStyle name="SAPBEXstdItem 10 3 3 4" xfId="8637" xr:uid="{12D6F063-BC89-41A8-9E9A-5DBA236431E5}"/>
    <cellStyle name="SAPBEXstdItem 10 3 3 5" xfId="14299" xr:uid="{8BD0E7A6-C952-4C20-87D3-612C487B55F7}"/>
    <cellStyle name="SAPBEXstdItem 10 3 3 6" xfId="19819" xr:uid="{225B61D2-84EE-4398-A54C-BD0BCE42195A}"/>
    <cellStyle name="SAPBEXstdItem 10 3 4" xfId="4024" xr:uid="{9D2C09E3-EC46-4113-915A-1CC35624EF0D}"/>
    <cellStyle name="SAPBEXstdItem 10 3 4 2" xfId="10580" xr:uid="{93F190D9-2F3A-495A-9E6C-6FA90653451D}"/>
    <cellStyle name="SAPBEXstdItem 10 3 4 3" xfId="16194" xr:uid="{C0AFEE9E-192D-482B-9976-A613BE60C58A}"/>
    <cellStyle name="SAPBEXstdItem 10 3 4 4" xfId="21671" xr:uid="{2634A38B-1267-4FEF-B3F2-66ED90445549}"/>
    <cellStyle name="SAPBEXstdItem 10 3 5" xfId="6372" xr:uid="{DD0800EB-88E3-4F47-A9E0-828E8A128EE6}"/>
    <cellStyle name="SAPBEXstdItem 10 3 5 2" xfId="12855" xr:uid="{9CCFDB75-0E0B-490F-A0B6-9D0C53E7D512}"/>
    <cellStyle name="SAPBEXstdItem 10 3 5 3" xfId="18421" xr:uid="{5B00400A-EDD9-4513-8838-F2D8F12E6585}"/>
    <cellStyle name="SAPBEXstdItem 10 3 5 4" xfId="23862" xr:uid="{16C47B5B-152A-4553-8B32-10FD791EA453}"/>
    <cellStyle name="SAPBEXstdItem 10 3 6" xfId="8635" xr:uid="{E84A649D-22B4-4DB0-8D13-2C7ED6295FD6}"/>
    <cellStyle name="SAPBEXstdItem 10 3 7" xfId="14297" xr:uid="{2801F6BC-B029-40B0-B78C-8F801DB479E2}"/>
    <cellStyle name="SAPBEXstdItem 10 3 8" xfId="19817" xr:uid="{DB88CC5F-F0B5-4993-9F16-D00BA9A848C6}"/>
    <cellStyle name="SAPBEXstdItem 10 4" xfId="2018" xr:uid="{FAD738CA-0A5F-4785-BD6E-E0D3CC4D4DB1}"/>
    <cellStyle name="SAPBEXstdItem 10 4 2" xfId="2019" xr:uid="{AF8F6B32-8531-49A3-86B1-912BEC218D00}"/>
    <cellStyle name="SAPBEXstdItem 10 4 2 2" xfId="4028" xr:uid="{FDE042BC-CA82-4605-87BE-AAC73EA74F78}"/>
    <cellStyle name="SAPBEXstdItem 10 4 2 2 2" xfId="10584" xr:uid="{B32604F6-8FC1-489E-A0E3-D46329FCAAE7}"/>
    <cellStyle name="SAPBEXstdItem 10 4 2 2 3" xfId="16198" xr:uid="{42E62D9B-2768-427D-AEFF-9C3B09316042}"/>
    <cellStyle name="SAPBEXstdItem 10 4 2 2 4" xfId="21675" xr:uid="{11EF38A8-FD42-462D-BAB5-D5D39FB34AF0}"/>
    <cellStyle name="SAPBEXstdItem 10 4 2 3" xfId="6376" xr:uid="{B7362CE3-7ED6-422F-AA39-09F5E6106549}"/>
    <cellStyle name="SAPBEXstdItem 10 4 2 3 2" xfId="12859" xr:uid="{0B409D16-5836-4434-B6DD-921A460D54E3}"/>
    <cellStyle name="SAPBEXstdItem 10 4 2 3 3" xfId="18425" xr:uid="{5D17420A-42CB-49A7-A682-FECA44A38FE0}"/>
    <cellStyle name="SAPBEXstdItem 10 4 2 3 4" xfId="23866" xr:uid="{0479D342-0E89-4A08-A73F-A48D8D838415}"/>
    <cellStyle name="SAPBEXstdItem 10 4 2 4" xfId="8639" xr:uid="{4E394278-24A4-4706-975A-CE111C880C96}"/>
    <cellStyle name="SAPBEXstdItem 10 4 2 5" xfId="14301" xr:uid="{E2AF2FD7-9D0A-4992-8AB0-CAE2AC8D9FE6}"/>
    <cellStyle name="SAPBEXstdItem 10 4 2 6" xfId="19821" xr:uid="{745FD589-46BE-45AF-9E64-6C1ACFB1935C}"/>
    <cellStyle name="SAPBEXstdItem 10 4 3" xfId="2020" xr:uid="{D5AA288E-A8F3-41C7-8F2D-641028FCFED6}"/>
    <cellStyle name="SAPBEXstdItem 10 4 3 2" xfId="4029" xr:uid="{922C4FC9-6804-4410-AA85-CB59D1B468F7}"/>
    <cellStyle name="SAPBEXstdItem 10 4 3 2 2" xfId="10585" xr:uid="{B4791856-803F-41BC-B69F-B2D37B5431E6}"/>
    <cellStyle name="SAPBEXstdItem 10 4 3 2 3" xfId="16199" xr:uid="{1EF0F213-E3B5-4F57-9263-BAE2928B2DA7}"/>
    <cellStyle name="SAPBEXstdItem 10 4 3 2 4" xfId="21676" xr:uid="{8753464C-3913-4086-9271-558A1BAEAD18}"/>
    <cellStyle name="SAPBEXstdItem 10 4 3 3" xfId="6377" xr:uid="{0B8C5995-40C7-41B0-BD6A-075BFC81C8FE}"/>
    <cellStyle name="SAPBEXstdItem 10 4 3 3 2" xfId="12860" xr:uid="{91D565E0-86AD-4CB0-9AF4-17DDE6463055}"/>
    <cellStyle name="SAPBEXstdItem 10 4 3 3 3" xfId="18426" xr:uid="{E18868DB-E9A3-479B-BA15-ED6FDCCE9AE2}"/>
    <cellStyle name="SAPBEXstdItem 10 4 3 3 4" xfId="23867" xr:uid="{C5CEC34A-E01B-4B2B-9A68-180942E847AC}"/>
    <cellStyle name="SAPBEXstdItem 10 4 3 4" xfId="8640" xr:uid="{68EC57A7-B1F7-42D3-AFCD-DBF73114597A}"/>
    <cellStyle name="SAPBEXstdItem 10 4 3 5" xfId="14302" xr:uid="{73CD32D7-73DC-4DD7-B5A1-B399005EC8C7}"/>
    <cellStyle name="SAPBEXstdItem 10 4 3 6" xfId="19822" xr:uid="{8BDB8CD5-BD92-44A6-BBDD-420559FC6030}"/>
    <cellStyle name="SAPBEXstdItem 10 4 4" xfId="4027" xr:uid="{2B38C519-2A5C-4AF4-B45A-02B0F6D083D1}"/>
    <cellStyle name="SAPBEXstdItem 10 4 4 2" xfId="10583" xr:uid="{86BB1066-776B-47E6-97A5-60D2534B9FC7}"/>
    <cellStyle name="SAPBEXstdItem 10 4 4 3" xfId="16197" xr:uid="{3258ADA3-0D11-4FA0-A645-AB1225B19A96}"/>
    <cellStyle name="SAPBEXstdItem 10 4 4 4" xfId="21674" xr:uid="{8624F598-0732-4A80-819D-DE3A8C3DF11D}"/>
    <cellStyle name="SAPBEXstdItem 10 4 5" xfId="6375" xr:uid="{7638B631-2014-4EBC-9330-60358D15727A}"/>
    <cellStyle name="SAPBEXstdItem 10 4 5 2" xfId="12858" xr:uid="{13877087-E2B1-4405-9F41-4848964E1240}"/>
    <cellStyle name="SAPBEXstdItem 10 4 5 3" xfId="18424" xr:uid="{8E337B6C-C43A-4976-9761-C0FDE3DE7D11}"/>
    <cellStyle name="SAPBEXstdItem 10 4 5 4" xfId="23865" xr:uid="{B93C8786-92E6-4528-A8AD-E09D0D476532}"/>
    <cellStyle name="SAPBEXstdItem 10 4 6" xfId="8638" xr:uid="{488338ED-FAE6-4B0D-B452-5F7B92F84344}"/>
    <cellStyle name="SAPBEXstdItem 10 4 7" xfId="14300" xr:uid="{E59B7A79-D696-4BF7-8468-77916927A5AC}"/>
    <cellStyle name="SAPBEXstdItem 10 4 8" xfId="19820" xr:uid="{C03F5364-2D5C-4604-B80D-0B75C9EFAB27}"/>
    <cellStyle name="SAPBEXstdItem 10 5" xfId="2021" xr:uid="{023788F0-FD80-4987-A9A5-6F3A9F02AEFB}"/>
    <cellStyle name="SAPBEXstdItem 10 5 2" xfId="4030" xr:uid="{C2E68799-AEC1-4DC3-A41E-2E18B4E8D651}"/>
    <cellStyle name="SAPBEXstdItem 10 5 2 2" xfId="10586" xr:uid="{AE98F18B-13DD-4E62-9DF6-C2456636BD1E}"/>
    <cellStyle name="SAPBEXstdItem 10 5 2 3" xfId="16200" xr:uid="{0E3EE3F9-A404-43D8-9F63-1479647D6DF4}"/>
    <cellStyle name="SAPBEXstdItem 10 5 2 4" xfId="21677" xr:uid="{107B381F-9111-468D-8DB7-6B3848E8ED02}"/>
    <cellStyle name="SAPBEXstdItem 10 5 3" xfId="6378" xr:uid="{594E0E99-9FD3-4DE7-BE7B-CB90A369F968}"/>
    <cellStyle name="SAPBEXstdItem 10 5 3 2" xfId="12861" xr:uid="{F746B331-0A6E-46C9-984D-5F7A130FFFB8}"/>
    <cellStyle name="SAPBEXstdItem 10 5 3 3" xfId="18427" xr:uid="{B52D659D-8A77-4D90-9E4A-8C70DDA8EA87}"/>
    <cellStyle name="SAPBEXstdItem 10 5 3 4" xfId="23868" xr:uid="{275926D1-DC1B-405C-B440-3B20C2A79BC3}"/>
    <cellStyle name="SAPBEXstdItem 10 5 4" xfId="8641" xr:uid="{0A6B9FAF-1E36-4D6A-8A65-B9F5DB4EB8EE}"/>
    <cellStyle name="SAPBEXstdItem 10 5 5" xfId="14303" xr:uid="{0BCC5263-C37D-449F-A244-0BB567416128}"/>
    <cellStyle name="SAPBEXstdItem 10 5 6" xfId="19823" xr:uid="{91FFC186-3F85-4E56-B5C2-E7A3007C9677}"/>
    <cellStyle name="SAPBEXstdItem 10 6" xfId="2022" xr:uid="{9C64BCA7-FA5C-4D7C-9E53-F4493EE20FFE}"/>
    <cellStyle name="SAPBEXstdItem 10 6 2" xfId="4031" xr:uid="{39333F11-DC5B-4899-8F9B-B11B5CA09B45}"/>
    <cellStyle name="SAPBEXstdItem 10 6 2 2" xfId="10587" xr:uid="{770AF1B6-D629-480A-B909-DB4E4729DD27}"/>
    <cellStyle name="SAPBEXstdItem 10 6 2 3" xfId="16201" xr:uid="{0DAC258D-492A-4D69-A455-B7A65456F87B}"/>
    <cellStyle name="SAPBEXstdItem 10 6 2 4" xfId="21678" xr:uid="{78293521-40B8-4B6A-9AF3-190047DB3190}"/>
    <cellStyle name="SAPBEXstdItem 10 6 3" xfId="6379" xr:uid="{DA246196-17E9-40D9-9E6F-0A9277068ACF}"/>
    <cellStyle name="SAPBEXstdItem 10 6 3 2" xfId="12862" xr:uid="{D0E196CB-C65D-4C9B-89A8-10EB457623A5}"/>
    <cellStyle name="SAPBEXstdItem 10 6 3 3" xfId="18428" xr:uid="{333B9682-6306-4FA9-A405-6A013235A413}"/>
    <cellStyle name="SAPBEXstdItem 10 6 3 4" xfId="23869" xr:uid="{88A991F2-9708-4078-A26D-619D19B271CD}"/>
    <cellStyle name="SAPBEXstdItem 10 6 4" xfId="8642" xr:uid="{5ADF4503-FF50-41D0-875C-67D435E8AB68}"/>
    <cellStyle name="SAPBEXstdItem 10 6 5" xfId="14304" xr:uid="{4FECBB38-DE09-42CF-AB94-141D18797A26}"/>
    <cellStyle name="SAPBEXstdItem 10 6 6" xfId="19824" xr:uid="{83B54DAC-6A1A-42E2-951C-4790222FDC6F}"/>
    <cellStyle name="SAPBEXstdItem 10 7" xfId="4020" xr:uid="{01712C25-E4CA-46A5-A252-AA6386336715}"/>
    <cellStyle name="SAPBEXstdItem 10 7 2" xfId="10576" xr:uid="{5837EB5E-241A-4137-A77D-9DF6E2DF7D0F}"/>
    <cellStyle name="SAPBEXstdItem 10 7 3" xfId="16190" xr:uid="{0960113A-5C03-435E-9278-556D7EE5B7A7}"/>
    <cellStyle name="SAPBEXstdItem 10 7 4" xfId="21667" xr:uid="{E63026B9-D58E-4462-B51C-9C323C07AF1C}"/>
    <cellStyle name="SAPBEXstdItem 10 8" xfId="6368" xr:uid="{46242125-6475-498E-89CE-7F79ECD68590}"/>
    <cellStyle name="SAPBEXstdItem 10 8 2" xfId="12851" xr:uid="{79651249-94D7-4142-8733-51C649B6AAB8}"/>
    <cellStyle name="SAPBEXstdItem 10 8 3" xfId="18417" xr:uid="{A6698C82-784C-49F6-9F0C-6BD0EC462F51}"/>
    <cellStyle name="SAPBEXstdItem 10 8 4" xfId="23858" xr:uid="{8BB19137-1BE0-4D7E-99D7-E40C497BA380}"/>
    <cellStyle name="SAPBEXstdItem 10 9" xfId="8631" xr:uid="{11D579F6-882C-4418-95B8-59627D613B69}"/>
    <cellStyle name="SAPBEXstdItem 11" xfId="2023" xr:uid="{E779B64D-F71F-4520-9096-448005E22B2C}"/>
    <cellStyle name="SAPBEXstdItem 11 10" xfId="14305" xr:uid="{D1CDA380-F15B-40BA-89CC-4F0E04C08A18}"/>
    <cellStyle name="SAPBEXstdItem 11 11" xfId="19825" xr:uid="{AD3A451F-F5DF-48A9-A7B9-489709990A7C}"/>
    <cellStyle name="SAPBEXstdItem 11 2" xfId="2024" xr:uid="{53A0A9C6-545E-49BC-9C71-347CB06F7D72}"/>
    <cellStyle name="SAPBEXstdItem 11 2 2" xfId="2025" xr:uid="{9B038D03-EF7E-4968-ACB5-B8DCE25994F5}"/>
    <cellStyle name="SAPBEXstdItem 11 2 2 2" xfId="4034" xr:uid="{DE7A2A04-B1C1-4B9A-AE5E-BFA80DC5E7DB}"/>
    <cellStyle name="SAPBEXstdItem 11 2 2 2 2" xfId="10590" xr:uid="{C4FC1C81-BD7D-4B35-B197-408640CFB465}"/>
    <cellStyle name="SAPBEXstdItem 11 2 2 2 3" xfId="16204" xr:uid="{0E029E4E-B1CA-4F7F-83CE-F663F8164541}"/>
    <cellStyle name="SAPBEXstdItem 11 2 2 2 4" xfId="21681" xr:uid="{EF4D1EC4-A7F7-4298-8F8C-CA9D819EA3FA}"/>
    <cellStyle name="SAPBEXstdItem 11 2 2 3" xfId="6382" xr:uid="{CBAE8C0E-AFE8-47CE-A7D5-D985BC64BFFA}"/>
    <cellStyle name="SAPBEXstdItem 11 2 2 3 2" xfId="12865" xr:uid="{D82449CF-BA49-4D49-AEBF-436E833B61AE}"/>
    <cellStyle name="SAPBEXstdItem 11 2 2 3 3" xfId="18431" xr:uid="{B8A13FAC-E467-4386-B5B6-81E9C8544A82}"/>
    <cellStyle name="SAPBEXstdItem 11 2 2 3 4" xfId="23872" xr:uid="{E7AC51FE-9960-492E-901A-A1893C0399C3}"/>
    <cellStyle name="SAPBEXstdItem 11 2 2 4" xfId="8645" xr:uid="{90EE418A-3C17-4EBD-B1FB-6C809F0DAEDD}"/>
    <cellStyle name="SAPBEXstdItem 11 2 2 5" xfId="14307" xr:uid="{88BCC910-6580-47DB-A481-7F0B016E88C1}"/>
    <cellStyle name="SAPBEXstdItem 11 2 2 6" xfId="19827" xr:uid="{F40AB62B-1B56-43D7-9419-790DE2E85C9C}"/>
    <cellStyle name="SAPBEXstdItem 11 2 3" xfId="2026" xr:uid="{76A815EC-663E-4A10-A9BE-24D5186EBCD5}"/>
    <cellStyle name="SAPBEXstdItem 11 2 3 2" xfId="4035" xr:uid="{1C9185F2-B565-4E78-B46A-EAE81EF0776E}"/>
    <cellStyle name="SAPBEXstdItem 11 2 3 2 2" xfId="10591" xr:uid="{7BE8F0B1-3630-4508-8E11-E823D2A96EDF}"/>
    <cellStyle name="SAPBEXstdItem 11 2 3 2 3" xfId="16205" xr:uid="{13111C94-8370-4700-B2CF-D94474C7BF13}"/>
    <cellStyle name="SAPBEXstdItem 11 2 3 2 4" xfId="21682" xr:uid="{C3BB0CEF-4A25-4BC6-A41C-E0FE9C3ED594}"/>
    <cellStyle name="SAPBEXstdItem 11 2 3 3" xfId="6383" xr:uid="{01710541-F40D-48D9-8A84-42DCDA7DDA6B}"/>
    <cellStyle name="SAPBEXstdItem 11 2 3 3 2" xfId="12866" xr:uid="{96803160-EE66-4BA0-9D7D-58AA7AE9DA22}"/>
    <cellStyle name="SAPBEXstdItem 11 2 3 3 3" xfId="18432" xr:uid="{BA53FBFE-409D-432C-A180-450FD78F9C72}"/>
    <cellStyle name="SAPBEXstdItem 11 2 3 3 4" xfId="23873" xr:uid="{ADCF9597-E5BE-435C-9B01-3570A65B6E51}"/>
    <cellStyle name="SAPBEXstdItem 11 2 3 4" xfId="8646" xr:uid="{E1E47BCB-9FB6-4BEF-AB0A-BD66BD164624}"/>
    <cellStyle name="SAPBEXstdItem 11 2 3 5" xfId="14308" xr:uid="{55C94884-44E9-40DE-AA6A-BC21D3309BD4}"/>
    <cellStyle name="SAPBEXstdItem 11 2 3 6" xfId="19828" xr:uid="{2E814766-F074-445B-B649-43BE54E67E3D}"/>
    <cellStyle name="SAPBEXstdItem 11 2 4" xfId="4033" xr:uid="{7FC4B537-05C3-434A-9F8E-5EA9C6641321}"/>
    <cellStyle name="SAPBEXstdItem 11 2 4 2" xfId="10589" xr:uid="{E40DEB04-CF85-406E-9A58-E27668611CB4}"/>
    <cellStyle name="SAPBEXstdItem 11 2 4 3" xfId="16203" xr:uid="{2403449A-06A9-4288-B8F8-29951260075D}"/>
    <cellStyle name="SAPBEXstdItem 11 2 4 4" xfId="21680" xr:uid="{B885AB37-E73A-4A6E-A8D7-5826B538312E}"/>
    <cellStyle name="SAPBEXstdItem 11 2 5" xfId="6381" xr:uid="{40B3A73C-050E-4499-8FE1-0EE2DC569F77}"/>
    <cellStyle name="SAPBEXstdItem 11 2 5 2" xfId="12864" xr:uid="{2233DC12-0237-456F-A5F8-13031387AE96}"/>
    <cellStyle name="SAPBEXstdItem 11 2 5 3" xfId="18430" xr:uid="{89FD2855-17C3-4673-BD4D-EBAEB8795804}"/>
    <cellStyle name="SAPBEXstdItem 11 2 5 4" xfId="23871" xr:uid="{ACD60603-0990-4846-90E8-873318EE29CB}"/>
    <cellStyle name="SAPBEXstdItem 11 2 6" xfId="8644" xr:uid="{8A11AEB6-CA32-4E3D-975E-5F5CB311B329}"/>
    <cellStyle name="SAPBEXstdItem 11 2 7" xfId="14306" xr:uid="{920476F2-BFA8-4D8C-A220-AF77E25B2D67}"/>
    <cellStyle name="SAPBEXstdItem 11 2 8" xfId="19826" xr:uid="{4564F06F-5F5C-48BB-8E66-9743FD21B8F7}"/>
    <cellStyle name="SAPBEXstdItem 11 3" xfId="2027" xr:uid="{6B52641E-4ABD-41F0-9718-316293558D3E}"/>
    <cellStyle name="SAPBEXstdItem 11 3 2" xfId="2028" xr:uid="{38A35523-7828-402D-8F05-EC983FBD412C}"/>
    <cellStyle name="SAPBEXstdItem 11 3 2 2" xfId="4037" xr:uid="{EC6A037B-6034-482D-9B78-DC2EB9D1971C}"/>
    <cellStyle name="SAPBEXstdItem 11 3 2 2 2" xfId="10593" xr:uid="{DF79FE97-AC27-4D84-876B-B76D5110A72A}"/>
    <cellStyle name="SAPBEXstdItem 11 3 2 2 3" xfId="16207" xr:uid="{780CD066-F83A-4745-9407-BC01A84719A6}"/>
    <cellStyle name="SAPBEXstdItem 11 3 2 2 4" xfId="21684" xr:uid="{9690C8AD-DD41-4267-91BC-419F899A0C39}"/>
    <cellStyle name="SAPBEXstdItem 11 3 2 3" xfId="6385" xr:uid="{623AEE45-1FFD-4278-9A4E-0D7AA7DAD116}"/>
    <cellStyle name="SAPBEXstdItem 11 3 2 3 2" xfId="12868" xr:uid="{CFD06C0A-CB45-4A20-972D-786D5752A182}"/>
    <cellStyle name="SAPBEXstdItem 11 3 2 3 3" xfId="18434" xr:uid="{67DE3180-1192-4ED7-9EDD-602BA892E0FB}"/>
    <cellStyle name="SAPBEXstdItem 11 3 2 3 4" xfId="23875" xr:uid="{B7D97248-4AB8-4A12-BE97-395C30E8BDF4}"/>
    <cellStyle name="SAPBEXstdItem 11 3 2 4" xfId="8648" xr:uid="{B4732BB3-8E1E-45AE-8A10-ADE879E7FE1F}"/>
    <cellStyle name="SAPBEXstdItem 11 3 2 5" xfId="14310" xr:uid="{ED3F9247-CD7A-4620-BA50-54E1F1A22286}"/>
    <cellStyle name="SAPBEXstdItem 11 3 2 6" xfId="19830" xr:uid="{AAC31442-3BB3-44D4-AAAA-89DCB1E8CCC6}"/>
    <cellStyle name="SAPBEXstdItem 11 3 3" xfId="2029" xr:uid="{58BD99A3-D993-454C-A1C0-94B61DB1928E}"/>
    <cellStyle name="SAPBEXstdItem 11 3 3 2" xfId="4038" xr:uid="{588E65C7-3EAC-4EBB-9745-F644EFCC20C9}"/>
    <cellStyle name="SAPBEXstdItem 11 3 3 2 2" xfId="10594" xr:uid="{8829BC9C-F18D-41DD-A72E-9683D2EC0BF1}"/>
    <cellStyle name="SAPBEXstdItem 11 3 3 2 3" xfId="16208" xr:uid="{11E000FB-6081-4739-AAE0-E833D3AE5DF2}"/>
    <cellStyle name="SAPBEXstdItem 11 3 3 2 4" xfId="21685" xr:uid="{B34762F7-C3C6-4E61-B13F-99C8ED77A19F}"/>
    <cellStyle name="SAPBEXstdItem 11 3 3 3" xfId="6386" xr:uid="{64BD097A-7901-4C28-800E-85CB3725BE49}"/>
    <cellStyle name="SAPBEXstdItem 11 3 3 3 2" xfId="12869" xr:uid="{61C12690-5224-4DCD-8BC2-36E1ECFB528A}"/>
    <cellStyle name="SAPBEXstdItem 11 3 3 3 3" xfId="18435" xr:uid="{E90300C2-EE6A-48AB-B410-ACB7DB4A848A}"/>
    <cellStyle name="SAPBEXstdItem 11 3 3 3 4" xfId="23876" xr:uid="{896310E7-7AAA-47AB-8D83-F00A3483ADB6}"/>
    <cellStyle name="SAPBEXstdItem 11 3 3 4" xfId="8649" xr:uid="{736D68FF-0B17-4D03-8868-CD856F14D90C}"/>
    <cellStyle name="SAPBEXstdItem 11 3 3 5" xfId="14311" xr:uid="{A13B2E60-0B8C-439B-94A4-35D288D1EBFD}"/>
    <cellStyle name="SAPBEXstdItem 11 3 3 6" xfId="19831" xr:uid="{39D887B4-166F-4213-B003-D035DC897053}"/>
    <cellStyle name="SAPBEXstdItem 11 3 4" xfId="4036" xr:uid="{98C0095D-2A40-42D4-8073-71E3E5BBC208}"/>
    <cellStyle name="SAPBEXstdItem 11 3 4 2" xfId="10592" xr:uid="{22D1BD35-AE0D-43BE-BF52-D25BAA3D9AB7}"/>
    <cellStyle name="SAPBEXstdItem 11 3 4 3" xfId="16206" xr:uid="{E72C7D8A-EC5F-4D19-844C-D6AE776AA878}"/>
    <cellStyle name="SAPBEXstdItem 11 3 4 4" xfId="21683" xr:uid="{3406FA02-4C32-4E29-AACA-56ED2B209F97}"/>
    <cellStyle name="SAPBEXstdItem 11 3 5" xfId="6384" xr:uid="{C753B6A5-3796-479A-9BE1-E1D01606F972}"/>
    <cellStyle name="SAPBEXstdItem 11 3 5 2" xfId="12867" xr:uid="{CC20B49E-BEA3-401F-AD65-E227DC5461A5}"/>
    <cellStyle name="SAPBEXstdItem 11 3 5 3" xfId="18433" xr:uid="{D65054F4-D87E-4917-A8EA-805EF280B45D}"/>
    <cellStyle name="SAPBEXstdItem 11 3 5 4" xfId="23874" xr:uid="{B612FF6F-4E4B-4178-BA0A-6DC49227F098}"/>
    <cellStyle name="SAPBEXstdItem 11 3 6" xfId="8647" xr:uid="{DD4A7A1D-95DD-4C75-BF56-3AA4293B8E40}"/>
    <cellStyle name="SAPBEXstdItem 11 3 7" xfId="14309" xr:uid="{256FFBC1-7B33-45F4-94EE-1E9196E45558}"/>
    <cellStyle name="SAPBEXstdItem 11 3 8" xfId="19829" xr:uid="{30C74966-7522-4841-BE58-1E0B44571FFA}"/>
    <cellStyle name="SAPBEXstdItem 11 4" xfId="2030" xr:uid="{FF3385BC-DCAC-4E9A-BD9D-E8B1ADB282E8}"/>
    <cellStyle name="SAPBEXstdItem 11 4 2" xfId="2031" xr:uid="{312BCD23-E17D-4C87-9158-7A2C76C1F0C1}"/>
    <cellStyle name="SAPBEXstdItem 11 4 2 2" xfId="4040" xr:uid="{70772ED5-33B1-4A56-AAAA-6713489415FB}"/>
    <cellStyle name="SAPBEXstdItem 11 4 2 2 2" xfId="10596" xr:uid="{43E97636-A07A-4AB5-B86C-D210CC76029E}"/>
    <cellStyle name="SAPBEXstdItem 11 4 2 2 3" xfId="16210" xr:uid="{C33B8950-74A2-4DD4-B2F1-BCD4C8AB313F}"/>
    <cellStyle name="SAPBEXstdItem 11 4 2 2 4" xfId="21687" xr:uid="{D458514A-577E-4105-8364-B9A811E79E9C}"/>
    <cellStyle name="SAPBEXstdItem 11 4 2 3" xfId="6388" xr:uid="{C550A8F2-1B14-4735-93F9-576E4770E0AD}"/>
    <cellStyle name="SAPBEXstdItem 11 4 2 3 2" xfId="12871" xr:uid="{AE38F3ED-0CA0-4C1A-B0AE-1D312F221E99}"/>
    <cellStyle name="SAPBEXstdItem 11 4 2 3 3" xfId="18437" xr:uid="{313587B1-8926-417E-A33E-917ADB6C1DA4}"/>
    <cellStyle name="SAPBEXstdItem 11 4 2 3 4" xfId="23878" xr:uid="{29927EC7-B43E-4727-AE1B-6CBDD267087D}"/>
    <cellStyle name="SAPBEXstdItem 11 4 2 4" xfId="8651" xr:uid="{A8338084-469B-439E-8AD9-18243904895A}"/>
    <cellStyle name="SAPBEXstdItem 11 4 2 5" xfId="14313" xr:uid="{7EED8A40-CD1D-44EF-B2A1-15E39E425EC9}"/>
    <cellStyle name="SAPBEXstdItem 11 4 2 6" xfId="19833" xr:uid="{BFFC08E8-F52E-402D-B463-F884BDE5B382}"/>
    <cellStyle name="SAPBEXstdItem 11 4 3" xfId="2032" xr:uid="{7C45AB82-93AA-4FA0-89D0-98A027632A27}"/>
    <cellStyle name="SAPBEXstdItem 11 4 3 2" xfId="4041" xr:uid="{10AC4A29-B0BC-4844-8A8B-1A262A4E82D7}"/>
    <cellStyle name="SAPBEXstdItem 11 4 3 2 2" xfId="10597" xr:uid="{0AEDFA46-E41E-4FDD-B8E7-D14F11E32654}"/>
    <cellStyle name="SAPBEXstdItem 11 4 3 2 3" xfId="16211" xr:uid="{E9807593-4D64-4E97-AABC-893E15D4FBFD}"/>
    <cellStyle name="SAPBEXstdItem 11 4 3 2 4" xfId="21688" xr:uid="{A8E5D2CD-3ABA-4BCB-8F68-E8BEAB2D13A9}"/>
    <cellStyle name="SAPBEXstdItem 11 4 3 3" xfId="6389" xr:uid="{D163100E-27B6-4A26-9023-EB7843F1226E}"/>
    <cellStyle name="SAPBEXstdItem 11 4 3 3 2" xfId="12872" xr:uid="{853C21E0-7F1D-491B-B3E7-2558D37B2C80}"/>
    <cellStyle name="SAPBEXstdItem 11 4 3 3 3" xfId="18438" xr:uid="{24F4AF58-BBC7-404E-8229-40346189405E}"/>
    <cellStyle name="SAPBEXstdItem 11 4 3 3 4" xfId="23879" xr:uid="{1040347A-3FEF-4527-A8DD-66BCD76D0170}"/>
    <cellStyle name="SAPBEXstdItem 11 4 3 4" xfId="8652" xr:uid="{457CE4A3-7799-4BF2-87B2-7147972CBFE4}"/>
    <cellStyle name="SAPBEXstdItem 11 4 3 5" xfId="14314" xr:uid="{78322EA2-88A1-47E5-BB83-594288ACEBB6}"/>
    <cellStyle name="SAPBEXstdItem 11 4 3 6" xfId="19834" xr:uid="{6690927B-F559-4210-9A71-9E2B735B1BDA}"/>
    <cellStyle name="SAPBEXstdItem 11 4 4" xfId="4039" xr:uid="{0ACAEC9C-F8E4-4526-B686-A12D16937760}"/>
    <cellStyle name="SAPBEXstdItem 11 4 4 2" xfId="10595" xr:uid="{CE222060-E0CD-44E6-9599-8EEA40C75197}"/>
    <cellStyle name="SAPBEXstdItem 11 4 4 3" xfId="16209" xr:uid="{6A59B651-6480-4687-ACD5-BC739ADD09EC}"/>
    <cellStyle name="SAPBEXstdItem 11 4 4 4" xfId="21686" xr:uid="{908BCE65-386C-4231-889C-89134A1A3582}"/>
    <cellStyle name="SAPBEXstdItem 11 4 5" xfId="6387" xr:uid="{FADD8F24-395C-4F10-9250-A2498F2AD1F5}"/>
    <cellStyle name="SAPBEXstdItem 11 4 5 2" xfId="12870" xr:uid="{D0018735-C3BE-417A-9ED6-98E1D92AA470}"/>
    <cellStyle name="SAPBEXstdItem 11 4 5 3" xfId="18436" xr:uid="{5EA55A24-0D17-4084-BDE3-ACCEC5B46995}"/>
    <cellStyle name="SAPBEXstdItem 11 4 5 4" xfId="23877" xr:uid="{C9891F9E-F918-48C8-86F6-64C2A95E9DD8}"/>
    <cellStyle name="SAPBEXstdItem 11 4 6" xfId="8650" xr:uid="{57DD3C59-D76A-4ADB-8E50-2DEA7B6A9965}"/>
    <cellStyle name="SAPBEXstdItem 11 4 7" xfId="14312" xr:uid="{F0E3A11D-1BBF-47C7-BD20-FCB26C23F496}"/>
    <cellStyle name="SAPBEXstdItem 11 4 8" xfId="19832" xr:uid="{A748DA76-AE7F-40A5-98E0-E145B28717EA}"/>
    <cellStyle name="SAPBEXstdItem 11 5" xfId="2033" xr:uid="{D9AFECE9-3887-4275-ABD1-DBCB46BDCA19}"/>
    <cellStyle name="SAPBEXstdItem 11 5 2" xfId="4042" xr:uid="{A718E97D-8F63-4438-B13C-AD7EF8A933C2}"/>
    <cellStyle name="SAPBEXstdItem 11 5 2 2" xfId="10598" xr:uid="{B9EBC5AD-8DBB-4FCC-BDD6-F9B9DBB66CD7}"/>
    <cellStyle name="SAPBEXstdItem 11 5 2 3" xfId="16212" xr:uid="{1383DC19-B75C-4E4B-BD2A-9914FA1D69BA}"/>
    <cellStyle name="SAPBEXstdItem 11 5 2 4" xfId="21689" xr:uid="{7D1362F4-C7FB-4848-B946-2A87C34A1FBB}"/>
    <cellStyle name="SAPBEXstdItem 11 5 3" xfId="6390" xr:uid="{DAB513E6-B12F-4151-A74D-6A7570FBAA2F}"/>
    <cellStyle name="SAPBEXstdItem 11 5 3 2" xfId="12873" xr:uid="{A13C0208-BF18-4321-81DC-9D13BE99EE2F}"/>
    <cellStyle name="SAPBEXstdItem 11 5 3 3" xfId="18439" xr:uid="{5621D471-C3E5-4752-8726-8610A7144F6C}"/>
    <cellStyle name="SAPBEXstdItem 11 5 3 4" xfId="23880" xr:uid="{CA38E72F-A700-4672-8DC0-A52DF55036B3}"/>
    <cellStyle name="SAPBEXstdItem 11 5 4" xfId="8653" xr:uid="{80A390D9-E82A-41BE-AB8B-E3C0B31AE802}"/>
    <cellStyle name="SAPBEXstdItem 11 5 5" xfId="14315" xr:uid="{A6A96316-3EB8-4E35-BD50-AE1EA13156FB}"/>
    <cellStyle name="SAPBEXstdItem 11 5 6" xfId="19835" xr:uid="{CD9D261A-2A51-412A-9FDA-618706C74796}"/>
    <cellStyle name="SAPBEXstdItem 11 6" xfId="2034" xr:uid="{2EDB7DD3-DC66-40DE-8D38-8624F986E512}"/>
    <cellStyle name="SAPBEXstdItem 11 6 2" xfId="4043" xr:uid="{ACDA1845-8C82-4833-A904-BCF1FB8B51DB}"/>
    <cellStyle name="SAPBEXstdItem 11 6 2 2" xfId="10599" xr:uid="{CFF13D22-861D-4F86-AA0F-A612F00BBE9C}"/>
    <cellStyle name="SAPBEXstdItem 11 6 2 3" xfId="16213" xr:uid="{ABAAFA2E-463C-4B2C-8A0E-B403B061696B}"/>
    <cellStyle name="SAPBEXstdItem 11 6 2 4" xfId="21690" xr:uid="{46474855-7FA3-4569-8420-B5ED6F8690D4}"/>
    <cellStyle name="SAPBEXstdItem 11 6 3" xfId="6391" xr:uid="{A59CEE14-E852-46E0-9285-3B55FC46AE52}"/>
    <cellStyle name="SAPBEXstdItem 11 6 3 2" xfId="12874" xr:uid="{648AFCFD-7E37-4C9D-9A85-42F67CAE3276}"/>
    <cellStyle name="SAPBEXstdItem 11 6 3 3" xfId="18440" xr:uid="{2BEDD4A4-05BC-4D37-8589-1CA07FD54876}"/>
    <cellStyle name="SAPBEXstdItem 11 6 3 4" xfId="23881" xr:uid="{7F5408C6-2BED-40D2-A4E0-374D7E1EC130}"/>
    <cellStyle name="SAPBEXstdItem 11 6 4" xfId="8654" xr:uid="{76798E0B-C105-4C6E-9E73-200899163897}"/>
    <cellStyle name="SAPBEXstdItem 11 6 5" xfId="14316" xr:uid="{F15D2259-A969-436B-82A4-26DF19A117E0}"/>
    <cellStyle name="SAPBEXstdItem 11 6 6" xfId="19836" xr:uid="{5C0DA05B-F9C8-489C-A41C-26E27BD3D24E}"/>
    <cellStyle name="SAPBEXstdItem 11 7" xfId="4032" xr:uid="{FDC2EFDF-6DE2-4FDC-A137-E7E3AF29040D}"/>
    <cellStyle name="SAPBEXstdItem 11 7 2" xfId="10588" xr:uid="{E0D0697D-F184-452A-9BC5-7006FA75AF6A}"/>
    <cellStyle name="SAPBEXstdItem 11 7 3" xfId="16202" xr:uid="{6C96ACFF-1710-4A12-A0E3-42B5A712F5FF}"/>
    <cellStyle name="SAPBEXstdItem 11 7 4" xfId="21679" xr:uid="{676D4710-4189-404A-84D6-23FA1DA3CEA3}"/>
    <cellStyle name="SAPBEXstdItem 11 8" xfId="6380" xr:uid="{C9BAA037-674D-4DD9-BAA3-4C448353CD7A}"/>
    <cellStyle name="SAPBEXstdItem 11 8 2" xfId="12863" xr:uid="{4995F803-47B2-4D35-8D33-3A5CB32C793F}"/>
    <cellStyle name="SAPBEXstdItem 11 8 3" xfId="18429" xr:uid="{F632FBAB-F959-4DF8-8714-7226C393BB43}"/>
    <cellStyle name="SAPBEXstdItem 11 8 4" xfId="23870" xr:uid="{3CD35D6E-9A80-4557-988F-578DE625EEE8}"/>
    <cellStyle name="SAPBEXstdItem 11 9" xfId="8643" xr:uid="{6D74D827-D854-42B3-AA02-BDAF76C9DBDA}"/>
    <cellStyle name="SAPBEXstdItem 12" xfId="2035" xr:uid="{955BC74B-A1BE-4EEC-A210-4F0EED94DD01}"/>
    <cellStyle name="SAPBEXstdItem 12 10" xfId="14317" xr:uid="{6A31D419-AA70-4C17-A0CA-4A59F583E7AF}"/>
    <cellStyle name="SAPBEXstdItem 12 11" xfId="19837" xr:uid="{D75B2C2C-37E6-44DA-9040-6B332BB01267}"/>
    <cellStyle name="SAPBEXstdItem 12 2" xfId="2036" xr:uid="{8246B502-01CA-4B4F-9DB3-4A71B672CBE5}"/>
    <cellStyle name="SAPBEXstdItem 12 2 2" xfId="2037" xr:uid="{BACC8F5D-2DCF-4F01-859F-D56FDC35E7E6}"/>
    <cellStyle name="SAPBEXstdItem 12 2 2 2" xfId="4046" xr:uid="{03B9A23B-D85C-4E1E-B5C1-2037BEF2D37F}"/>
    <cellStyle name="SAPBEXstdItem 12 2 2 2 2" xfId="10602" xr:uid="{5BAD31F7-2E10-4375-B7A2-3CA036D088F9}"/>
    <cellStyle name="SAPBEXstdItem 12 2 2 2 3" xfId="16216" xr:uid="{29886FE3-96BC-46DC-BD34-D01E78AF8B6C}"/>
    <cellStyle name="SAPBEXstdItem 12 2 2 2 4" xfId="21693" xr:uid="{BC4C7165-A9DD-44FE-8F51-6012A270EE6E}"/>
    <cellStyle name="SAPBEXstdItem 12 2 2 3" xfId="6394" xr:uid="{F173F485-D8EA-4CAF-B982-4A898D4AC089}"/>
    <cellStyle name="SAPBEXstdItem 12 2 2 3 2" xfId="12877" xr:uid="{068582B6-20B8-418F-9F9D-B65677859748}"/>
    <cellStyle name="SAPBEXstdItem 12 2 2 3 3" xfId="18443" xr:uid="{31F9E140-C6F1-45E7-975C-81E966309C5D}"/>
    <cellStyle name="SAPBEXstdItem 12 2 2 3 4" xfId="23884" xr:uid="{4E087103-E139-47E8-926B-AB2D81CB645A}"/>
    <cellStyle name="SAPBEXstdItem 12 2 2 4" xfId="8657" xr:uid="{72684E30-B97C-4595-A54A-D16B53A7595E}"/>
    <cellStyle name="SAPBEXstdItem 12 2 2 5" xfId="14319" xr:uid="{727D1630-359D-436D-9879-4B4AD09DBA25}"/>
    <cellStyle name="SAPBEXstdItem 12 2 2 6" xfId="19839" xr:uid="{0B82B4D6-52B3-45BD-83BB-4E2F504615C9}"/>
    <cellStyle name="SAPBEXstdItem 12 2 3" xfId="2038" xr:uid="{A9E395FB-7193-423F-B30F-A42192A980BB}"/>
    <cellStyle name="SAPBEXstdItem 12 2 3 2" xfId="4047" xr:uid="{FE254877-94F2-4689-8FA5-C8486DDE8BD6}"/>
    <cellStyle name="SAPBEXstdItem 12 2 3 2 2" xfId="10603" xr:uid="{FF320B9A-A503-4712-87A6-4ED609F69725}"/>
    <cellStyle name="SAPBEXstdItem 12 2 3 2 3" xfId="16217" xr:uid="{0C0C1C27-1DF7-4DA7-B29C-129D0747F931}"/>
    <cellStyle name="SAPBEXstdItem 12 2 3 2 4" xfId="21694" xr:uid="{A49E767D-0F99-449F-B73A-E85620CCCB39}"/>
    <cellStyle name="SAPBEXstdItem 12 2 3 3" xfId="6395" xr:uid="{D82ADDC0-F766-4CF1-A333-F2A4E00651D6}"/>
    <cellStyle name="SAPBEXstdItem 12 2 3 3 2" xfId="12878" xr:uid="{A778A119-45DC-4072-98F1-78AB880EECF7}"/>
    <cellStyle name="SAPBEXstdItem 12 2 3 3 3" xfId="18444" xr:uid="{E740256F-2FF2-45D7-B765-998BA4012E7E}"/>
    <cellStyle name="SAPBEXstdItem 12 2 3 3 4" xfId="23885" xr:uid="{A1D4671C-78C0-4011-9467-B1D4449A3656}"/>
    <cellStyle name="SAPBEXstdItem 12 2 3 4" xfId="8658" xr:uid="{D3ECBC07-9C56-4D17-8042-1DDEF98E83AD}"/>
    <cellStyle name="SAPBEXstdItem 12 2 3 5" xfId="14320" xr:uid="{5158D419-193F-4EA6-9823-906B668F9DB4}"/>
    <cellStyle name="SAPBEXstdItem 12 2 3 6" xfId="19840" xr:uid="{88ACB808-82D4-46B3-ADCB-E2E2C9BD5C5D}"/>
    <cellStyle name="SAPBEXstdItem 12 2 4" xfId="4045" xr:uid="{E0409722-F3C8-4910-8D37-218A5C2C42EA}"/>
    <cellStyle name="SAPBEXstdItem 12 2 4 2" xfId="10601" xr:uid="{2D5A1861-E4A4-4962-A4AD-157EAC0233D5}"/>
    <cellStyle name="SAPBEXstdItem 12 2 4 3" xfId="16215" xr:uid="{55D37C9E-8C36-4613-996C-FA862EB9FEE2}"/>
    <cellStyle name="SAPBEXstdItem 12 2 4 4" xfId="21692" xr:uid="{2E8E3A72-16ED-4EC6-9212-57F94F3700CE}"/>
    <cellStyle name="SAPBEXstdItem 12 2 5" xfId="6393" xr:uid="{FC5CE9D7-3593-48DD-A26C-71EA64CD552C}"/>
    <cellStyle name="SAPBEXstdItem 12 2 5 2" xfId="12876" xr:uid="{8E311C29-E77F-4727-A024-04326C70C883}"/>
    <cellStyle name="SAPBEXstdItem 12 2 5 3" xfId="18442" xr:uid="{42038823-1584-44B3-8B80-A97C9071FF44}"/>
    <cellStyle name="SAPBEXstdItem 12 2 5 4" xfId="23883" xr:uid="{A93611DD-8049-4FB0-816C-2D161BB18475}"/>
    <cellStyle name="SAPBEXstdItem 12 2 6" xfId="8656" xr:uid="{8768EC5F-3289-491D-A8A1-33C6366A27AF}"/>
    <cellStyle name="SAPBEXstdItem 12 2 7" xfId="14318" xr:uid="{F4B6714C-6AED-4837-909C-06C54094D73F}"/>
    <cellStyle name="SAPBEXstdItem 12 2 8" xfId="19838" xr:uid="{510E388B-93FA-48B8-B39B-5AA5E03D053E}"/>
    <cellStyle name="SAPBEXstdItem 12 3" xfId="2039" xr:uid="{2C3543C0-F2A2-40F1-BD2D-4C26000E43BF}"/>
    <cellStyle name="SAPBEXstdItem 12 3 2" xfId="2040" xr:uid="{8C3F177E-57FF-4F8C-BAB8-D4C93A017F97}"/>
    <cellStyle name="SAPBEXstdItem 12 3 2 2" xfId="4049" xr:uid="{666FBAB4-8E51-4379-8491-923D55A4FDFA}"/>
    <cellStyle name="SAPBEXstdItem 12 3 2 2 2" xfId="10605" xr:uid="{23BD3086-8FF9-4F7C-A4B4-FCFFC084E3D1}"/>
    <cellStyle name="SAPBEXstdItem 12 3 2 2 3" xfId="16219" xr:uid="{0D5A0687-7F2B-44DA-92FE-8DB721ABDBC7}"/>
    <cellStyle name="SAPBEXstdItem 12 3 2 2 4" xfId="21696" xr:uid="{1C9C3B50-398B-4DEB-A665-C21DC7A50D58}"/>
    <cellStyle name="SAPBEXstdItem 12 3 2 3" xfId="6397" xr:uid="{3A9B021F-9643-4062-8368-0ECD7B25562D}"/>
    <cellStyle name="SAPBEXstdItem 12 3 2 3 2" xfId="12880" xr:uid="{EEB9A1BE-516E-4A8D-BB65-20C37E1EBD76}"/>
    <cellStyle name="SAPBEXstdItem 12 3 2 3 3" xfId="18446" xr:uid="{1D82448D-7CB5-4F86-ABFC-6E5CCE6BD964}"/>
    <cellStyle name="SAPBEXstdItem 12 3 2 3 4" xfId="23887" xr:uid="{8577B103-9EE0-4A85-AEBB-FC5A922AC519}"/>
    <cellStyle name="SAPBEXstdItem 12 3 2 4" xfId="8660" xr:uid="{E6F4AC4F-5B43-4F2C-A70F-A0BF5C3D9013}"/>
    <cellStyle name="SAPBEXstdItem 12 3 2 5" xfId="14322" xr:uid="{6AC8E9AE-A1D1-417C-A023-B85293308DF5}"/>
    <cellStyle name="SAPBEXstdItem 12 3 2 6" xfId="19842" xr:uid="{1D4A0F89-64EB-4D39-B5D0-5FBA65522365}"/>
    <cellStyle name="SAPBEXstdItem 12 3 3" xfId="2041" xr:uid="{4D65BCD7-0879-49DC-8C46-82141DDA0948}"/>
    <cellStyle name="SAPBEXstdItem 12 3 3 2" xfId="4050" xr:uid="{60C72274-CEA0-43BF-86E0-672C264088C3}"/>
    <cellStyle name="SAPBEXstdItem 12 3 3 2 2" xfId="10606" xr:uid="{66C7DE87-66C6-4CA5-B740-0EFEA97176A2}"/>
    <cellStyle name="SAPBEXstdItem 12 3 3 2 3" xfId="16220" xr:uid="{7C8F7F60-2A85-451C-BA98-A689FCEABA67}"/>
    <cellStyle name="SAPBEXstdItem 12 3 3 2 4" xfId="21697" xr:uid="{01B9C55F-F25E-48FE-903D-EB091FB6CEDC}"/>
    <cellStyle name="SAPBEXstdItem 12 3 3 3" xfId="6398" xr:uid="{DE072B5B-995C-4D5E-AFE4-B26EB892B684}"/>
    <cellStyle name="SAPBEXstdItem 12 3 3 3 2" xfId="12881" xr:uid="{970D74A4-D9CB-4C3D-8B92-4D27B95D9F23}"/>
    <cellStyle name="SAPBEXstdItem 12 3 3 3 3" xfId="18447" xr:uid="{54D6D2FB-FF50-4E60-B953-9467B9CD344D}"/>
    <cellStyle name="SAPBEXstdItem 12 3 3 3 4" xfId="23888" xr:uid="{3ABC0586-634A-45D2-AD7C-26EBC09CADD4}"/>
    <cellStyle name="SAPBEXstdItem 12 3 3 4" xfId="8661" xr:uid="{2A4F4EED-98A1-467F-97D2-6F3564458E85}"/>
    <cellStyle name="SAPBEXstdItem 12 3 3 5" xfId="14323" xr:uid="{08F990BC-8EA3-4F35-97E7-B0633056E68C}"/>
    <cellStyle name="SAPBEXstdItem 12 3 3 6" xfId="19843" xr:uid="{67538EF4-A485-49BC-AC8F-3B3509ECC86B}"/>
    <cellStyle name="SAPBEXstdItem 12 3 4" xfId="4048" xr:uid="{91E04AAB-4F41-4D1E-9841-21DF67E4E6DF}"/>
    <cellStyle name="SAPBEXstdItem 12 3 4 2" xfId="10604" xr:uid="{0D251856-0CA2-4C8C-9B8D-B096B73E7FF9}"/>
    <cellStyle name="SAPBEXstdItem 12 3 4 3" xfId="16218" xr:uid="{4C482A4E-B58F-47C7-89A9-8F37B0B5A67A}"/>
    <cellStyle name="SAPBEXstdItem 12 3 4 4" xfId="21695" xr:uid="{81D693B9-1B9E-4FEB-908E-280F618C6495}"/>
    <cellStyle name="SAPBEXstdItem 12 3 5" xfId="6396" xr:uid="{EE2FCDBC-9199-441C-9660-86B0FF3A4828}"/>
    <cellStyle name="SAPBEXstdItem 12 3 5 2" xfId="12879" xr:uid="{5AA6F067-BD51-4FD5-8DB0-580CD6BC3988}"/>
    <cellStyle name="SAPBEXstdItem 12 3 5 3" xfId="18445" xr:uid="{A866CC84-C7EB-48DF-9354-3DFA93D37362}"/>
    <cellStyle name="SAPBEXstdItem 12 3 5 4" xfId="23886" xr:uid="{0C056642-DCCF-42B1-A783-181A423A3223}"/>
    <cellStyle name="SAPBEXstdItem 12 3 6" xfId="8659" xr:uid="{AE6CB834-9CAF-41BF-85CE-6881188B0BDD}"/>
    <cellStyle name="SAPBEXstdItem 12 3 7" xfId="14321" xr:uid="{2F6D4BD7-5A07-494B-B765-66B7354062B1}"/>
    <cellStyle name="SAPBEXstdItem 12 3 8" xfId="19841" xr:uid="{E12D3171-453B-4B76-9D7E-CFEE4D1A0ACA}"/>
    <cellStyle name="SAPBEXstdItem 12 4" xfId="2042" xr:uid="{3A67CFE5-34EC-4229-B60A-C1A1130EE2FD}"/>
    <cellStyle name="SAPBEXstdItem 12 4 2" xfId="2043" xr:uid="{2210B0EE-8D42-414E-A83A-219733954D84}"/>
    <cellStyle name="SAPBEXstdItem 12 4 2 2" xfId="4052" xr:uid="{1B6132B0-9695-4A45-9C9C-1C587A184062}"/>
    <cellStyle name="SAPBEXstdItem 12 4 2 2 2" xfId="10608" xr:uid="{025A0FA7-EC79-40AE-8846-6D3ED4E652E4}"/>
    <cellStyle name="SAPBEXstdItem 12 4 2 2 3" xfId="16222" xr:uid="{53BEF037-5CF2-436D-B617-5E7D4D20F3CD}"/>
    <cellStyle name="SAPBEXstdItem 12 4 2 2 4" xfId="21699" xr:uid="{63E834DD-7D36-409D-B434-BDA3B41255C9}"/>
    <cellStyle name="SAPBEXstdItem 12 4 2 3" xfId="6400" xr:uid="{FBC9B6AE-C722-4730-9DFD-EA54FDD80DB9}"/>
    <cellStyle name="SAPBEXstdItem 12 4 2 3 2" xfId="12883" xr:uid="{B20F0224-B0E2-4255-9E71-01CC137D3165}"/>
    <cellStyle name="SAPBEXstdItem 12 4 2 3 3" xfId="18449" xr:uid="{C4C235BE-05C9-4F4E-B6CD-36D97F5D5B65}"/>
    <cellStyle name="SAPBEXstdItem 12 4 2 3 4" xfId="23890" xr:uid="{01865FC1-733E-4E2F-839C-CF48E3C992F6}"/>
    <cellStyle name="SAPBEXstdItem 12 4 2 4" xfId="8663" xr:uid="{E5EADD17-03C2-42E0-996F-A2251E300A96}"/>
    <cellStyle name="SAPBEXstdItem 12 4 2 5" xfId="14325" xr:uid="{C3195DF7-ACC0-4B69-87BC-A57F4053889C}"/>
    <cellStyle name="SAPBEXstdItem 12 4 2 6" xfId="19845" xr:uid="{25BE77FF-E19D-4CB6-BB80-586723B11BB3}"/>
    <cellStyle name="SAPBEXstdItem 12 4 3" xfId="2044" xr:uid="{D8F62A19-3AF8-4775-A3C8-EA06A7F5B9C6}"/>
    <cellStyle name="SAPBEXstdItem 12 4 3 2" xfId="4053" xr:uid="{BACAEEEB-6C65-49AD-974E-4CDF02813FF4}"/>
    <cellStyle name="SAPBEXstdItem 12 4 3 2 2" xfId="10609" xr:uid="{0C75C22D-F2C0-4C8D-9146-4D5920136F15}"/>
    <cellStyle name="SAPBEXstdItem 12 4 3 2 3" xfId="16223" xr:uid="{90049F63-F88D-4B17-AA13-5DA2081751B6}"/>
    <cellStyle name="SAPBEXstdItem 12 4 3 2 4" xfId="21700" xr:uid="{EF08A3F1-018F-449E-A9EF-2381648F0EF6}"/>
    <cellStyle name="SAPBEXstdItem 12 4 3 3" xfId="6401" xr:uid="{48358655-058C-49C6-8489-A9744540E854}"/>
    <cellStyle name="SAPBEXstdItem 12 4 3 3 2" xfId="12884" xr:uid="{87061BA2-A632-4370-ABA4-63A0E099A79B}"/>
    <cellStyle name="SAPBEXstdItem 12 4 3 3 3" xfId="18450" xr:uid="{6BD3D4FD-D1E5-44CB-864C-B6ACE8D8C477}"/>
    <cellStyle name="SAPBEXstdItem 12 4 3 3 4" xfId="23891" xr:uid="{77E9D175-9C2A-4073-8AE6-7AB9E6994B71}"/>
    <cellStyle name="SAPBEXstdItem 12 4 3 4" xfId="8664" xr:uid="{9E73F5D1-E824-49C4-9E38-F11D9E4566C6}"/>
    <cellStyle name="SAPBEXstdItem 12 4 3 5" xfId="14326" xr:uid="{793335B1-AF8B-4BE8-8072-2260BC234BA2}"/>
    <cellStyle name="SAPBEXstdItem 12 4 3 6" xfId="19846" xr:uid="{C641B300-6ACE-40F0-B4A2-3F6DAFD14E00}"/>
    <cellStyle name="SAPBEXstdItem 12 4 4" xfId="4051" xr:uid="{CE39B27B-D738-4F97-8047-BDD4AD33EAF6}"/>
    <cellStyle name="SAPBEXstdItem 12 4 4 2" xfId="10607" xr:uid="{B667BBA5-18E3-4C8E-96E0-24A2FCD7E9A0}"/>
    <cellStyle name="SAPBEXstdItem 12 4 4 3" xfId="16221" xr:uid="{8BACD19B-6295-4166-BC7C-9058089CDB17}"/>
    <cellStyle name="SAPBEXstdItem 12 4 4 4" xfId="21698" xr:uid="{647F2154-6894-43E4-B6A2-D2579110E85E}"/>
    <cellStyle name="SAPBEXstdItem 12 4 5" xfId="6399" xr:uid="{F1962E82-0A17-479F-BB55-684BF7F94BBF}"/>
    <cellStyle name="SAPBEXstdItem 12 4 5 2" xfId="12882" xr:uid="{862BCB6E-93BC-430D-822C-4F0DEB03F4EA}"/>
    <cellStyle name="SAPBEXstdItem 12 4 5 3" xfId="18448" xr:uid="{23B3BFD0-4D96-4DAD-BA5B-ABE3B54FA04C}"/>
    <cellStyle name="SAPBEXstdItem 12 4 5 4" xfId="23889" xr:uid="{D70DF10F-78A7-4D08-AFA3-A6C0AA6BEC55}"/>
    <cellStyle name="SAPBEXstdItem 12 4 6" xfId="8662" xr:uid="{0CE1D2A2-632B-47EF-9176-CCA18677B746}"/>
    <cellStyle name="SAPBEXstdItem 12 4 7" xfId="14324" xr:uid="{3C53EB30-A83B-478D-A4AA-58D3AC7CE545}"/>
    <cellStyle name="SAPBEXstdItem 12 4 8" xfId="19844" xr:uid="{906D6F3C-607F-40CA-9EA7-9390294638E3}"/>
    <cellStyle name="SAPBEXstdItem 12 5" xfId="2045" xr:uid="{B0B85A4B-7AFC-40D2-9640-DEAC9CC42379}"/>
    <cellStyle name="SAPBEXstdItem 12 5 2" xfId="4054" xr:uid="{E8FBEB8A-BBF9-4080-94F9-FA6570542CD8}"/>
    <cellStyle name="SAPBEXstdItem 12 5 2 2" xfId="10610" xr:uid="{78EFB453-16CC-4704-AE42-4C5A8CA49335}"/>
    <cellStyle name="SAPBEXstdItem 12 5 2 3" xfId="16224" xr:uid="{5E28B126-89B1-4482-A42D-2984F1E0437C}"/>
    <cellStyle name="SAPBEXstdItem 12 5 2 4" xfId="21701" xr:uid="{90136D87-A9EF-4A64-9111-50B54DF0F2C5}"/>
    <cellStyle name="SAPBEXstdItem 12 5 3" xfId="6402" xr:uid="{199C538F-30E1-4A66-803F-2C7DD32C3FFD}"/>
    <cellStyle name="SAPBEXstdItem 12 5 3 2" xfId="12885" xr:uid="{00E47C82-3331-4D67-98C6-C777B0A13B3B}"/>
    <cellStyle name="SAPBEXstdItem 12 5 3 3" xfId="18451" xr:uid="{F7795714-E5B0-4A25-9DD8-DDA401F27F39}"/>
    <cellStyle name="SAPBEXstdItem 12 5 3 4" xfId="23892" xr:uid="{88A84D94-AB2F-436E-BD0B-9D26EDA0674A}"/>
    <cellStyle name="SAPBEXstdItem 12 5 4" xfId="8665" xr:uid="{3CBF679C-F3E3-4928-93F6-B779A2FDEDA6}"/>
    <cellStyle name="SAPBEXstdItem 12 5 5" xfId="14327" xr:uid="{349620BA-5DC0-41CB-8822-37F8FD9E27EF}"/>
    <cellStyle name="SAPBEXstdItem 12 5 6" xfId="19847" xr:uid="{B42D3BC6-4112-4429-969A-23BD636B9AB6}"/>
    <cellStyle name="SAPBEXstdItem 12 6" xfId="2046" xr:uid="{2F19E143-9F96-4DC4-9C34-AB2AB0A22FC9}"/>
    <cellStyle name="SAPBEXstdItem 12 6 2" xfId="4055" xr:uid="{C8A91DFF-6B10-485F-9355-A0F7DCB384B9}"/>
    <cellStyle name="SAPBEXstdItem 12 6 2 2" xfId="10611" xr:uid="{F07511B5-54FA-4B43-B81F-CEB4D748862D}"/>
    <cellStyle name="SAPBEXstdItem 12 6 2 3" xfId="16225" xr:uid="{C3C9D840-F377-4361-8099-8EDF87FEC923}"/>
    <cellStyle name="SAPBEXstdItem 12 6 2 4" xfId="21702" xr:uid="{D8FC71B6-1A83-46FC-AF12-25D582ABE613}"/>
    <cellStyle name="SAPBEXstdItem 12 6 3" xfId="6403" xr:uid="{1435B100-3739-43E8-94C7-E034AA728479}"/>
    <cellStyle name="SAPBEXstdItem 12 6 3 2" xfId="12886" xr:uid="{FC8912A3-96F8-4B17-86FA-4A3E1A784852}"/>
    <cellStyle name="SAPBEXstdItem 12 6 3 3" xfId="18452" xr:uid="{450FA6D1-F8BD-4722-9B1F-D17103384F9F}"/>
    <cellStyle name="SAPBEXstdItem 12 6 3 4" xfId="23893" xr:uid="{4994A66F-CDFA-4DC4-94CE-0A8A20CE2906}"/>
    <cellStyle name="SAPBEXstdItem 12 6 4" xfId="8666" xr:uid="{30A66A8B-3933-4315-9E07-B04D8DAF123B}"/>
    <cellStyle name="SAPBEXstdItem 12 6 5" xfId="14328" xr:uid="{36A41AD7-B611-431F-A0AD-298056938095}"/>
    <cellStyle name="SAPBEXstdItem 12 6 6" xfId="19848" xr:uid="{ACBA52F2-C3EA-4F84-A675-14721F26A6C8}"/>
    <cellStyle name="SAPBEXstdItem 12 7" xfId="4044" xr:uid="{93A3EA10-0DE9-4A2F-9CB4-D0575CAF385D}"/>
    <cellStyle name="SAPBEXstdItem 12 7 2" xfId="10600" xr:uid="{16F8AC7A-6F8A-4453-B2BF-B6BCF98DD149}"/>
    <cellStyle name="SAPBEXstdItem 12 7 3" xfId="16214" xr:uid="{33A33E2C-8560-49CC-BCB9-B01878C0511D}"/>
    <cellStyle name="SAPBEXstdItem 12 7 4" xfId="21691" xr:uid="{83F610E2-D3C0-47CA-A8FC-F2A2BB3E8CE2}"/>
    <cellStyle name="SAPBEXstdItem 12 8" xfId="6392" xr:uid="{0172749B-F72A-444B-973C-C81AE22112C4}"/>
    <cellStyle name="SAPBEXstdItem 12 8 2" xfId="12875" xr:uid="{6D7C26C4-434C-4CD7-8867-172083AAB027}"/>
    <cellStyle name="SAPBEXstdItem 12 8 3" xfId="18441" xr:uid="{CF51690F-ADA8-475F-8D45-62E063C03E7D}"/>
    <cellStyle name="SAPBEXstdItem 12 8 4" xfId="23882" xr:uid="{CE429FC7-9221-4A42-9FCD-EDB34FC1BB87}"/>
    <cellStyle name="SAPBEXstdItem 12 9" xfId="8655" xr:uid="{BFAED07C-D970-481E-8AB9-490C586C53BE}"/>
    <cellStyle name="SAPBEXstdItem 13" xfId="2047" xr:uid="{B8850B9C-5A18-4DFC-9490-554FA91455CA}"/>
    <cellStyle name="SAPBEXstdItem 13 10" xfId="14329" xr:uid="{A10756A6-4107-497E-892D-41E773BB1AB1}"/>
    <cellStyle name="SAPBEXstdItem 13 11" xfId="19849" xr:uid="{CEAAE15E-A76A-46A8-B7C6-4F0826E327A9}"/>
    <cellStyle name="SAPBEXstdItem 13 2" xfId="2048" xr:uid="{2324577F-B195-41DD-B01C-72F1A1E8E2FF}"/>
    <cellStyle name="SAPBEXstdItem 13 2 2" xfId="2049" xr:uid="{12D3BD00-405A-48AF-B3D5-059033EA57B6}"/>
    <cellStyle name="SAPBEXstdItem 13 2 2 2" xfId="4058" xr:uid="{274F6965-CB0D-4896-815F-19CB3452906B}"/>
    <cellStyle name="SAPBEXstdItem 13 2 2 2 2" xfId="10614" xr:uid="{80B82F8D-805D-4883-B2DC-FB45A659D3FA}"/>
    <cellStyle name="SAPBEXstdItem 13 2 2 2 3" xfId="16228" xr:uid="{434CA6D8-940D-45A4-9A14-D3F8D585E3B4}"/>
    <cellStyle name="SAPBEXstdItem 13 2 2 2 4" xfId="21705" xr:uid="{363E78C6-6A86-40AD-9BEF-C26A9F979DCB}"/>
    <cellStyle name="SAPBEXstdItem 13 2 2 3" xfId="6406" xr:uid="{3357E13B-F98C-4223-97B3-8408805D6070}"/>
    <cellStyle name="SAPBEXstdItem 13 2 2 3 2" xfId="12889" xr:uid="{A78DBB31-44B4-422B-9FDD-B2785C97C01F}"/>
    <cellStyle name="SAPBEXstdItem 13 2 2 3 3" xfId="18455" xr:uid="{B3D48FED-CE16-4EA3-A6D4-FC45119341FA}"/>
    <cellStyle name="SAPBEXstdItem 13 2 2 3 4" xfId="23896" xr:uid="{3E30C532-C609-4645-B35A-B3D9687BCAD3}"/>
    <cellStyle name="SAPBEXstdItem 13 2 2 4" xfId="8669" xr:uid="{A7A8483E-2110-401C-BD4C-D18A3E260F0F}"/>
    <cellStyle name="SAPBEXstdItem 13 2 2 5" xfId="14331" xr:uid="{58ACB910-4DEB-4B3D-9305-5BB8626736D2}"/>
    <cellStyle name="SAPBEXstdItem 13 2 2 6" xfId="19851" xr:uid="{C291A8CB-C1FD-420A-8973-0E0A3A953296}"/>
    <cellStyle name="SAPBEXstdItem 13 2 3" xfId="2050" xr:uid="{D13A20D7-E358-4E4E-B31C-1A02127D829F}"/>
    <cellStyle name="SAPBEXstdItem 13 2 3 2" xfId="4059" xr:uid="{D7D35343-CDE0-43D0-B04B-266E45C45CB7}"/>
    <cellStyle name="SAPBEXstdItem 13 2 3 2 2" xfId="10615" xr:uid="{11BA6BB3-A17D-4D1B-B0E8-849171849F9D}"/>
    <cellStyle name="SAPBEXstdItem 13 2 3 2 3" xfId="16229" xr:uid="{69A6D987-6615-4ADB-80DB-CD35A1EB9DFC}"/>
    <cellStyle name="SAPBEXstdItem 13 2 3 2 4" xfId="21706" xr:uid="{D666ABF9-9BF4-4344-B04F-95DB2F6131D3}"/>
    <cellStyle name="SAPBEXstdItem 13 2 3 3" xfId="6407" xr:uid="{0C9727D9-A15F-4944-B028-C96C6B4A57DB}"/>
    <cellStyle name="SAPBEXstdItem 13 2 3 3 2" xfId="12890" xr:uid="{A287AE6B-2E6C-45ED-ABEE-3F845002E9ED}"/>
    <cellStyle name="SAPBEXstdItem 13 2 3 3 3" xfId="18456" xr:uid="{B72B560B-4794-4FAE-8661-BF8D001ACB99}"/>
    <cellStyle name="SAPBEXstdItem 13 2 3 3 4" xfId="23897" xr:uid="{0C88CA93-5A34-4DA1-B899-3B9B0410B215}"/>
    <cellStyle name="SAPBEXstdItem 13 2 3 4" xfId="8670" xr:uid="{E9B45508-0D8C-4C08-A019-2EEC38D1F8F3}"/>
    <cellStyle name="SAPBEXstdItem 13 2 3 5" xfId="14332" xr:uid="{7A24EDD0-58AB-4D8E-B922-CDE557038DA5}"/>
    <cellStyle name="SAPBEXstdItem 13 2 3 6" xfId="19852" xr:uid="{3D15D32F-4FAB-414E-AA31-D2378DE90FB6}"/>
    <cellStyle name="SAPBEXstdItem 13 2 4" xfId="4057" xr:uid="{D747650D-F1B5-4461-B24F-861878B86B4C}"/>
    <cellStyle name="SAPBEXstdItem 13 2 4 2" xfId="10613" xr:uid="{9B769E7D-2C19-4E4E-A96E-9AE83BE578E2}"/>
    <cellStyle name="SAPBEXstdItem 13 2 4 3" xfId="16227" xr:uid="{FEE6C0A7-F212-4C91-91BD-E819750BE9B9}"/>
    <cellStyle name="SAPBEXstdItem 13 2 4 4" xfId="21704" xr:uid="{44A53EF7-4AFA-429D-9F0A-300340C4AAEC}"/>
    <cellStyle name="SAPBEXstdItem 13 2 5" xfId="6405" xr:uid="{2D6EA0A6-497C-4F1C-B516-75DBA4359AA7}"/>
    <cellStyle name="SAPBEXstdItem 13 2 5 2" xfId="12888" xr:uid="{07F583CE-1380-4FC4-B378-2E8602A03624}"/>
    <cellStyle name="SAPBEXstdItem 13 2 5 3" xfId="18454" xr:uid="{865B7CB1-09B2-4D51-B150-4E25E3879B0B}"/>
    <cellStyle name="SAPBEXstdItem 13 2 5 4" xfId="23895" xr:uid="{00C25B41-E5AC-4396-995F-E2D7269AA766}"/>
    <cellStyle name="SAPBEXstdItem 13 2 6" xfId="8668" xr:uid="{1360DF90-2133-41D6-9778-2A886FA4F576}"/>
    <cellStyle name="SAPBEXstdItem 13 2 7" xfId="14330" xr:uid="{0E61D28D-4E7B-448F-ACCE-5955602FD6C6}"/>
    <cellStyle name="SAPBEXstdItem 13 2 8" xfId="19850" xr:uid="{DD0C9214-4625-412A-B467-A831EF187474}"/>
    <cellStyle name="SAPBEXstdItem 13 3" xfId="2051" xr:uid="{19CFB703-B7BF-4EDB-AFE3-7C414F11891D}"/>
    <cellStyle name="SAPBEXstdItem 13 3 2" xfId="2052" xr:uid="{1D32EC11-40AE-4A9E-B7D9-D78E57959979}"/>
    <cellStyle name="SAPBEXstdItem 13 3 2 2" xfId="4061" xr:uid="{A4486E6B-09F9-48C2-8859-D80EA6AFD068}"/>
    <cellStyle name="SAPBEXstdItem 13 3 2 2 2" xfId="10617" xr:uid="{9A0D4166-4128-4167-948B-9C539A705EB3}"/>
    <cellStyle name="SAPBEXstdItem 13 3 2 2 3" xfId="16231" xr:uid="{90094D1A-94EE-4A46-A105-C435F77D4C76}"/>
    <cellStyle name="SAPBEXstdItem 13 3 2 2 4" xfId="21708" xr:uid="{D3725297-C815-4FD6-B0DC-5BB5AC46339C}"/>
    <cellStyle name="SAPBEXstdItem 13 3 2 3" xfId="6409" xr:uid="{FA3695B8-3D71-43D0-A06B-D73C774C7C0B}"/>
    <cellStyle name="SAPBEXstdItem 13 3 2 3 2" xfId="12892" xr:uid="{35C82721-F0A5-41AD-AEDB-FCD035495BFA}"/>
    <cellStyle name="SAPBEXstdItem 13 3 2 3 3" xfId="18458" xr:uid="{C6C4D960-F19E-4C8C-A9DC-C578594DA693}"/>
    <cellStyle name="SAPBEXstdItem 13 3 2 3 4" xfId="23899" xr:uid="{995383E1-B269-4EE0-B3AB-3D5FBBBA14F8}"/>
    <cellStyle name="SAPBEXstdItem 13 3 2 4" xfId="8672" xr:uid="{6766A978-01E7-4555-89C3-5E8546C78422}"/>
    <cellStyle name="SAPBEXstdItem 13 3 2 5" xfId="14334" xr:uid="{BFD48463-39BD-4C5C-8486-1DFF1694C048}"/>
    <cellStyle name="SAPBEXstdItem 13 3 2 6" xfId="19854" xr:uid="{16E02CB1-2961-4EFB-98C8-34A386789C67}"/>
    <cellStyle name="SAPBEXstdItem 13 3 3" xfId="2053" xr:uid="{40B6ED03-794D-4729-A2B3-EB5C8B63F780}"/>
    <cellStyle name="SAPBEXstdItem 13 3 3 2" xfId="4062" xr:uid="{76D93744-A499-4B80-B151-B207FD0A3CB0}"/>
    <cellStyle name="SAPBEXstdItem 13 3 3 2 2" xfId="10618" xr:uid="{0B5ABDDE-7549-4E90-98EA-0321A0D42D2C}"/>
    <cellStyle name="SAPBEXstdItem 13 3 3 2 3" xfId="16232" xr:uid="{B4EF0D77-845B-4470-A8F9-6733B09BC205}"/>
    <cellStyle name="SAPBEXstdItem 13 3 3 2 4" xfId="21709" xr:uid="{E85D3DE8-D674-4FF0-9189-10C95ECBD094}"/>
    <cellStyle name="SAPBEXstdItem 13 3 3 3" xfId="6410" xr:uid="{F4E36DAC-50D0-480D-9AE9-40690FA363BB}"/>
    <cellStyle name="SAPBEXstdItem 13 3 3 3 2" xfId="12893" xr:uid="{3C261F31-A73D-468C-85AF-36AB4A91BA69}"/>
    <cellStyle name="SAPBEXstdItem 13 3 3 3 3" xfId="18459" xr:uid="{40764ACE-5748-4804-8AC3-C74B282E3271}"/>
    <cellStyle name="SAPBEXstdItem 13 3 3 3 4" xfId="23900" xr:uid="{14332214-7185-4D6F-B4A0-1225ECF00E7C}"/>
    <cellStyle name="SAPBEXstdItem 13 3 3 4" xfId="8673" xr:uid="{0771CD8B-E6BA-45FA-B73D-E4A955B882BA}"/>
    <cellStyle name="SAPBEXstdItem 13 3 3 5" xfId="14335" xr:uid="{0D8B61F7-3008-4A2D-A7E4-8CD158D64B7C}"/>
    <cellStyle name="SAPBEXstdItem 13 3 3 6" xfId="19855" xr:uid="{BFAA4C6E-A0F9-4A16-8DB7-E4737C0AFC89}"/>
    <cellStyle name="SAPBEXstdItem 13 3 4" xfId="4060" xr:uid="{2EE4DD3D-E260-4F4D-AD15-00954A840C5D}"/>
    <cellStyle name="SAPBEXstdItem 13 3 4 2" xfId="10616" xr:uid="{2D3B4C7F-6BDE-4840-B102-9F0128E6C818}"/>
    <cellStyle name="SAPBEXstdItem 13 3 4 3" xfId="16230" xr:uid="{0422860C-E45D-4A72-B660-FD7E543092EA}"/>
    <cellStyle name="SAPBEXstdItem 13 3 4 4" xfId="21707" xr:uid="{757A8D00-1B56-463B-A537-8523774BF2C2}"/>
    <cellStyle name="SAPBEXstdItem 13 3 5" xfId="6408" xr:uid="{D78EC7C8-8A0D-4366-BC0B-3A5C0F5FB8B4}"/>
    <cellStyle name="SAPBEXstdItem 13 3 5 2" xfId="12891" xr:uid="{48F9BE9E-75FD-4137-BE3F-4D8B5FE3F10C}"/>
    <cellStyle name="SAPBEXstdItem 13 3 5 3" xfId="18457" xr:uid="{8526BEF4-98E1-42C3-A8C3-8879E570D92B}"/>
    <cellStyle name="SAPBEXstdItem 13 3 5 4" xfId="23898" xr:uid="{8F627951-5ED6-4460-835E-D18952AF0C53}"/>
    <cellStyle name="SAPBEXstdItem 13 3 6" xfId="8671" xr:uid="{490A5554-9A2D-4705-B5F1-F2FD122ED6AF}"/>
    <cellStyle name="SAPBEXstdItem 13 3 7" xfId="14333" xr:uid="{7DAF056B-E1E0-4471-A199-C466B77178C4}"/>
    <cellStyle name="SAPBEXstdItem 13 3 8" xfId="19853" xr:uid="{D95E4EBD-DA62-41C8-A717-D8D8ABA74620}"/>
    <cellStyle name="SAPBEXstdItem 13 4" xfId="2054" xr:uid="{5FBB4B92-60A3-44F2-92C2-DA730CEAED60}"/>
    <cellStyle name="SAPBEXstdItem 13 4 2" xfId="2055" xr:uid="{F6CF2B8F-78E9-4DCE-BEC1-3F1CB1EDEC63}"/>
    <cellStyle name="SAPBEXstdItem 13 4 2 2" xfId="4064" xr:uid="{616BBC4A-10A4-4393-94C9-E49D11F63B6C}"/>
    <cellStyle name="SAPBEXstdItem 13 4 2 2 2" xfId="10620" xr:uid="{AFBCC8EA-37B7-4E34-BA44-BB94339A5B90}"/>
    <cellStyle name="SAPBEXstdItem 13 4 2 2 3" xfId="16234" xr:uid="{2723CA5D-58A8-4C17-9CBE-1AD5C861324E}"/>
    <cellStyle name="SAPBEXstdItem 13 4 2 2 4" xfId="21711" xr:uid="{17638165-289C-4C36-B1F0-BF0600B7905F}"/>
    <cellStyle name="SAPBEXstdItem 13 4 2 3" xfId="6412" xr:uid="{92C0AEE2-F4E2-4B1C-A565-AD527D141EF6}"/>
    <cellStyle name="SAPBEXstdItem 13 4 2 3 2" xfId="12895" xr:uid="{63B146FA-54A9-40E1-9ADB-1FE1C7760320}"/>
    <cellStyle name="SAPBEXstdItem 13 4 2 3 3" xfId="18461" xr:uid="{15B3C2E9-1CA3-489E-B82D-A35F1731A834}"/>
    <cellStyle name="SAPBEXstdItem 13 4 2 3 4" xfId="23902" xr:uid="{BE197943-6FA6-420E-90AC-92A6662672E1}"/>
    <cellStyle name="SAPBEXstdItem 13 4 2 4" xfId="8675" xr:uid="{8BAAC556-2275-405A-BCCC-33604C5E97C7}"/>
    <cellStyle name="SAPBEXstdItem 13 4 2 5" xfId="14337" xr:uid="{A60EF1D6-8FEE-4663-90C7-C897AEC55DBB}"/>
    <cellStyle name="SAPBEXstdItem 13 4 2 6" xfId="19857" xr:uid="{46741F08-CE4D-47C0-96A7-3B2F05DD949E}"/>
    <cellStyle name="SAPBEXstdItem 13 4 3" xfId="2056" xr:uid="{B931950A-001D-4197-B34B-D4177776DCEC}"/>
    <cellStyle name="SAPBEXstdItem 13 4 3 2" xfId="4065" xr:uid="{B7FFAD53-6B0F-4586-A232-BD5A307C9BD8}"/>
    <cellStyle name="SAPBEXstdItem 13 4 3 2 2" xfId="10621" xr:uid="{060BEF67-4CD7-4DEE-B14A-851B85642EE4}"/>
    <cellStyle name="SAPBEXstdItem 13 4 3 2 3" xfId="16235" xr:uid="{F64CEE1C-0554-46FC-87A4-47DEA831DA23}"/>
    <cellStyle name="SAPBEXstdItem 13 4 3 2 4" xfId="21712" xr:uid="{48417C88-321B-4573-9DDB-DB679BBEEDCC}"/>
    <cellStyle name="SAPBEXstdItem 13 4 3 3" xfId="6413" xr:uid="{AC9F2F54-A2A0-4D85-872A-F5E76A3F6E65}"/>
    <cellStyle name="SAPBEXstdItem 13 4 3 3 2" xfId="12896" xr:uid="{C6D4D41C-8546-493C-90A6-B671246E4DDA}"/>
    <cellStyle name="SAPBEXstdItem 13 4 3 3 3" xfId="18462" xr:uid="{AFE7ED3E-EAA5-4C20-AFD7-B1834939946E}"/>
    <cellStyle name="SAPBEXstdItem 13 4 3 3 4" xfId="23903" xr:uid="{27420977-E670-4F22-BF71-3358372D15F7}"/>
    <cellStyle name="SAPBEXstdItem 13 4 3 4" xfId="8676" xr:uid="{18E91B6F-BAF9-427A-9D9B-5D96582FC305}"/>
    <cellStyle name="SAPBEXstdItem 13 4 3 5" xfId="14338" xr:uid="{5142510E-6E95-4DB7-8003-E764D34A2103}"/>
    <cellStyle name="SAPBEXstdItem 13 4 3 6" xfId="19858" xr:uid="{9A3F44B9-F4BB-4C92-8D82-EA6A4978265F}"/>
    <cellStyle name="SAPBEXstdItem 13 4 4" xfId="4063" xr:uid="{317C0887-51E9-4B07-9721-60E32EA1F7E1}"/>
    <cellStyle name="SAPBEXstdItem 13 4 4 2" xfId="10619" xr:uid="{743FFD03-464D-43EA-B645-B40E0F783CDF}"/>
    <cellStyle name="SAPBEXstdItem 13 4 4 3" xfId="16233" xr:uid="{E439D01B-D18A-4F63-91BA-C214952C1CCF}"/>
    <cellStyle name="SAPBEXstdItem 13 4 4 4" xfId="21710" xr:uid="{6689E69D-02A2-4333-8D45-4B27D630BB8B}"/>
    <cellStyle name="SAPBEXstdItem 13 4 5" xfId="6411" xr:uid="{81DE07F0-A60D-492A-A236-2640D7D6E9DF}"/>
    <cellStyle name="SAPBEXstdItem 13 4 5 2" xfId="12894" xr:uid="{1745E001-95FE-46A7-9CF0-586EE1B32B55}"/>
    <cellStyle name="SAPBEXstdItem 13 4 5 3" xfId="18460" xr:uid="{8919D771-C350-4140-A54C-C699DA1D398F}"/>
    <cellStyle name="SAPBEXstdItem 13 4 5 4" xfId="23901" xr:uid="{974202F4-999E-4D7C-BDE8-E210EE9E40A3}"/>
    <cellStyle name="SAPBEXstdItem 13 4 6" xfId="8674" xr:uid="{874B44AB-FEA1-4CAA-AEC8-3B6B468A4377}"/>
    <cellStyle name="SAPBEXstdItem 13 4 7" xfId="14336" xr:uid="{E76002E8-4961-4C1C-BCA1-C1FA94764D64}"/>
    <cellStyle name="SAPBEXstdItem 13 4 8" xfId="19856" xr:uid="{6B05A932-0539-4A7A-8098-0E1F07BB7282}"/>
    <cellStyle name="SAPBEXstdItem 13 5" xfId="2057" xr:uid="{14F1109F-6D04-4490-95A0-5391843181DD}"/>
    <cellStyle name="SAPBEXstdItem 13 5 2" xfId="4066" xr:uid="{0158F2F4-510A-4D20-90D1-15912BEA2B7B}"/>
    <cellStyle name="SAPBEXstdItem 13 5 2 2" xfId="10622" xr:uid="{F9A60388-1E5C-4630-B765-F881E2CEFB91}"/>
    <cellStyle name="SAPBEXstdItem 13 5 2 3" xfId="16236" xr:uid="{1773C9FC-F38E-4156-96B7-098590DCE5C9}"/>
    <cellStyle name="SAPBEXstdItem 13 5 2 4" xfId="21713" xr:uid="{28554914-7F10-414F-A891-60A104E971A3}"/>
    <cellStyle name="SAPBEXstdItem 13 5 3" xfId="6414" xr:uid="{0D28FF30-691A-4F74-B8AE-C56F7320EE25}"/>
    <cellStyle name="SAPBEXstdItem 13 5 3 2" xfId="12897" xr:uid="{3B7040D7-4921-43E0-82EB-6FB0E4E474B3}"/>
    <cellStyle name="SAPBEXstdItem 13 5 3 3" xfId="18463" xr:uid="{B7DBFD1E-9A1D-42E8-895D-29E49DB27087}"/>
    <cellStyle name="SAPBEXstdItem 13 5 3 4" xfId="23904" xr:uid="{CBBCA36B-6B2F-4E9A-B078-14F77D191892}"/>
    <cellStyle name="SAPBEXstdItem 13 5 4" xfId="8677" xr:uid="{6C258107-BB60-4073-BDA6-1B535051E9B0}"/>
    <cellStyle name="SAPBEXstdItem 13 5 5" xfId="14339" xr:uid="{05E1882C-1E76-4CB1-BE08-3CC8F89DFF2B}"/>
    <cellStyle name="SAPBEXstdItem 13 5 6" xfId="19859" xr:uid="{990367A2-0F36-4287-9014-F80D3E08902A}"/>
    <cellStyle name="SAPBEXstdItem 13 6" xfId="2058" xr:uid="{808C28A6-91E5-41CB-9861-EB25C36DD4E0}"/>
    <cellStyle name="SAPBEXstdItem 13 6 2" xfId="4067" xr:uid="{43F9902C-D7BC-4CCB-85BD-4C6322DE1B54}"/>
    <cellStyle name="SAPBEXstdItem 13 6 2 2" xfId="10623" xr:uid="{933E86C6-348A-458E-9AB2-F3251FEF73C8}"/>
    <cellStyle name="SAPBEXstdItem 13 6 2 3" xfId="16237" xr:uid="{0A638E30-60E7-4E34-83E2-CCCA8C28B4EA}"/>
    <cellStyle name="SAPBEXstdItem 13 6 2 4" xfId="21714" xr:uid="{E2572591-DA5A-4CA8-BBA0-3A46312A5557}"/>
    <cellStyle name="SAPBEXstdItem 13 6 3" xfId="6415" xr:uid="{77577732-DAE9-4FB3-ABC7-C01E0D6CA753}"/>
    <cellStyle name="SAPBEXstdItem 13 6 3 2" xfId="12898" xr:uid="{FD38BA73-BC03-4725-B4D4-8BB3C7359807}"/>
    <cellStyle name="SAPBEXstdItem 13 6 3 3" xfId="18464" xr:uid="{47BF9DE5-5036-4D19-B148-B0DD2277B68B}"/>
    <cellStyle name="SAPBEXstdItem 13 6 3 4" xfId="23905" xr:uid="{C5BD3014-D7D4-4D34-B830-9876F613998C}"/>
    <cellStyle name="SAPBEXstdItem 13 6 4" xfId="8678" xr:uid="{4D7ADF97-DAD7-453F-BA2C-BC19E986A0F9}"/>
    <cellStyle name="SAPBEXstdItem 13 6 5" xfId="14340" xr:uid="{2E8B262A-24D6-40D4-B6DA-B2A69C124ECE}"/>
    <cellStyle name="SAPBEXstdItem 13 6 6" xfId="19860" xr:uid="{49AE6019-3F1A-4E98-ADF6-2136245A3181}"/>
    <cellStyle name="SAPBEXstdItem 13 7" xfId="4056" xr:uid="{DDCD2EC6-355E-40F8-B2B2-DEEB0DB311F1}"/>
    <cellStyle name="SAPBEXstdItem 13 7 2" xfId="10612" xr:uid="{125FA296-9400-428F-B097-A3A23E60E25D}"/>
    <cellStyle name="SAPBEXstdItem 13 7 3" xfId="16226" xr:uid="{C04FBFA0-4160-4E6D-B75C-1B2D3480E2C2}"/>
    <cellStyle name="SAPBEXstdItem 13 7 4" xfId="21703" xr:uid="{83BF34EB-66B2-4916-AFB5-1D7329B2D03F}"/>
    <cellStyle name="SAPBEXstdItem 13 8" xfId="6404" xr:uid="{7D0288BA-1C4B-4162-AB67-5DA517CA1FA4}"/>
    <cellStyle name="SAPBEXstdItem 13 8 2" xfId="12887" xr:uid="{6AFF82C8-113F-4588-BAA3-72F5F011B779}"/>
    <cellStyle name="SAPBEXstdItem 13 8 3" xfId="18453" xr:uid="{116A680D-14B1-4D54-9CCC-021E74D1A932}"/>
    <cellStyle name="SAPBEXstdItem 13 8 4" xfId="23894" xr:uid="{60A0B00D-3613-4740-8C10-3874BD0C4BEF}"/>
    <cellStyle name="SAPBEXstdItem 13 9" xfId="8667" xr:uid="{23904224-63C5-455A-B1AB-5CF467C7ED62}"/>
    <cellStyle name="SAPBEXstdItem 14" xfId="2059" xr:uid="{6371226E-E6E0-4003-BF58-7281FDC47FCC}"/>
    <cellStyle name="SAPBEXstdItem 14 10" xfId="14341" xr:uid="{7AB21470-5D85-4504-BF6A-D69DF52A6FFC}"/>
    <cellStyle name="SAPBEXstdItem 14 11" xfId="19861" xr:uid="{9A2C239A-6675-4851-88F7-18B0BACBAF14}"/>
    <cellStyle name="SAPBEXstdItem 14 2" xfId="2060" xr:uid="{F3AD143D-EBB6-465B-A7D6-7D65B1B42806}"/>
    <cellStyle name="SAPBEXstdItem 14 2 2" xfId="2061" xr:uid="{8ADDB7C9-4F7D-4525-B00E-5A7E7A7556C9}"/>
    <cellStyle name="SAPBEXstdItem 14 2 2 2" xfId="4070" xr:uid="{7A36F258-E347-4627-9C1B-173D5FFE9FEF}"/>
    <cellStyle name="SAPBEXstdItem 14 2 2 2 2" xfId="10626" xr:uid="{458479F3-6D42-4F0D-AC39-A8A416B2CF93}"/>
    <cellStyle name="SAPBEXstdItem 14 2 2 2 3" xfId="16240" xr:uid="{98157DDF-0B2E-41D0-B612-E5D3B7327F03}"/>
    <cellStyle name="SAPBEXstdItem 14 2 2 2 4" xfId="21717" xr:uid="{7426601E-0E69-432F-8F6F-FB2716A2B7E8}"/>
    <cellStyle name="SAPBEXstdItem 14 2 2 3" xfId="6418" xr:uid="{2887894B-AB1E-4928-80F8-BC912FC74B89}"/>
    <cellStyle name="SAPBEXstdItem 14 2 2 3 2" xfId="12901" xr:uid="{E9429193-E592-4F39-818E-2A3B1600511C}"/>
    <cellStyle name="SAPBEXstdItem 14 2 2 3 3" xfId="18467" xr:uid="{A3A12CB6-390B-4045-91BA-F69FC3616B82}"/>
    <cellStyle name="SAPBEXstdItem 14 2 2 3 4" xfId="23908" xr:uid="{68B3ACBD-E238-4CDB-A4DF-F9412B1756CC}"/>
    <cellStyle name="SAPBEXstdItem 14 2 2 4" xfId="8681" xr:uid="{5D33ECF7-2355-4A8B-B173-9E1E54BBE4F2}"/>
    <cellStyle name="SAPBEXstdItem 14 2 2 5" xfId="14343" xr:uid="{27FDF6AF-9ED6-4839-9C53-F24B74F6976C}"/>
    <cellStyle name="SAPBEXstdItem 14 2 2 6" xfId="19863" xr:uid="{5A0DA712-FCA4-4099-ADEC-B0EE7DFA8EAD}"/>
    <cellStyle name="SAPBEXstdItem 14 2 3" xfId="2062" xr:uid="{52692662-3FC9-462C-AA95-F79B1F990453}"/>
    <cellStyle name="SAPBEXstdItem 14 2 3 2" xfId="4071" xr:uid="{C0569DBC-2E1D-4513-BF02-4EDB8E1248DF}"/>
    <cellStyle name="SAPBEXstdItem 14 2 3 2 2" xfId="10627" xr:uid="{2B21E509-758C-4E31-84CD-552B15E3501E}"/>
    <cellStyle name="SAPBEXstdItem 14 2 3 2 3" xfId="16241" xr:uid="{F5AEFD36-31C8-4685-B7C4-CBA1BC50DB00}"/>
    <cellStyle name="SAPBEXstdItem 14 2 3 2 4" xfId="21718" xr:uid="{49A84AF9-BE25-4A4D-A0E7-AEF97F22E4EC}"/>
    <cellStyle name="SAPBEXstdItem 14 2 3 3" xfId="6419" xr:uid="{B44C50AF-7459-43B1-941A-47F904249D9E}"/>
    <cellStyle name="SAPBEXstdItem 14 2 3 3 2" xfId="12902" xr:uid="{43159624-B5E6-4C9A-9911-9DBF8360E343}"/>
    <cellStyle name="SAPBEXstdItem 14 2 3 3 3" xfId="18468" xr:uid="{D18EE4A9-B965-429D-87DB-1DFC0074C025}"/>
    <cellStyle name="SAPBEXstdItem 14 2 3 3 4" xfId="23909" xr:uid="{0619EBA9-5522-47AC-8EF4-B3CD18CA77D2}"/>
    <cellStyle name="SAPBEXstdItem 14 2 3 4" xfId="8682" xr:uid="{9D81311C-79F7-49ED-AEEE-17241297228A}"/>
    <cellStyle name="SAPBEXstdItem 14 2 3 5" xfId="14344" xr:uid="{C00D0FFB-F370-406D-A2B5-D2283D8B9A5E}"/>
    <cellStyle name="SAPBEXstdItem 14 2 3 6" xfId="19864" xr:uid="{5C218A9A-296B-4AA2-86AF-CE99A094ECE1}"/>
    <cellStyle name="SAPBEXstdItem 14 2 4" xfId="4069" xr:uid="{D68DD92D-5CFF-4C31-8379-712C4922B5DC}"/>
    <cellStyle name="SAPBEXstdItem 14 2 4 2" xfId="10625" xr:uid="{AC46E078-C422-49EC-BBBA-4B8E8E7F5234}"/>
    <cellStyle name="SAPBEXstdItem 14 2 4 3" xfId="16239" xr:uid="{7351537C-B166-4451-98D8-60C5C1281326}"/>
    <cellStyle name="SAPBEXstdItem 14 2 4 4" xfId="21716" xr:uid="{6B60D030-40FA-4372-AC50-5BEC7C474813}"/>
    <cellStyle name="SAPBEXstdItem 14 2 5" xfId="6417" xr:uid="{A9B74DAC-B936-4A4A-93D9-E7DF68BAA76A}"/>
    <cellStyle name="SAPBEXstdItem 14 2 5 2" xfId="12900" xr:uid="{08EF702E-F7E8-48BD-8AF8-582226BB38D6}"/>
    <cellStyle name="SAPBEXstdItem 14 2 5 3" xfId="18466" xr:uid="{F3ECBFE4-25D5-41E5-BE8B-01CCA4AB928D}"/>
    <cellStyle name="SAPBEXstdItem 14 2 5 4" xfId="23907" xr:uid="{0E7BAA8E-58A0-4223-8506-BC1C3A0C1017}"/>
    <cellStyle name="SAPBEXstdItem 14 2 6" xfId="8680" xr:uid="{7B783E46-9D05-4588-9CF7-7A1914715F4A}"/>
    <cellStyle name="SAPBEXstdItem 14 2 7" xfId="14342" xr:uid="{78AE74CB-66D6-4634-AFBE-FFDBFC4D88D0}"/>
    <cellStyle name="SAPBEXstdItem 14 2 8" xfId="19862" xr:uid="{6A1958C8-9AB7-4C68-9D7A-F22ACE9ADF07}"/>
    <cellStyle name="SAPBEXstdItem 14 3" xfId="2063" xr:uid="{58FEAEC3-EDBC-4B5E-8902-1D6205A2C548}"/>
    <cellStyle name="SAPBEXstdItem 14 3 2" xfId="2064" xr:uid="{43A326C0-79A5-4EEE-9CAF-6FF77136B988}"/>
    <cellStyle name="SAPBEXstdItem 14 3 2 2" xfId="4073" xr:uid="{C148C076-6F0D-4175-9DA6-0E99B6BE1CAA}"/>
    <cellStyle name="SAPBEXstdItem 14 3 2 2 2" xfId="10629" xr:uid="{DBDAAE46-9CD7-4FCA-A922-152DD4D041D9}"/>
    <cellStyle name="SAPBEXstdItem 14 3 2 2 3" xfId="16243" xr:uid="{3F2FA6B4-09E9-4BB4-96C6-8AB33171113D}"/>
    <cellStyle name="SAPBEXstdItem 14 3 2 2 4" xfId="21720" xr:uid="{2B1735DF-4255-4ACD-B9B5-B3827117DF80}"/>
    <cellStyle name="SAPBEXstdItem 14 3 2 3" xfId="6421" xr:uid="{A361FF6C-649C-41FD-B4EA-0B07708D8420}"/>
    <cellStyle name="SAPBEXstdItem 14 3 2 3 2" xfId="12904" xr:uid="{7F354223-33D0-4781-8794-9BF9443F5796}"/>
    <cellStyle name="SAPBEXstdItem 14 3 2 3 3" xfId="18470" xr:uid="{B2B0E623-CD2E-4F31-9063-C515BCB64D69}"/>
    <cellStyle name="SAPBEXstdItem 14 3 2 3 4" xfId="23911" xr:uid="{A786C815-03B9-41E2-A168-77D7C958B3A0}"/>
    <cellStyle name="SAPBEXstdItem 14 3 2 4" xfId="8684" xr:uid="{A542E62D-606F-4049-9386-C6D7797EF9D5}"/>
    <cellStyle name="SAPBEXstdItem 14 3 2 5" xfId="14346" xr:uid="{D3FAD2F7-7493-4B30-83A9-C4F7278FFB69}"/>
    <cellStyle name="SAPBEXstdItem 14 3 2 6" xfId="19866" xr:uid="{56EB02E9-9919-4878-A17D-9EDD59B3B852}"/>
    <cellStyle name="SAPBEXstdItem 14 3 3" xfId="2065" xr:uid="{D82D73EA-2277-4767-B851-9CB13F163519}"/>
    <cellStyle name="SAPBEXstdItem 14 3 3 2" xfId="4074" xr:uid="{F409B4F1-8101-4249-AFF2-568A85252BAC}"/>
    <cellStyle name="SAPBEXstdItem 14 3 3 2 2" xfId="10630" xr:uid="{5181337F-E620-4216-85A8-5F62E066E12A}"/>
    <cellStyle name="SAPBEXstdItem 14 3 3 2 3" xfId="16244" xr:uid="{4AE6E9AF-9C46-4D53-89BD-69A168B23F4F}"/>
    <cellStyle name="SAPBEXstdItem 14 3 3 2 4" xfId="21721" xr:uid="{5C1AF7CC-20F1-430F-B14C-A85BE04D2B3A}"/>
    <cellStyle name="SAPBEXstdItem 14 3 3 3" xfId="6422" xr:uid="{CE4BCB9F-CF1C-4209-8B52-0F83B4AD1922}"/>
    <cellStyle name="SAPBEXstdItem 14 3 3 3 2" xfId="12905" xr:uid="{59823D6D-507F-4BED-961F-9D80701FA46A}"/>
    <cellStyle name="SAPBEXstdItem 14 3 3 3 3" xfId="18471" xr:uid="{A4CEDD87-5793-4846-855B-7084932CCCB0}"/>
    <cellStyle name="SAPBEXstdItem 14 3 3 3 4" xfId="23912" xr:uid="{14D3598F-7A56-45A7-A578-CD5A1DA8ED58}"/>
    <cellStyle name="SAPBEXstdItem 14 3 3 4" xfId="8685" xr:uid="{EC3C8266-E7CD-4C08-B041-19CBE2AA0859}"/>
    <cellStyle name="SAPBEXstdItem 14 3 3 5" xfId="14347" xr:uid="{CCCCC561-94C0-437E-B3A2-B23D3E996042}"/>
    <cellStyle name="SAPBEXstdItem 14 3 3 6" xfId="19867" xr:uid="{A15AC78F-58DC-45CE-BF01-124BECF43CEB}"/>
    <cellStyle name="SAPBEXstdItem 14 3 4" xfId="4072" xr:uid="{B0E5C425-C9DB-4135-9697-E7CB01DC038F}"/>
    <cellStyle name="SAPBEXstdItem 14 3 4 2" xfId="10628" xr:uid="{67318A86-662A-43E0-9381-8F14388E6E96}"/>
    <cellStyle name="SAPBEXstdItem 14 3 4 3" xfId="16242" xr:uid="{A26AFE5E-8A59-4627-9610-1E525D1C5EA0}"/>
    <cellStyle name="SAPBEXstdItem 14 3 4 4" xfId="21719" xr:uid="{DC3F81BA-6BEF-4A10-AB6D-474C01D12AEC}"/>
    <cellStyle name="SAPBEXstdItem 14 3 5" xfId="6420" xr:uid="{79125C88-EFDC-4BD0-B153-E6A8BBFCACAE}"/>
    <cellStyle name="SAPBEXstdItem 14 3 5 2" xfId="12903" xr:uid="{DB9D626C-7838-468F-B44D-E805727C462A}"/>
    <cellStyle name="SAPBEXstdItem 14 3 5 3" xfId="18469" xr:uid="{1AA7642B-6161-4517-98D3-06625D979E8D}"/>
    <cellStyle name="SAPBEXstdItem 14 3 5 4" xfId="23910" xr:uid="{440249F3-D078-4D0C-9573-2D148314DF13}"/>
    <cellStyle name="SAPBEXstdItem 14 3 6" xfId="8683" xr:uid="{25984D02-282C-4F67-83E2-46F824A666BD}"/>
    <cellStyle name="SAPBEXstdItem 14 3 7" xfId="14345" xr:uid="{DBB7C0DC-E03E-49B4-B403-3FC6E44582EF}"/>
    <cellStyle name="SAPBEXstdItem 14 3 8" xfId="19865" xr:uid="{80B5FEA2-7639-4ED2-BF2D-760BD09BD975}"/>
    <cellStyle name="SAPBEXstdItem 14 4" xfId="2066" xr:uid="{96AD8545-EA37-4B2E-AB99-2D2256B7FEA9}"/>
    <cellStyle name="SAPBEXstdItem 14 4 2" xfId="2067" xr:uid="{62E45CA0-5012-49FC-ACD2-FBFCAB152C74}"/>
    <cellStyle name="SAPBEXstdItem 14 4 2 2" xfId="4076" xr:uid="{68BA37C4-1976-491C-8441-24414E6ACAD6}"/>
    <cellStyle name="SAPBEXstdItem 14 4 2 2 2" xfId="10632" xr:uid="{ED5CB023-D597-45D8-BB94-958C9B1DB36C}"/>
    <cellStyle name="SAPBEXstdItem 14 4 2 2 3" xfId="16246" xr:uid="{48519FA4-9090-4582-B7AE-5D041406D7DC}"/>
    <cellStyle name="SAPBEXstdItem 14 4 2 2 4" xfId="21723" xr:uid="{FC4B87F7-736A-46D0-A68B-EBBE9C66AC88}"/>
    <cellStyle name="SAPBEXstdItem 14 4 2 3" xfId="6424" xr:uid="{5320C612-0481-4511-86CC-EF3AF5746CE1}"/>
    <cellStyle name="SAPBEXstdItem 14 4 2 3 2" xfId="12907" xr:uid="{DE977940-DD52-4F84-AF8B-35EFDE811512}"/>
    <cellStyle name="SAPBEXstdItem 14 4 2 3 3" xfId="18473" xr:uid="{C0C764E4-0CCF-4EE2-844D-8C05700CC2AA}"/>
    <cellStyle name="SAPBEXstdItem 14 4 2 3 4" xfId="23914" xr:uid="{F710BB53-F5B4-4B2F-9332-11785E29637F}"/>
    <cellStyle name="SAPBEXstdItem 14 4 2 4" xfId="8687" xr:uid="{7C565F0D-08E8-478D-B35C-FEBF9F2FCE51}"/>
    <cellStyle name="SAPBEXstdItem 14 4 2 5" xfId="14349" xr:uid="{A4D4D30B-F2A6-4277-8F38-0373CB8CB08D}"/>
    <cellStyle name="SAPBEXstdItem 14 4 2 6" xfId="19869" xr:uid="{A7FEDF05-0806-4CDA-A68B-BDD766A4A318}"/>
    <cellStyle name="SAPBEXstdItem 14 4 3" xfId="2068" xr:uid="{5FCEF52D-E341-4A43-B81D-BF19ABCE9C29}"/>
    <cellStyle name="SAPBEXstdItem 14 4 3 2" xfId="4077" xr:uid="{EE835993-32CD-4EE9-A80C-02149F7DFFB0}"/>
    <cellStyle name="SAPBEXstdItem 14 4 3 2 2" xfId="10633" xr:uid="{CA508CD1-17E2-446D-8754-FF5283339425}"/>
    <cellStyle name="SAPBEXstdItem 14 4 3 2 3" xfId="16247" xr:uid="{C51599BA-369E-4F53-AA40-E9AB4F83857F}"/>
    <cellStyle name="SAPBEXstdItem 14 4 3 2 4" xfId="21724" xr:uid="{4C8BDE76-94BB-4AE8-AA19-45D96B2283E9}"/>
    <cellStyle name="SAPBEXstdItem 14 4 3 3" xfId="6425" xr:uid="{4A5E7245-CD51-461A-82AD-3C87C9851959}"/>
    <cellStyle name="SAPBEXstdItem 14 4 3 3 2" xfId="12908" xr:uid="{97B5DD51-84A8-49AC-90C6-52AFC553E6F9}"/>
    <cellStyle name="SAPBEXstdItem 14 4 3 3 3" xfId="18474" xr:uid="{4EEFE4B6-1890-4B4C-9DBD-5B4A562A8226}"/>
    <cellStyle name="SAPBEXstdItem 14 4 3 3 4" xfId="23915" xr:uid="{A121F07B-DF52-4EA5-BC7E-844E0EB1D9A9}"/>
    <cellStyle name="SAPBEXstdItem 14 4 3 4" xfId="8688" xr:uid="{0B7631FD-404D-4A9B-B694-DCFC6BC9E631}"/>
    <cellStyle name="SAPBEXstdItem 14 4 3 5" xfId="14350" xr:uid="{1B2BB7BE-429F-4C17-A658-BCF7A0307313}"/>
    <cellStyle name="SAPBEXstdItem 14 4 3 6" xfId="19870" xr:uid="{A0959951-D890-4459-88F7-8BDF57E19140}"/>
    <cellStyle name="SAPBEXstdItem 14 4 4" xfId="4075" xr:uid="{412328F2-00F6-4DFF-8773-349785A2D0B3}"/>
    <cellStyle name="SAPBEXstdItem 14 4 4 2" xfId="10631" xr:uid="{26B50728-FF28-4406-B59B-C4A902BB92CA}"/>
    <cellStyle name="SAPBEXstdItem 14 4 4 3" xfId="16245" xr:uid="{F302F857-B222-49D8-9CAF-809349B775D8}"/>
    <cellStyle name="SAPBEXstdItem 14 4 4 4" xfId="21722" xr:uid="{5279ADD4-FE2F-48F4-8C94-5638D5D576CC}"/>
    <cellStyle name="SAPBEXstdItem 14 4 5" xfId="6423" xr:uid="{442E8B76-F6C3-4EA7-B4C7-B47A77261145}"/>
    <cellStyle name="SAPBEXstdItem 14 4 5 2" xfId="12906" xr:uid="{2FAA0167-0AC8-46D7-9021-EC5CD44B6A12}"/>
    <cellStyle name="SAPBEXstdItem 14 4 5 3" xfId="18472" xr:uid="{2BC9BB21-496E-4935-8C3A-5669AA5C694A}"/>
    <cellStyle name="SAPBEXstdItem 14 4 5 4" xfId="23913" xr:uid="{DA66A33E-00E5-45FF-95AA-BE77C3E31424}"/>
    <cellStyle name="SAPBEXstdItem 14 4 6" xfId="8686" xr:uid="{41995FFA-7688-4D67-AA35-E661FB54CFC7}"/>
    <cellStyle name="SAPBEXstdItem 14 4 7" xfId="14348" xr:uid="{42D8C9C6-CFDA-4D3C-8ACF-010CC52DB57E}"/>
    <cellStyle name="SAPBEXstdItem 14 4 8" xfId="19868" xr:uid="{A24F3B41-1A66-4B83-A303-FA8F58F3FE76}"/>
    <cellStyle name="SAPBEXstdItem 14 5" xfId="2069" xr:uid="{956E2124-AFCE-4C76-8616-38200D7BE6F8}"/>
    <cellStyle name="SAPBEXstdItem 14 5 2" xfId="4078" xr:uid="{10224103-D63C-4083-8205-EFE8892AA36C}"/>
    <cellStyle name="SAPBEXstdItem 14 5 2 2" xfId="10634" xr:uid="{2CBB425E-6372-4169-8AED-C500D05C136F}"/>
    <cellStyle name="SAPBEXstdItem 14 5 2 3" xfId="16248" xr:uid="{06CD44A7-01FD-4EA8-960C-CF9874ADFC5F}"/>
    <cellStyle name="SAPBEXstdItem 14 5 2 4" xfId="21725" xr:uid="{37A1B68D-7198-4AF8-824C-6219BDE57394}"/>
    <cellStyle name="SAPBEXstdItem 14 5 3" xfId="6426" xr:uid="{4583E062-31C6-4827-99B4-929014C9F583}"/>
    <cellStyle name="SAPBEXstdItem 14 5 3 2" xfId="12909" xr:uid="{4D0BD9E9-E85A-479C-A383-ECCDA766C07B}"/>
    <cellStyle name="SAPBEXstdItem 14 5 3 3" xfId="18475" xr:uid="{275665D8-ED1E-4CDC-8E3C-28C0D21AE791}"/>
    <cellStyle name="SAPBEXstdItem 14 5 3 4" xfId="23916" xr:uid="{F5A235C4-FC07-44B3-B114-F72E44E9B025}"/>
    <cellStyle name="SAPBEXstdItem 14 5 4" xfId="8689" xr:uid="{D323673D-51E9-44C9-9262-51F1286ABA51}"/>
    <cellStyle name="SAPBEXstdItem 14 5 5" xfId="14351" xr:uid="{1EF4209F-C9CC-4E20-9C2C-6335FE896ACC}"/>
    <cellStyle name="SAPBEXstdItem 14 5 6" xfId="19871" xr:uid="{9C027F47-C0A4-4382-9A47-6BB2883EF126}"/>
    <cellStyle name="SAPBEXstdItem 14 6" xfId="2070" xr:uid="{2D564244-6DA1-42FB-9F75-1F9918EC3089}"/>
    <cellStyle name="SAPBEXstdItem 14 6 2" xfId="4079" xr:uid="{47E28E7A-4095-4388-8A4C-49A80ADE4C0E}"/>
    <cellStyle name="SAPBEXstdItem 14 6 2 2" xfId="10635" xr:uid="{51B72C96-2C89-4467-9CBD-E093A6C94321}"/>
    <cellStyle name="SAPBEXstdItem 14 6 2 3" xfId="16249" xr:uid="{96FED7E3-29B8-4E3D-8077-732D05E5681E}"/>
    <cellStyle name="SAPBEXstdItem 14 6 2 4" xfId="21726" xr:uid="{E33B4C37-227D-4B35-BFBD-CC078DC94D75}"/>
    <cellStyle name="SAPBEXstdItem 14 6 3" xfId="6427" xr:uid="{F4FD1B20-F576-4263-B274-37E2F857D501}"/>
    <cellStyle name="SAPBEXstdItem 14 6 3 2" xfId="12910" xr:uid="{94EC3EE1-F0C9-4328-8DA9-C080701A4E21}"/>
    <cellStyle name="SAPBEXstdItem 14 6 3 3" xfId="18476" xr:uid="{CB16BB79-2203-405D-BFA3-13C3BA41C4E4}"/>
    <cellStyle name="SAPBEXstdItem 14 6 3 4" xfId="23917" xr:uid="{F9DE0DA8-415F-4A04-8970-70EA05015A69}"/>
    <cellStyle name="SAPBEXstdItem 14 6 4" xfId="8690" xr:uid="{DF098382-18E9-4636-9D4E-336A2CDCA310}"/>
    <cellStyle name="SAPBEXstdItem 14 6 5" xfId="14352" xr:uid="{9D105556-4505-46ED-A7E6-BA351474F5A7}"/>
    <cellStyle name="SAPBEXstdItem 14 6 6" xfId="19872" xr:uid="{5778D7B2-4AB1-43ED-BF9D-79E7EF70CA67}"/>
    <cellStyle name="SAPBEXstdItem 14 7" xfId="4068" xr:uid="{E3C0A122-CB49-43E7-82ED-60CE4F119D71}"/>
    <cellStyle name="SAPBEXstdItem 14 7 2" xfId="10624" xr:uid="{F7CD2261-F944-40D9-8688-0458BCFFE696}"/>
    <cellStyle name="SAPBEXstdItem 14 7 3" xfId="16238" xr:uid="{5CA8E138-12C0-4309-8994-1CBE081AEA16}"/>
    <cellStyle name="SAPBEXstdItem 14 7 4" xfId="21715" xr:uid="{446F4CB4-68BB-4523-86BC-D545DF44E779}"/>
    <cellStyle name="SAPBEXstdItem 14 8" xfId="6416" xr:uid="{FFB42AE8-7F3D-4E6B-87BB-923F29D540CA}"/>
    <cellStyle name="SAPBEXstdItem 14 8 2" xfId="12899" xr:uid="{D6BCC3B9-7E50-41C7-AC7F-8B32C60A197D}"/>
    <cellStyle name="SAPBEXstdItem 14 8 3" xfId="18465" xr:uid="{EFBCC163-59F1-425B-81FD-5EEAA7E06C5F}"/>
    <cellStyle name="SAPBEXstdItem 14 8 4" xfId="23906" xr:uid="{291A1CA0-C664-406D-A75C-8B0F88DB07F6}"/>
    <cellStyle name="SAPBEXstdItem 14 9" xfId="8679" xr:uid="{30DC825D-1023-4D5B-8FD1-9D7ABD566CD2}"/>
    <cellStyle name="SAPBEXstdItem 15" xfId="2071" xr:uid="{6A37F507-21F3-42B4-85E0-7B132134C58B}"/>
    <cellStyle name="SAPBEXstdItem 15 2" xfId="2072" xr:uid="{63F42A45-9D53-419C-82BF-F1254E9FBB40}"/>
    <cellStyle name="SAPBEXstdItem 15 2 2" xfId="4081" xr:uid="{6C6FBE11-C849-46D1-A09E-1538A1A952BD}"/>
    <cellStyle name="SAPBEXstdItem 15 2 2 2" xfId="10637" xr:uid="{F292FB5E-08B9-4C8E-9C79-CB38EF92BD46}"/>
    <cellStyle name="SAPBEXstdItem 15 2 2 3" xfId="16251" xr:uid="{6918CFD8-B22D-4D6C-87DB-9EB4A82BB5FC}"/>
    <cellStyle name="SAPBEXstdItem 15 2 2 4" xfId="21728" xr:uid="{AB938997-0495-41DD-8E01-B3F6F1D81DEF}"/>
    <cellStyle name="SAPBEXstdItem 15 2 3" xfId="6429" xr:uid="{4A7B38E0-4676-4DDD-A1B6-AC6E2E0D7D2E}"/>
    <cellStyle name="SAPBEXstdItem 15 2 3 2" xfId="12912" xr:uid="{5B77A41B-BAD3-4E04-90CF-D99A57012D7A}"/>
    <cellStyle name="SAPBEXstdItem 15 2 3 3" xfId="18478" xr:uid="{88C2934E-EA1D-4A1C-B96F-485E26AF6D9A}"/>
    <cellStyle name="SAPBEXstdItem 15 2 3 4" xfId="23919" xr:uid="{1CD64F77-2DFD-4B65-B3F0-BAC49079C32C}"/>
    <cellStyle name="SAPBEXstdItem 15 2 4" xfId="8692" xr:uid="{B628CF9F-30B7-4965-89F2-AB605A282D8F}"/>
    <cellStyle name="SAPBEXstdItem 15 2 5" xfId="14354" xr:uid="{CE058DB5-D025-4297-9E8F-07C6C9A4A845}"/>
    <cellStyle name="SAPBEXstdItem 15 2 6" xfId="19874" xr:uid="{EA58C6EA-AFB7-4A49-8C8D-81E5F897BE9E}"/>
    <cellStyle name="SAPBEXstdItem 15 3" xfId="2073" xr:uid="{282BA6C3-6174-4560-9707-0529A9BBEEA9}"/>
    <cellStyle name="SAPBEXstdItem 15 3 2" xfId="4082" xr:uid="{8C596730-EC66-4A99-9489-C6147A5B5C92}"/>
    <cellStyle name="SAPBEXstdItem 15 3 2 2" xfId="10638" xr:uid="{670080BF-872D-47E5-9B90-985B29188E7A}"/>
    <cellStyle name="SAPBEXstdItem 15 3 2 3" xfId="16252" xr:uid="{364B726F-9E37-4500-929A-0D0A3D8703D4}"/>
    <cellStyle name="SAPBEXstdItem 15 3 2 4" xfId="21729" xr:uid="{37EC304B-FF55-4B01-A84B-D7EA0A4D5AC2}"/>
    <cellStyle name="SAPBEXstdItem 15 3 3" xfId="6430" xr:uid="{55134F1A-6C0A-466B-9DA8-8E2EF0568657}"/>
    <cellStyle name="SAPBEXstdItem 15 3 3 2" xfId="12913" xr:uid="{F0BD8F7D-1180-4829-8B0E-DA91E561409C}"/>
    <cellStyle name="SAPBEXstdItem 15 3 3 3" xfId="18479" xr:uid="{A91C2492-5578-4477-99A3-7D1C9F0FA9DD}"/>
    <cellStyle name="SAPBEXstdItem 15 3 3 4" xfId="23920" xr:uid="{A617F73B-0492-4B6E-9B24-29FC436B918A}"/>
    <cellStyle name="SAPBEXstdItem 15 3 4" xfId="8693" xr:uid="{6E313053-DE99-41BD-B82A-E28D2F712AAA}"/>
    <cellStyle name="SAPBEXstdItem 15 3 5" xfId="14355" xr:uid="{80F7C89C-A5E0-4D5C-B81C-7AF90DABE6ED}"/>
    <cellStyle name="SAPBEXstdItem 15 3 6" xfId="19875" xr:uid="{3D6787DA-7B18-4CC2-94B2-BCD79964589E}"/>
    <cellStyle name="SAPBEXstdItem 15 4" xfId="4080" xr:uid="{F045A135-CC4C-4F46-AFC8-C5C5832D112E}"/>
    <cellStyle name="SAPBEXstdItem 15 4 2" xfId="10636" xr:uid="{4BF33105-E814-467F-AA20-8304AFF22B08}"/>
    <cellStyle name="SAPBEXstdItem 15 4 3" xfId="16250" xr:uid="{4D784911-E6F5-4D22-BDF5-DB3F6F9658E5}"/>
    <cellStyle name="SAPBEXstdItem 15 4 4" xfId="21727" xr:uid="{D1E6DB41-F27D-4E65-866B-95DCBE064E82}"/>
    <cellStyle name="SAPBEXstdItem 15 5" xfId="6428" xr:uid="{1800A434-E4D8-4950-BDDD-81ED97AC2219}"/>
    <cellStyle name="SAPBEXstdItem 15 5 2" xfId="12911" xr:uid="{CDAA8254-8C9B-42EE-8136-DA4982395DFC}"/>
    <cellStyle name="SAPBEXstdItem 15 5 3" xfId="18477" xr:uid="{5F4DCA41-6DA6-4207-ABBE-AAFB9CB07A2E}"/>
    <cellStyle name="SAPBEXstdItem 15 5 4" xfId="23918" xr:uid="{0E2D05EA-289C-4E04-AAB3-9A2C16F46425}"/>
    <cellStyle name="SAPBEXstdItem 15 6" xfId="8691" xr:uid="{F751B421-3AC6-406F-A895-9BA0BFD92BE7}"/>
    <cellStyle name="SAPBEXstdItem 15 7" xfId="14353" xr:uid="{F2F249FD-D2E3-467F-842D-07B957882A49}"/>
    <cellStyle name="SAPBEXstdItem 15 8" xfId="19873" xr:uid="{FF415518-7A66-4422-9EFE-35EFEE54DBE6}"/>
    <cellStyle name="SAPBEXstdItem 16" xfId="2074" xr:uid="{6BCB5B70-32A5-4F34-BFCE-30525AD196D8}"/>
    <cellStyle name="SAPBEXstdItem 16 2" xfId="2075" xr:uid="{D2455268-D213-4F77-A2E1-90BDC45CCA22}"/>
    <cellStyle name="SAPBEXstdItem 16 2 2" xfId="4084" xr:uid="{39AB6E20-0B6E-40DA-ABDF-B5BB6D2D7D25}"/>
    <cellStyle name="SAPBEXstdItem 16 2 2 2" xfId="10640" xr:uid="{D3E5CC3E-D81D-43B3-8BB2-3FF783A07C01}"/>
    <cellStyle name="SAPBEXstdItem 16 2 2 3" xfId="16254" xr:uid="{80862C8A-47DA-4D9A-929A-BF5DC8C19D43}"/>
    <cellStyle name="SAPBEXstdItem 16 2 2 4" xfId="21731" xr:uid="{BEFF4297-CA02-4CD3-9798-C4DAC2B0B7DF}"/>
    <cellStyle name="SAPBEXstdItem 16 2 3" xfId="6432" xr:uid="{3A74BD98-B942-4E74-B4D0-B069C8CFA6C7}"/>
    <cellStyle name="SAPBEXstdItem 16 2 3 2" xfId="12915" xr:uid="{83C0EF8D-049E-444C-B80D-DC8C29258555}"/>
    <cellStyle name="SAPBEXstdItem 16 2 3 3" xfId="18481" xr:uid="{9C857344-2982-44E2-B58D-ED21CC9C4D7C}"/>
    <cellStyle name="SAPBEXstdItem 16 2 3 4" xfId="23922" xr:uid="{7A055702-80BA-44A0-87A0-CF1E8CE942E7}"/>
    <cellStyle name="SAPBEXstdItem 16 2 4" xfId="8695" xr:uid="{379AD1B6-5A67-41DC-9A1F-181A45710404}"/>
    <cellStyle name="SAPBEXstdItem 16 2 5" xfId="14357" xr:uid="{457AE7CA-5E8A-4E4E-A0D1-FB82231A0E46}"/>
    <cellStyle name="SAPBEXstdItem 16 2 6" xfId="19877" xr:uid="{26DD84A8-1136-4A61-B2E2-D9FD2DEF3723}"/>
    <cellStyle name="SAPBEXstdItem 16 3" xfId="2076" xr:uid="{FA0696A8-C43A-40FB-95DC-7BC66E440323}"/>
    <cellStyle name="SAPBEXstdItem 16 3 2" xfId="4085" xr:uid="{4EBE3B76-1DF7-4B96-B9B2-41D2084B4955}"/>
    <cellStyle name="SAPBEXstdItem 16 3 2 2" xfId="10641" xr:uid="{43D36333-43EF-48A2-A23A-9F44EC07ABBE}"/>
    <cellStyle name="SAPBEXstdItem 16 3 2 3" xfId="16255" xr:uid="{7A78FB6D-2AE4-451B-9EE7-8D1D666D09E8}"/>
    <cellStyle name="SAPBEXstdItem 16 3 2 4" xfId="21732" xr:uid="{CE9A0610-BBDC-485A-92E4-E2743112404A}"/>
    <cellStyle name="SAPBEXstdItem 16 3 3" xfId="6433" xr:uid="{EB965EB7-34C5-419F-9CAD-BF12FD98322C}"/>
    <cellStyle name="SAPBEXstdItem 16 3 3 2" xfId="12916" xr:uid="{4071C683-EDCC-4E52-B00C-A948716AA082}"/>
    <cellStyle name="SAPBEXstdItem 16 3 3 3" xfId="18482" xr:uid="{FA65C10E-4789-4F72-A94E-DE1526F7FB41}"/>
    <cellStyle name="SAPBEXstdItem 16 3 3 4" xfId="23923" xr:uid="{AEDDF15B-CDBE-473E-A88A-0CBB1988484A}"/>
    <cellStyle name="SAPBEXstdItem 16 3 4" xfId="8696" xr:uid="{CAEA7875-CD49-4F28-AEA4-2107BB776A3F}"/>
    <cellStyle name="SAPBEXstdItem 16 3 5" xfId="14358" xr:uid="{C3BBBE9D-B604-4FB4-9D9A-89646DAE3157}"/>
    <cellStyle name="SAPBEXstdItem 16 3 6" xfId="19878" xr:uid="{79B3B5D7-A24B-4E21-B5BF-CBD1B95FD830}"/>
    <cellStyle name="SAPBEXstdItem 16 4" xfId="4083" xr:uid="{9BE3C76A-B8D7-4C82-97EB-2C9438A909E8}"/>
    <cellStyle name="SAPBEXstdItem 16 4 2" xfId="10639" xr:uid="{51DED5F0-1F8D-4F48-8B45-5DF8ABE5E7FD}"/>
    <cellStyle name="SAPBEXstdItem 16 4 3" xfId="16253" xr:uid="{779C3AC7-84B4-4388-ACF5-7C5E62CC27D6}"/>
    <cellStyle name="SAPBEXstdItem 16 4 4" xfId="21730" xr:uid="{B7DE07EC-529E-4B0D-8BAC-EA23215F5D1C}"/>
    <cellStyle name="SAPBEXstdItem 16 5" xfId="6431" xr:uid="{D5F966B8-C2A1-46FF-85D2-FE08D47E21D6}"/>
    <cellStyle name="SAPBEXstdItem 16 5 2" xfId="12914" xr:uid="{A05F2CAE-F0BE-449E-8293-F8F4ADBA3A75}"/>
    <cellStyle name="SAPBEXstdItem 16 5 3" xfId="18480" xr:uid="{E4A967C3-E32B-4AF7-9BE9-449A593686EB}"/>
    <cellStyle name="SAPBEXstdItem 16 5 4" xfId="23921" xr:uid="{B5D85281-7DD1-47F1-8398-98599386A6B0}"/>
    <cellStyle name="SAPBEXstdItem 16 6" xfId="8694" xr:uid="{9ACE34F4-D627-4795-885C-DFDDB6029AE3}"/>
    <cellStyle name="SAPBEXstdItem 16 7" xfId="14356" xr:uid="{6766A887-56EE-4A30-848F-E859EC8F2591}"/>
    <cellStyle name="SAPBEXstdItem 16 8" xfId="19876" xr:uid="{489AC05A-6A02-4E42-A4A6-4AC4544EFFC1}"/>
    <cellStyle name="SAPBEXstdItem 17" xfId="2077" xr:uid="{1AF5DA22-EAB6-4C5B-AE71-5C5EB070CEA6}"/>
    <cellStyle name="SAPBEXstdItem 17 2" xfId="4086" xr:uid="{45E92EE8-481A-4CF6-993E-1AC8B34F2CB9}"/>
    <cellStyle name="SAPBEXstdItem 17 2 2" xfId="10642" xr:uid="{53E4C772-D848-4A07-9766-169D20871D6A}"/>
    <cellStyle name="SAPBEXstdItem 17 2 3" xfId="16256" xr:uid="{365B15A8-0CE0-4324-9E7F-83B2E43ED360}"/>
    <cellStyle name="SAPBEXstdItem 17 2 4" xfId="21733" xr:uid="{3D62BD37-66A8-475B-94D5-8EA558393358}"/>
    <cellStyle name="SAPBEXstdItem 17 3" xfId="6434" xr:uid="{4FCD149D-40E4-4D10-AC2D-B3B288BA3CFA}"/>
    <cellStyle name="SAPBEXstdItem 17 3 2" xfId="12917" xr:uid="{F0BDD698-D4BA-4E06-8CED-C281DEF20E5E}"/>
    <cellStyle name="SAPBEXstdItem 17 3 3" xfId="18483" xr:uid="{2CECA907-1830-445D-A922-F7EADD101E2A}"/>
    <cellStyle name="SAPBEXstdItem 17 3 4" xfId="23924" xr:uid="{14C177ED-A020-4F55-9AD4-BF4E25EDC2D5}"/>
    <cellStyle name="SAPBEXstdItem 17 4" xfId="8697" xr:uid="{627FCFA7-0033-41C4-8DC2-20065E010B16}"/>
    <cellStyle name="SAPBEXstdItem 17 5" xfId="14359" xr:uid="{97E91D17-3236-43EC-893C-0D3F16CC7822}"/>
    <cellStyle name="SAPBEXstdItem 17 6" xfId="19879" xr:uid="{4879E4EC-6BAA-4CD7-8DA1-16D8F4E4860D}"/>
    <cellStyle name="SAPBEXstdItem 18" xfId="2078" xr:uid="{C831D8FB-F157-413C-A1DA-654646753B62}"/>
    <cellStyle name="SAPBEXstdItem 18 2" xfId="4087" xr:uid="{EFB7ED69-E820-4FF2-A38D-1F231C7CEC0C}"/>
    <cellStyle name="SAPBEXstdItem 18 2 2" xfId="10643" xr:uid="{298D5624-8C84-492B-B453-21D89FB30577}"/>
    <cellStyle name="SAPBEXstdItem 18 2 3" xfId="16257" xr:uid="{73DF672D-1AD4-44FE-B73C-4376FCEE5B9C}"/>
    <cellStyle name="SAPBEXstdItem 18 2 4" xfId="21734" xr:uid="{94835A51-8E4A-4362-B2E6-593D326E323E}"/>
    <cellStyle name="SAPBEXstdItem 18 3" xfId="6435" xr:uid="{EDCA9912-0ECA-4397-826F-47EE997A9774}"/>
    <cellStyle name="SAPBEXstdItem 18 3 2" xfId="12918" xr:uid="{154FB4D4-7E80-4ADA-999E-DB3A64B941CE}"/>
    <cellStyle name="SAPBEXstdItem 18 3 3" xfId="18484" xr:uid="{E8D80C8E-F061-47F4-923F-84E5F32403E5}"/>
    <cellStyle name="SAPBEXstdItem 18 3 4" xfId="23925" xr:uid="{97E6BC2F-7DD3-495C-85B8-97B8E39DDEF5}"/>
    <cellStyle name="SAPBEXstdItem 18 4" xfId="8698" xr:uid="{D83F1D73-D22B-485C-A3A9-1DD7CF982A01}"/>
    <cellStyle name="SAPBEXstdItem 18 5" xfId="14360" xr:uid="{2D05963A-C50D-4161-9C4A-7C9A6A254B4F}"/>
    <cellStyle name="SAPBEXstdItem 18 6" xfId="19880" xr:uid="{76AA6554-26B4-4350-A988-505F6B2BD500}"/>
    <cellStyle name="SAPBEXstdItem 19" xfId="783" xr:uid="{CDA17A4D-ADA5-4255-B568-C709DABC32ED}"/>
    <cellStyle name="SAPBEXstdItem 19 2" xfId="7481" xr:uid="{479258C6-6B27-4820-8F54-90619987D0A9}"/>
    <cellStyle name="SAPBEXstdItem 19 3" xfId="7265" xr:uid="{A2C69353-5829-46A3-97DA-2666F6E71F7B}"/>
    <cellStyle name="SAPBEXstdItem 19 4" xfId="8833" xr:uid="{3F5FF996-8504-43F9-B1B0-0B3195658F7F}"/>
    <cellStyle name="SAPBEXstdItem 2" xfId="667" xr:uid="{4F3D9183-A364-4B0A-9CE9-6EADE4FAA6A4}"/>
    <cellStyle name="SAPBEXstdItem 2 10" xfId="124" xr:uid="{7B7D7B21-237C-4B64-B356-908BB94F041C}"/>
    <cellStyle name="SAPBEXstdItem 2 11" xfId="7216" xr:uid="{1B4F12EE-02E0-460E-AF7C-9DDB3771282B}"/>
    <cellStyle name="SAPBEXstdItem 2 2" xfId="668" xr:uid="{C4991613-B91E-4C61-A075-4C14E2B6539A}"/>
    <cellStyle name="SAPBEXstdItem 2 2 10" xfId="9682" xr:uid="{A8DB8560-CD28-468B-B7A1-A2F098A10221}"/>
    <cellStyle name="SAPBEXstdItem 2 2 2" xfId="2081" xr:uid="{1731E640-198F-4EF1-B629-69E9BB5046F3}"/>
    <cellStyle name="SAPBEXstdItem 2 2 2 2" xfId="2082" xr:uid="{8713BB7C-8C07-405C-B1A7-F02744A6A1A3}"/>
    <cellStyle name="SAPBEXstdItem 2 2 2 2 2" xfId="4091" xr:uid="{326F3E53-3E68-413D-AC58-BEFFECFFE464}"/>
    <cellStyle name="SAPBEXstdItem 2 2 2 2 2 2" xfId="10647" xr:uid="{33BFC21E-D3A2-493A-B53B-F0FD45A4576D}"/>
    <cellStyle name="SAPBEXstdItem 2 2 2 2 2 3" xfId="16261" xr:uid="{5E534447-E821-4B2A-98E6-11366DF7DFD4}"/>
    <cellStyle name="SAPBEXstdItem 2 2 2 2 2 4" xfId="21738" xr:uid="{7F0DDACD-E159-42B9-B352-18C8CE3CD058}"/>
    <cellStyle name="SAPBEXstdItem 2 2 2 2 3" xfId="6439" xr:uid="{3F6A60F8-B6E3-4708-A8CF-7C6AA52EF4CA}"/>
    <cellStyle name="SAPBEXstdItem 2 2 2 2 3 2" xfId="12922" xr:uid="{226EFF79-B38E-47F8-869E-9110BA5D0127}"/>
    <cellStyle name="SAPBEXstdItem 2 2 2 2 3 3" xfId="18488" xr:uid="{4A0B6B34-93B0-4884-9E3F-4B58C536D28E}"/>
    <cellStyle name="SAPBEXstdItem 2 2 2 2 3 4" xfId="23929" xr:uid="{2E1425D4-C31D-44E4-A104-233D3228DE19}"/>
    <cellStyle name="SAPBEXstdItem 2 2 2 2 4" xfId="8702" xr:uid="{D2258A10-0DFD-4AB7-BE8B-E7AEFAA01094}"/>
    <cellStyle name="SAPBEXstdItem 2 2 2 2 5" xfId="14364" xr:uid="{72515A4D-ECAF-4C31-B574-961D032FCD17}"/>
    <cellStyle name="SAPBEXstdItem 2 2 2 2 6" xfId="19884" xr:uid="{137AAB71-302E-4ACB-AAB5-FE7409F5B9AD}"/>
    <cellStyle name="SAPBEXstdItem 2 2 2 3" xfId="2083" xr:uid="{C7BC1E8D-9C6F-433A-A776-3CFCAD2952B0}"/>
    <cellStyle name="SAPBEXstdItem 2 2 2 3 2" xfId="4092" xr:uid="{9C2AC92F-8933-42FD-95DB-82A879A00E13}"/>
    <cellStyle name="SAPBEXstdItem 2 2 2 3 2 2" xfId="10648" xr:uid="{302A98C9-CCA9-4187-AE0F-1A9D584A7BF6}"/>
    <cellStyle name="SAPBEXstdItem 2 2 2 3 2 3" xfId="16262" xr:uid="{99D3D62B-992F-492C-8C65-8FEBE6648D87}"/>
    <cellStyle name="SAPBEXstdItem 2 2 2 3 2 4" xfId="21739" xr:uid="{C3D20236-579A-4E72-80FA-5F932D3697E2}"/>
    <cellStyle name="SAPBEXstdItem 2 2 2 3 3" xfId="6440" xr:uid="{C2D1A0A9-32DC-4FAD-9B4D-C94AA3FE86A0}"/>
    <cellStyle name="SAPBEXstdItem 2 2 2 3 3 2" xfId="12923" xr:uid="{EE4C0B48-6377-4201-A1D6-CF753C0E970C}"/>
    <cellStyle name="SAPBEXstdItem 2 2 2 3 3 3" xfId="18489" xr:uid="{E6AA8527-5AD1-40A2-87E2-1A9BCF0FB22B}"/>
    <cellStyle name="SAPBEXstdItem 2 2 2 3 3 4" xfId="23930" xr:uid="{F3D573F5-DB3B-40F7-A4D2-B270C241CC7B}"/>
    <cellStyle name="SAPBEXstdItem 2 2 2 3 4" xfId="8703" xr:uid="{3E83FE88-7158-4B25-8F4B-CEDC95C1425A}"/>
    <cellStyle name="SAPBEXstdItem 2 2 2 3 5" xfId="14365" xr:uid="{CDF93F7F-DAD2-48BE-A829-0A861A874F6F}"/>
    <cellStyle name="SAPBEXstdItem 2 2 2 3 6" xfId="19885" xr:uid="{6BFD7368-7249-40AD-88EF-062D93191DC2}"/>
    <cellStyle name="SAPBEXstdItem 2 2 2 4" xfId="4090" xr:uid="{21BB8F1F-F55B-44E0-8EBD-D0708A3C9413}"/>
    <cellStyle name="SAPBEXstdItem 2 2 2 4 2" xfId="10646" xr:uid="{73A8BCC9-ACF6-47F5-9779-01AA6C5B16F2}"/>
    <cellStyle name="SAPBEXstdItem 2 2 2 4 3" xfId="16260" xr:uid="{074E17D6-EB8B-4922-B67A-E0EE53120548}"/>
    <cellStyle name="SAPBEXstdItem 2 2 2 4 4" xfId="21737" xr:uid="{DFD8C609-343C-4619-844E-02048EF9EED8}"/>
    <cellStyle name="SAPBEXstdItem 2 2 2 5" xfId="6438" xr:uid="{251850AD-3C76-4FEC-83D3-AE05F757A834}"/>
    <cellStyle name="SAPBEXstdItem 2 2 2 5 2" xfId="12921" xr:uid="{010B53F3-DD0D-4C30-8946-40A932FCEC18}"/>
    <cellStyle name="SAPBEXstdItem 2 2 2 5 3" xfId="18487" xr:uid="{2E3A2A00-7F54-40FF-AE9F-960864F93BB7}"/>
    <cellStyle name="SAPBEXstdItem 2 2 2 5 4" xfId="23928" xr:uid="{C816686D-1C0D-46D9-AFCB-658CDB3AD90D}"/>
    <cellStyle name="SAPBEXstdItem 2 2 2 6" xfId="8701" xr:uid="{DA7E5841-6B69-4B10-8766-44793FFAA2F7}"/>
    <cellStyle name="SAPBEXstdItem 2 2 2 7" xfId="14363" xr:uid="{1E3AA5C7-4865-4FCF-95FD-B312C37DEF08}"/>
    <cellStyle name="SAPBEXstdItem 2 2 2 8" xfId="19883" xr:uid="{ADF4AECD-483E-4275-A4C0-11AA87B10CAC}"/>
    <cellStyle name="SAPBEXstdItem 2 2 3" xfId="2084" xr:uid="{36D1978D-8E09-4D02-A39C-178E8015F476}"/>
    <cellStyle name="SAPBEXstdItem 2 2 3 2" xfId="2085" xr:uid="{BA0849D8-EE10-4B91-AC19-B7136B79B100}"/>
    <cellStyle name="SAPBEXstdItem 2 2 3 2 2" xfId="4094" xr:uid="{93C8847F-CD19-49C8-948A-E7561D370D7D}"/>
    <cellStyle name="SAPBEXstdItem 2 2 3 2 2 2" xfId="10650" xr:uid="{A4C54CC3-13D7-4DD4-9EBF-6B75C50C10F8}"/>
    <cellStyle name="SAPBEXstdItem 2 2 3 2 2 3" xfId="16264" xr:uid="{DD2EF0A7-7F93-4703-80A3-24FA699F40E9}"/>
    <cellStyle name="SAPBEXstdItem 2 2 3 2 2 4" xfId="21741" xr:uid="{2A3C7FCC-80B7-4B4B-8201-DC7F30F61DF1}"/>
    <cellStyle name="SAPBEXstdItem 2 2 3 2 3" xfId="6442" xr:uid="{8281FFC1-DD0E-4523-9C34-C40A3153D6BF}"/>
    <cellStyle name="SAPBEXstdItem 2 2 3 2 3 2" xfId="12925" xr:uid="{C14A8B95-234F-4206-AB15-A7818090A60B}"/>
    <cellStyle name="SAPBEXstdItem 2 2 3 2 3 3" xfId="18491" xr:uid="{EE6CE6BD-F691-4D66-9999-84D4275BB850}"/>
    <cellStyle name="SAPBEXstdItem 2 2 3 2 3 4" xfId="23932" xr:uid="{A61CD42E-89B4-4C93-B070-842D33439CDF}"/>
    <cellStyle name="SAPBEXstdItem 2 2 3 2 4" xfId="8705" xr:uid="{504341C3-603D-4766-AA1E-2C74198A6700}"/>
    <cellStyle name="SAPBEXstdItem 2 2 3 2 5" xfId="14367" xr:uid="{F1DD36AF-E484-46C2-89D0-39166B75E17B}"/>
    <cellStyle name="SAPBEXstdItem 2 2 3 2 6" xfId="19887" xr:uid="{38E8CFE9-EE12-4CC9-B0D8-755041A0588A}"/>
    <cellStyle name="SAPBEXstdItem 2 2 3 3" xfId="2086" xr:uid="{FED8DF80-6AE2-44F8-B440-C575A9A05E49}"/>
    <cellStyle name="SAPBEXstdItem 2 2 3 3 2" xfId="4095" xr:uid="{E4CFC325-3DD8-4E0A-9E7B-855CB43295D7}"/>
    <cellStyle name="SAPBEXstdItem 2 2 3 3 2 2" xfId="10651" xr:uid="{D5F374CB-1B67-46BE-B0C4-64A7B9949730}"/>
    <cellStyle name="SAPBEXstdItem 2 2 3 3 2 3" xfId="16265" xr:uid="{FAD8ED57-91D1-4370-856F-0541FEF6601F}"/>
    <cellStyle name="SAPBEXstdItem 2 2 3 3 2 4" xfId="21742" xr:uid="{3412A834-6FC0-4336-98B3-6C91E1A2ED90}"/>
    <cellStyle name="SAPBEXstdItem 2 2 3 3 3" xfId="6443" xr:uid="{C0542C05-5C83-45D4-ACD9-AB5A84BBA2D4}"/>
    <cellStyle name="SAPBEXstdItem 2 2 3 3 3 2" xfId="12926" xr:uid="{43D25710-A607-4A86-9F28-0F0B689B68BB}"/>
    <cellStyle name="SAPBEXstdItem 2 2 3 3 3 3" xfId="18492" xr:uid="{E084BB09-7605-4339-B728-0FD8200F3ADF}"/>
    <cellStyle name="SAPBEXstdItem 2 2 3 3 3 4" xfId="23933" xr:uid="{41F84B37-492B-42F1-8A31-D59AC6032DCD}"/>
    <cellStyle name="SAPBEXstdItem 2 2 3 3 4" xfId="8706" xr:uid="{F26D1AE9-8AB0-46BD-A1DA-3BA66CBCF638}"/>
    <cellStyle name="SAPBEXstdItem 2 2 3 3 5" xfId="14368" xr:uid="{2AA9ABCB-CD34-47AD-8F82-10682EFBCE0E}"/>
    <cellStyle name="SAPBEXstdItem 2 2 3 3 6" xfId="19888" xr:uid="{C17E83EE-621A-4421-82A6-D6751A1ADC48}"/>
    <cellStyle name="SAPBEXstdItem 2 2 3 4" xfId="4093" xr:uid="{4D591AF8-4E23-493F-A478-71F7E26C55CB}"/>
    <cellStyle name="SAPBEXstdItem 2 2 3 4 2" xfId="10649" xr:uid="{6A4293D6-6986-411A-B44C-274B0E2D8F04}"/>
    <cellStyle name="SAPBEXstdItem 2 2 3 4 3" xfId="16263" xr:uid="{54F6B09E-4B5F-4B56-8DB6-C09A2C6908CE}"/>
    <cellStyle name="SAPBEXstdItem 2 2 3 4 4" xfId="21740" xr:uid="{165DB666-A8EC-4331-A574-9651E477C9E7}"/>
    <cellStyle name="SAPBEXstdItem 2 2 3 5" xfId="6441" xr:uid="{A83D850E-8A07-4A20-8505-2CD7A3AAA35C}"/>
    <cellStyle name="SAPBEXstdItem 2 2 3 5 2" xfId="12924" xr:uid="{D94EA082-CAC1-4FFC-94AE-95973BFBE544}"/>
    <cellStyle name="SAPBEXstdItem 2 2 3 5 3" xfId="18490" xr:uid="{6EC02B9D-A660-4A0C-ABEA-69EFC5468135}"/>
    <cellStyle name="SAPBEXstdItem 2 2 3 5 4" xfId="23931" xr:uid="{BCA9CD67-688F-4557-8FAA-0E0E448F0D1F}"/>
    <cellStyle name="SAPBEXstdItem 2 2 3 6" xfId="8704" xr:uid="{BBDC3228-0D12-4FB7-9C58-86ED16B0B432}"/>
    <cellStyle name="SAPBEXstdItem 2 2 3 7" xfId="14366" xr:uid="{86296F0D-ED3D-4495-800F-142F8B5AC35F}"/>
    <cellStyle name="SAPBEXstdItem 2 2 3 8" xfId="19886" xr:uid="{8808EABD-BCAE-48D8-9715-0711234B38EF}"/>
    <cellStyle name="SAPBEXstdItem 2 2 4" xfId="2087" xr:uid="{DA34BE05-6565-493C-85BD-57F216A4617A}"/>
    <cellStyle name="SAPBEXstdItem 2 2 4 2" xfId="4096" xr:uid="{9F9EBFE7-4712-4DFF-BA85-C6CFDF3F7127}"/>
    <cellStyle name="SAPBEXstdItem 2 2 4 2 2" xfId="10652" xr:uid="{86089840-9ABB-45D1-BE74-08E585548CDB}"/>
    <cellStyle name="SAPBEXstdItem 2 2 4 2 3" xfId="16266" xr:uid="{663F44F0-C13D-45F4-88EA-4A29B3778BB7}"/>
    <cellStyle name="SAPBEXstdItem 2 2 4 2 4" xfId="21743" xr:uid="{856C34B9-8E74-4DB6-AF9E-1AAD9230A2DF}"/>
    <cellStyle name="SAPBEXstdItem 2 2 4 3" xfId="6444" xr:uid="{D9B618E9-F7E6-4790-A143-31524984277C}"/>
    <cellStyle name="SAPBEXstdItem 2 2 4 3 2" xfId="12927" xr:uid="{BA15DF71-E3F8-4B05-B42C-FFCA322B9129}"/>
    <cellStyle name="SAPBEXstdItem 2 2 4 3 3" xfId="18493" xr:uid="{23FE677F-C13E-4BDA-9572-8DC49C836FA9}"/>
    <cellStyle name="SAPBEXstdItem 2 2 4 3 4" xfId="23934" xr:uid="{6F954DB7-0A2F-4BCA-ABF2-CCE985934132}"/>
    <cellStyle name="SAPBEXstdItem 2 2 4 4" xfId="8707" xr:uid="{95DE8AC4-8B9F-4EC3-9D89-4F5AB0BC9177}"/>
    <cellStyle name="SAPBEXstdItem 2 2 4 5" xfId="14369" xr:uid="{CDE37B9C-C995-49FD-B5BD-886E3DBDD03F}"/>
    <cellStyle name="SAPBEXstdItem 2 2 4 6" xfId="19889" xr:uid="{94FB1078-4844-4678-83BD-BE3DB63B6328}"/>
    <cellStyle name="SAPBEXstdItem 2 2 5" xfId="2088" xr:uid="{0DE42203-7B5F-40E0-9C7C-4EB27791F19A}"/>
    <cellStyle name="SAPBEXstdItem 2 2 5 2" xfId="4097" xr:uid="{37B347CA-1507-41F8-A607-A1F05CE28897}"/>
    <cellStyle name="SAPBEXstdItem 2 2 5 2 2" xfId="10653" xr:uid="{91F76B54-5CA9-42A0-B91A-25BC65D6965B}"/>
    <cellStyle name="SAPBEXstdItem 2 2 5 2 3" xfId="16267" xr:uid="{3C2BC0FD-7034-4C87-94C8-018C89F3E13F}"/>
    <cellStyle name="SAPBEXstdItem 2 2 5 2 4" xfId="21744" xr:uid="{F1D8A1F9-35DF-4AE3-B8D1-D5E0A6292FD1}"/>
    <cellStyle name="SAPBEXstdItem 2 2 5 3" xfId="6445" xr:uid="{9651CF99-D780-4B6F-B16F-0ED32772FC99}"/>
    <cellStyle name="SAPBEXstdItem 2 2 5 3 2" xfId="12928" xr:uid="{79235372-98DC-4366-9727-C0C7E74FA4E6}"/>
    <cellStyle name="SAPBEXstdItem 2 2 5 3 3" xfId="18494" xr:uid="{484DA7DB-A25E-409B-9C2C-FFAF12894BCB}"/>
    <cellStyle name="SAPBEXstdItem 2 2 5 3 4" xfId="23935" xr:uid="{15A25B2E-61A3-40A3-BFD6-1CA70DC74D42}"/>
    <cellStyle name="SAPBEXstdItem 2 2 5 4" xfId="8708" xr:uid="{8F027D92-BAD8-49FB-B10F-39154949B5BC}"/>
    <cellStyle name="SAPBEXstdItem 2 2 5 5" xfId="14370" xr:uid="{434B3E49-D170-4BE6-A27D-735934467AE5}"/>
    <cellStyle name="SAPBEXstdItem 2 2 5 6" xfId="19890" xr:uid="{61B9F825-4AD8-4171-917C-332C985204E8}"/>
    <cellStyle name="SAPBEXstdItem 2 2 6" xfId="2080" xr:uid="{0C150628-C621-42AC-833D-CBD3AE54DC4D}"/>
    <cellStyle name="SAPBEXstdItem 2 2 6 2" xfId="8700" xr:uid="{634E5386-5681-4614-86CC-A93BB02D2F02}"/>
    <cellStyle name="SAPBEXstdItem 2 2 6 3" xfId="14362" xr:uid="{FFE358AF-2D36-402F-9124-7B79DCE3E305}"/>
    <cellStyle name="SAPBEXstdItem 2 2 6 4" xfId="19882" xr:uid="{2A2ACDD8-5C12-44F1-9C95-5717891A4E26}"/>
    <cellStyle name="SAPBEXstdItem 2 2 7" xfId="4089" xr:uid="{F47C7EC8-F6A0-4ED6-A968-061616B40FEF}"/>
    <cellStyle name="SAPBEXstdItem 2 2 7 2" xfId="10645" xr:uid="{A4B47DF5-526A-46D3-A62B-059A72079265}"/>
    <cellStyle name="SAPBEXstdItem 2 2 7 3" xfId="16259" xr:uid="{C556C27D-142C-4567-839C-D4FAB745B41B}"/>
    <cellStyle name="SAPBEXstdItem 2 2 7 4" xfId="21736" xr:uid="{F8199FAC-4ECE-4AF5-823F-4E5554138557}"/>
    <cellStyle name="SAPBEXstdItem 2 2 8" xfId="6437" xr:uid="{5D886F91-D7C8-4F07-9C7A-AFD03C15F735}"/>
    <cellStyle name="SAPBEXstdItem 2 2 8 2" xfId="12920" xr:uid="{EEA44681-493D-4931-90C4-F29A0957B1B9}"/>
    <cellStyle name="SAPBEXstdItem 2 2 8 3" xfId="18486" xr:uid="{E4A6A30B-F925-4EF7-BCC9-13D80D97486B}"/>
    <cellStyle name="SAPBEXstdItem 2 2 8 4" xfId="23927" xr:uid="{7F1D7F83-EA4C-4E31-A67C-A9875F85A928}"/>
    <cellStyle name="SAPBEXstdItem 2 2 9" xfId="7725" xr:uid="{4EEC2063-0C2C-4392-A5DE-3FF98E3CEAB3}"/>
    <cellStyle name="SAPBEXstdItem 2 3" xfId="2089" xr:uid="{1CC3F433-7C97-4B6D-9A6E-AECF77F835FC}"/>
    <cellStyle name="SAPBEXstdItem 2 3 2" xfId="2090" xr:uid="{30496F23-149C-4F06-8B0C-B6F201DDBAE0}"/>
    <cellStyle name="SAPBEXstdItem 2 3 2 2" xfId="4099" xr:uid="{CD11D295-0198-4922-B7BA-DB04C65C4D35}"/>
    <cellStyle name="SAPBEXstdItem 2 3 2 2 2" xfId="10655" xr:uid="{8AA57638-AC74-4DB7-8A96-A523FCC5C53E}"/>
    <cellStyle name="SAPBEXstdItem 2 3 2 2 3" xfId="16269" xr:uid="{328507BB-66B0-4116-8101-504350372D6C}"/>
    <cellStyle name="SAPBEXstdItem 2 3 2 2 4" xfId="21746" xr:uid="{4FB54B87-46CE-4CE8-84DA-EDC27B65D2E4}"/>
    <cellStyle name="SAPBEXstdItem 2 3 2 3" xfId="6447" xr:uid="{E28355F6-A636-406B-BA00-D65B2A27E199}"/>
    <cellStyle name="SAPBEXstdItem 2 3 2 3 2" xfId="12930" xr:uid="{FC7D7EA2-38AF-45B0-9306-BB712CA75FBF}"/>
    <cellStyle name="SAPBEXstdItem 2 3 2 3 3" xfId="18496" xr:uid="{C9C33F7C-55D9-4953-BDCA-4591A3ACF7E8}"/>
    <cellStyle name="SAPBEXstdItem 2 3 2 3 4" xfId="23937" xr:uid="{DB9D06A2-31A7-40A9-B81D-36E96205F8D0}"/>
    <cellStyle name="SAPBEXstdItem 2 3 2 4" xfId="8710" xr:uid="{0C74A00E-D390-45C6-9195-EAADCDD7B3C6}"/>
    <cellStyle name="SAPBEXstdItem 2 3 2 5" xfId="14372" xr:uid="{FC075463-36ED-458D-AED3-B5614239C6ED}"/>
    <cellStyle name="SAPBEXstdItem 2 3 2 6" xfId="19892" xr:uid="{176FF825-8DB9-4C5B-B2D7-E0881A491C6F}"/>
    <cellStyle name="SAPBEXstdItem 2 3 3" xfId="2091" xr:uid="{66CCFC07-3002-4959-8124-DE6FB65C79F0}"/>
    <cellStyle name="SAPBEXstdItem 2 3 3 2" xfId="4100" xr:uid="{49E568AC-2844-446A-838F-81B594DDE684}"/>
    <cellStyle name="SAPBEXstdItem 2 3 3 2 2" xfId="10656" xr:uid="{42AB139A-BB3D-42E5-A7AA-1355287EC721}"/>
    <cellStyle name="SAPBEXstdItem 2 3 3 2 3" xfId="16270" xr:uid="{706536D4-D56D-4476-873E-3DA332AC43BE}"/>
    <cellStyle name="SAPBEXstdItem 2 3 3 2 4" xfId="21747" xr:uid="{1F0EDEF6-AF9F-438D-805F-E687BBAA23F2}"/>
    <cellStyle name="SAPBEXstdItem 2 3 3 3" xfId="6448" xr:uid="{64FD81C1-9467-4A76-ACD6-0177C13C54F5}"/>
    <cellStyle name="SAPBEXstdItem 2 3 3 3 2" xfId="12931" xr:uid="{F21CEE42-7352-42C8-8B42-B5A02A0DA7A2}"/>
    <cellStyle name="SAPBEXstdItem 2 3 3 3 3" xfId="18497" xr:uid="{1952D1D1-72BD-49F9-B06D-98CD24413844}"/>
    <cellStyle name="SAPBEXstdItem 2 3 3 3 4" xfId="23938" xr:uid="{91F6B19D-9702-4C06-8572-E37A97CED65E}"/>
    <cellStyle name="SAPBEXstdItem 2 3 3 4" xfId="8711" xr:uid="{323D49A0-FC8B-4241-9A58-07DDB8D0585C}"/>
    <cellStyle name="SAPBEXstdItem 2 3 3 5" xfId="14373" xr:uid="{1DA0D25C-DEAA-4D50-82BA-C9AD72834CE5}"/>
    <cellStyle name="SAPBEXstdItem 2 3 3 6" xfId="19893" xr:uid="{9B387788-D5EC-43B1-9B9B-7D9A5B57E955}"/>
    <cellStyle name="SAPBEXstdItem 2 3 4" xfId="4098" xr:uid="{CC3014E8-28AE-48D1-8028-A49DF1180BE0}"/>
    <cellStyle name="SAPBEXstdItem 2 3 4 2" xfId="10654" xr:uid="{A93D7B8B-2152-480A-921F-9BF70BC2F758}"/>
    <cellStyle name="SAPBEXstdItem 2 3 4 3" xfId="16268" xr:uid="{CFB0FCE3-3CE8-465C-85DA-502A7ECCCB01}"/>
    <cellStyle name="SAPBEXstdItem 2 3 4 4" xfId="21745" xr:uid="{B611137F-4613-4C88-B232-BEFFA65A1C7E}"/>
    <cellStyle name="SAPBEXstdItem 2 3 5" xfId="6446" xr:uid="{616D4B7F-7152-4FDA-9E50-DF6FE0842F6E}"/>
    <cellStyle name="SAPBEXstdItem 2 3 5 2" xfId="12929" xr:uid="{E33670F4-D921-4B83-87C3-B0BFCD9D7805}"/>
    <cellStyle name="SAPBEXstdItem 2 3 5 3" xfId="18495" xr:uid="{2502F032-CF52-48A5-AF1D-1CF51F927644}"/>
    <cellStyle name="SAPBEXstdItem 2 3 5 4" xfId="23936" xr:uid="{B4A94186-8386-42B0-A69A-410FE54ADFA1}"/>
    <cellStyle name="SAPBEXstdItem 2 3 6" xfId="8709" xr:uid="{28790505-3F7E-4326-87EF-3F3E24CA3AFE}"/>
    <cellStyle name="SAPBEXstdItem 2 3 7" xfId="14371" xr:uid="{86B9811D-AA67-4CFB-9465-FD867B11DFB1}"/>
    <cellStyle name="SAPBEXstdItem 2 3 8" xfId="19891" xr:uid="{F074276E-8947-4836-AD07-C9BE0081350F}"/>
    <cellStyle name="SAPBEXstdItem 2 4" xfId="2092" xr:uid="{88848CA2-DE26-4493-90E7-0A37A6A16E8C}"/>
    <cellStyle name="SAPBEXstdItem 2 4 2" xfId="2093" xr:uid="{7E3272AE-62E2-429D-9FF6-18B2DD66F8FB}"/>
    <cellStyle name="SAPBEXstdItem 2 4 2 2" xfId="4102" xr:uid="{7D92DD2C-2A20-4472-AF08-2E951324C9D1}"/>
    <cellStyle name="SAPBEXstdItem 2 4 2 2 2" xfId="10658" xr:uid="{D6BC0E40-5AFD-488E-A1A7-5009898DCD41}"/>
    <cellStyle name="SAPBEXstdItem 2 4 2 2 3" xfId="16272" xr:uid="{F7F11A6C-B7DA-4A34-93ED-CD25C3D60501}"/>
    <cellStyle name="SAPBEXstdItem 2 4 2 2 4" xfId="21749" xr:uid="{2E890C93-74CC-41EF-B937-87A48480085F}"/>
    <cellStyle name="SAPBEXstdItem 2 4 2 3" xfId="6450" xr:uid="{7E3EB3B9-6FDA-4F23-B05F-9EE29529D1BC}"/>
    <cellStyle name="SAPBEXstdItem 2 4 2 3 2" xfId="12933" xr:uid="{55FBF36A-8EFF-4C7C-B83C-81519979EBF2}"/>
    <cellStyle name="SAPBEXstdItem 2 4 2 3 3" xfId="18499" xr:uid="{674AEC7C-E343-4238-A3F9-D57DE8D23559}"/>
    <cellStyle name="SAPBEXstdItem 2 4 2 3 4" xfId="23940" xr:uid="{430E4E3E-19AD-4F8F-BA8B-9715949F52A0}"/>
    <cellStyle name="SAPBEXstdItem 2 4 2 4" xfId="8713" xr:uid="{4B4335EE-CD46-4661-A13F-6D3BDDBA498D}"/>
    <cellStyle name="SAPBEXstdItem 2 4 2 5" xfId="14375" xr:uid="{BF10115D-310E-4921-9762-82EC069AE1D1}"/>
    <cellStyle name="SAPBEXstdItem 2 4 2 6" xfId="19895" xr:uid="{1497D9FB-F7C9-4C1E-ABB1-FDF4770837FF}"/>
    <cellStyle name="SAPBEXstdItem 2 4 3" xfId="2094" xr:uid="{B2EAA7F5-73F1-49E2-B13A-4530DC1A3F7B}"/>
    <cellStyle name="SAPBEXstdItem 2 4 3 2" xfId="4103" xr:uid="{AA3B6915-F1D2-49F0-B6B1-71B87BDD5DB1}"/>
    <cellStyle name="SAPBEXstdItem 2 4 3 2 2" xfId="10659" xr:uid="{693F540E-3A4C-401E-B933-D9BCFF73B86F}"/>
    <cellStyle name="SAPBEXstdItem 2 4 3 2 3" xfId="16273" xr:uid="{E0748529-B40C-4472-9A76-4330568D8C03}"/>
    <cellStyle name="SAPBEXstdItem 2 4 3 2 4" xfId="21750" xr:uid="{5B213310-01D0-4F3A-B163-084691120E75}"/>
    <cellStyle name="SAPBEXstdItem 2 4 3 3" xfId="6451" xr:uid="{5FE00C25-CAB3-4789-A06F-2683F1F6B54A}"/>
    <cellStyle name="SAPBEXstdItem 2 4 3 3 2" xfId="12934" xr:uid="{EA6BC176-A2BD-465A-BD64-33D75673FC0A}"/>
    <cellStyle name="SAPBEXstdItem 2 4 3 3 3" xfId="18500" xr:uid="{0C3784B3-1FC8-4A26-9435-C4AD8AF4E164}"/>
    <cellStyle name="SAPBEXstdItem 2 4 3 3 4" xfId="23941" xr:uid="{E0A24CE3-43EC-40EA-A7B2-21FC3A56ED3F}"/>
    <cellStyle name="SAPBEXstdItem 2 4 3 4" xfId="8714" xr:uid="{5B5679B4-DB0D-429E-995B-E7BA5691C561}"/>
    <cellStyle name="SAPBEXstdItem 2 4 3 5" xfId="14376" xr:uid="{D2985C2A-3150-481D-AB9E-D8C8E495EA65}"/>
    <cellStyle name="SAPBEXstdItem 2 4 3 6" xfId="19896" xr:uid="{2B05C984-F9C1-47A3-BAC2-7E7360BA728B}"/>
    <cellStyle name="SAPBEXstdItem 2 4 4" xfId="4101" xr:uid="{6B1E4E63-BC91-4F90-800D-B557105745F7}"/>
    <cellStyle name="SAPBEXstdItem 2 4 4 2" xfId="10657" xr:uid="{95002504-FEEC-4462-8E63-0232EB24AB4C}"/>
    <cellStyle name="SAPBEXstdItem 2 4 4 3" xfId="16271" xr:uid="{CEC7D8B7-9473-4DBF-8F1B-B5A4438F900C}"/>
    <cellStyle name="SAPBEXstdItem 2 4 4 4" xfId="21748" xr:uid="{232C46F6-0932-4F01-9EA0-A2951FC954A5}"/>
    <cellStyle name="SAPBEXstdItem 2 4 5" xfId="6449" xr:uid="{F19FCEB2-3510-4837-9DA6-2437798EC5EC}"/>
    <cellStyle name="SAPBEXstdItem 2 4 5 2" xfId="12932" xr:uid="{E651FDC4-693A-4C6D-9C55-8DB5AAC78814}"/>
    <cellStyle name="SAPBEXstdItem 2 4 5 3" xfId="18498" xr:uid="{7C1607B9-1BD4-4982-BADD-84464940B4AA}"/>
    <cellStyle name="SAPBEXstdItem 2 4 5 4" xfId="23939" xr:uid="{E350932C-C8E5-45AE-BCD4-5F442ABFD6D0}"/>
    <cellStyle name="SAPBEXstdItem 2 4 6" xfId="8712" xr:uid="{B5F765E4-1F01-44C7-B8E9-07248C553C01}"/>
    <cellStyle name="SAPBEXstdItem 2 4 7" xfId="14374" xr:uid="{8E42BA98-8EB7-4D26-895B-753FAACC6A24}"/>
    <cellStyle name="SAPBEXstdItem 2 4 8" xfId="19894" xr:uid="{4365B4D3-089A-4899-B4ED-93BBD6E66B41}"/>
    <cellStyle name="SAPBEXstdItem 2 5" xfId="2095" xr:uid="{B1C1A99E-D7C4-4535-9093-B0C4D378F26E}"/>
    <cellStyle name="SAPBEXstdItem 2 5 2" xfId="4104" xr:uid="{C6FA0509-2B09-4DEB-91DA-7C4D5863F83E}"/>
    <cellStyle name="SAPBEXstdItem 2 5 2 2" xfId="10660" xr:uid="{2ED29F66-55BD-4302-B1A2-CA1C9BC4AF69}"/>
    <cellStyle name="SAPBEXstdItem 2 5 2 3" xfId="16274" xr:uid="{69B21AC6-54CF-4ED8-823E-AF64B7AB1D0E}"/>
    <cellStyle name="SAPBEXstdItem 2 5 2 4" xfId="21751" xr:uid="{8D971B03-FBD9-40FD-8309-69E73E64F5BF}"/>
    <cellStyle name="SAPBEXstdItem 2 5 3" xfId="6452" xr:uid="{4BE83D75-81DD-4FB8-8E62-027E390B002A}"/>
    <cellStyle name="SAPBEXstdItem 2 5 3 2" xfId="12935" xr:uid="{15ABF7B4-8EE3-4083-B82B-39482DAF846C}"/>
    <cellStyle name="SAPBEXstdItem 2 5 3 3" xfId="18501" xr:uid="{A4C51EEF-ECD4-4BD0-A144-069EEBD3992A}"/>
    <cellStyle name="SAPBEXstdItem 2 5 3 4" xfId="23942" xr:uid="{E4E3ED71-28BA-4ABA-9CBA-800335A58595}"/>
    <cellStyle name="SAPBEXstdItem 2 5 4" xfId="8715" xr:uid="{1DC94F06-706D-420B-BAAA-0F5DCBE0DD03}"/>
    <cellStyle name="SAPBEXstdItem 2 5 5" xfId="14377" xr:uid="{25658A19-452F-456C-A0F8-282D0D4F3A33}"/>
    <cellStyle name="SAPBEXstdItem 2 5 6" xfId="19897" xr:uid="{604EA592-E8DE-454E-B6BC-0BF9CEBAEB68}"/>
    <cellStyle name="SAPBEXstdItem 2 6" xfId="2096" xr:uid="{99ACE473-2037-43E3-BB74-29A0F5489C78}"/>
    <cellStyle name="SAPBEXstdItem 2 6 2" xfId="4105" xr:uid="{4C88F162-26BE-4B19-8EAA-4B8AAFD98412}"/>
    <cellStyle name="SAPBEXstdItem 2 6 2 2" xfId="10661" xr:uid="{16CAC4C2-3DC8-42FB-B9AE-BDD7E02A0754}"/>
    <cellStyle name="SAPBEXstdItem 2 6 2 3" xfId="16275" xr:uid="{3F74EE42-1FBE-4B9F-AC13-7DC14A9B3068}"/>
    <cellStyle name="SAPBEXstdItem 2 6 2 4" xfId="21752" xr:uid="{FD50B257-488C-4824-BC6D-DEED85E7B674}"/>
    <cellStyle name="SAPBEXstdItem 2 6 3" xfId="6453" xr:uid="{CF2404BE-CF74-407D-A503-5D8A136F3F93}"/>
    <cellStyle name="SAPBEXstdItem 2 6 3 2" xfId="12936" xr:uid="{781E7B87-D289-4FA7-913C-99008581DEB9}"/>
    <cellStyle name="SAPBEXstdItem 2 6 3 3" xfId="18502" xr:uid="{BAD347E7-E4DA-4138-959A-18696BF0E38B}"/>
    <cellStyle name="SAPBEXstdItem 2 6 3 4" xfId="23943" xr:uid="{279231ED-7483-478E-B31B-4993686C49A6}"/>
    <cellStyle name="SAPBEXstdItem 2 6 4" xfId="8716" xr:uid="{DFCB9171-CC5E-45EC-A7E7-31A3F7104C50}"/>
    <cellStyle name="SAPBEXstdItem 2 6 5" xfId="14378" xr:uid="{7A844E48-CE89-403C-BE8F-D2C064006D5A}"/>
    <cellStyle name="SAPBEXstdItem 2 6 6" xfId="19898" xr:uid="{68B67A87-3B66-43C4-9488-EC0A6846AF85}"/>
    <cellStyle name="SAPBEXstdItem 2 7" xfId="2079" xr:uid="{E3EBC924-FD2C-41A4-836A-581215818DFB}"/>
    <cellStyle name="SAPBEXstdItem 2 7 2" xfId="8699" xr:uid="{1386531F-ED98-4E9A-92B8-C86010F56C61}"/>
    <cellStyle name="SAPBEXstdItem 2 7 3" xfId="14361" xr:uid="{58875D8B-B86D-4A08-A5DC-98825E7AFB29}"/>
    <cellStyle name="SAPBEXstdItem 2 7 4" xfId="19881" xr:uid="{EC0F7D2C-7BB7-41C5-A08C-795909E33C9E}"/>
    <cellStyle name="SAPBEXstdItem 2 8" xfId="4088" xr:uid="{A876CC9F-97CB-40A1-8574-5DF3EDCF9368}"/>
    <cellStyle name="SAPBEXstdItem 2 8 2" xfId="10644" xr:uid="{A83C0B94-6E92-489F-AFBB-714471EB51EE}"/>
    <cellStyle name="SAPBEXstdItem 2 8 3" xfId="16258" xr:uid="{989B9A83-A56F-4680-97AE-B204212CE793}"/>
    <cellStyle name="SAPBEXstdItem 2 8 4" xfId="21735" xr:uid="{A53F4CA2-2D0F-408B-B6FB-4DAD4BADC665}"/>
    <cellStyle name="SAPBEXstdItem 2 9" xfId="6436" xr:uid="{37603642-67C6-4A6F-AE94-3E9562B7F2E9}"/>
    <cellStyle name="SAPBEXstdItem 2 9 2" xfId="12919" xr:uid="{E4402996-7B68-4CDE-AB04-AA5187BAF046}"/>
    <cellStyle name="SAPBEXstdItem 2 9 3" xfId="18485" xr:uid="{ABB21E64-1233-4C61-B7EB-962D8DDDDF83}"/>
    <cellStyle name="SAPBEXstdItem 2 9 4" xfId="23926" xr:uid="{92F07E24-C00B-4949-8930-EB453826640B}"/>
    <cellStyle name="SAPBEXstdItem 20" xfId="785" xr:uid="{41D3C76B-D0B6-4FB7-BA1C-75C1651934EE}"/>
    <cellStyle name="SAPBEXstdItem 20 2" xfId="7482" xr:uid="{73570E31-EEF4-420C-9A38-DCE123EBB6E9}"/>
    <cellStyle name="SAPBEXstdItem 20 3" xfId="13566" xr:uid="{A7A2BBE7-D449-4A14-B8EA-BDAB5533C050}"/>
    <cellStyle name="SAPBEXstdItem 20 4" xfId="19096" xr:uid="{F4257725-481D-4826-8DE3-A7803AAEDAA5}"/>
    <cellStyle name="SAPBEXstdItem 21" xfId="5476" xr:uid="{CAEF57DE-DC10-4731-A591-7DEC12E4F44A}"/>
    <cellStyle name="SAPBEXstdItem 21 2" xfId="11959" xr:uid="{2C1555F2-3863-4F53-8A84-C84B1EB82F25}"/>
    <cellStyle name="SAPBEXstdItem 21 3" xfId="17525" xr:uid="{DBEF9A18-69C0-4700-8841-A2EF469E3048}"/>
    <cellStyle name="SAPBEXstdItem 21 4" xfId="22966" xr:uid="{3E0B280F-6BB2-4208-B08E-22A55E086AC6}"/>
    <cellStyle name="SAPBEXstdItem 22" xfId="7285" xr:uid="{BCB94EE7-87BD-4E4A-96FB-0ABFDBEB4BBA}"/>
    <cellStyle name="SAPBEXstdItem 23" xfId="13558" xr:uid="{44AA8AF7-E7A6-4160-8DDF-917D5F4D1C1F}"/>
    <cellStyle name="SAPBEXstdItem 3" xfId="669" xr:uid="{33C0F316-AF7F-4F77-A277-6FD7E698FB1D}"/>
    <cellStyle name="SAPBEXstdItem 3 2" xfId="2098" xr:uid="{E901AF19-5BF9-4CC3-85A2-F04CF0CAB318}"/>
    <cellStyle name="SAPBEXstdItem 3 2 2" xfId="2099" xr:uid="{E32C72D9-EFE7-4964-B27A-F38B86D6C071}"/>
    <cellStyle name="SAPBEXstdItem 3 2 2 2" xfId="4108" xr:uid="{B4BCBC9F-7F57-4088-8F6C-F1E79A28EB8B}"/>
    <cellStyle name="SAPBEXstdItem 3 2 2 2 2" xfId="10664" xr:uid="{AC25B82B-8A5D-4359-B54A-143C1D207701}"/>
    <cellStyle name="SAPBEXstdItem 3 2 2 2 3" xfId="16278" xr:uid="{94BD5831-BA12-49B9-9DD8-81DC47375C8E}"/>
    <cellStyle name="SAPBEXstdItem 3 2 2 2 4" xfId="21755" xr:uid="{3A031F3D-BC54-46D1-8C4C-55E17255BB30}"/>
    <cellStyle name="SAPBEXstdItem 3 2 2 3" xfId="6456" xr:uid="{4EEA9605-1717-432F-AB87-11661D4A04EC}"/>
    <cellStyle name="SAPBEXstdItem 3 2 2 3 2" xfId="12939" xr:uid="{567A1D9A-9BE5-4492-9077-A40A1718E135}"/>
    <cellStyle name="SAPBEXstdItem 3 2 2 3 3" xfId="18505" xr:uid="{54832E80-A7D4-4669-9605-37CE2E36CFAC}"/>
    <cellStyle name="SAPBEXstdItem 3 2 2 3 4" xfId="23946" xr:uid="{C2BD9609-1A21-42CB-9C90-7DC8E72EDAE3}"/>
    <cellStyle name="SAPBEXstdItem 3 2 2 4" xfId="8719" xr:uid="{2F6A2702-C4AE-49BC-A145-08696F497905}"/>
    <cellStyle name="SAPBEXstdItem 3 2 2 5" xfId="14381" xr:uid="{FEB82377-D90F-4706-8EB0-67C33559AC0D}"/>
    <cellStyle name="SAPBEXstdItem 3 2 2 6" xfId="19901" xr:uid="{2531C8CC-6F38-404F-A882-131B39DB380B}"/>
    <cellStyle name="SAPBEXstdItem 3 2 3" xfId="2100" xr:uid="{99589695-4586-4A0A-81DE-9730A6E3332B}"/>
    <cellStyle name="SAPBEXstdItem 3 2 3 2" xfId="4109" xr:uid="{8CE8833D-3D02-431D-B11F-5A8304A8F728}"/>
    <cellStyle name="SAPBEXstdItem 3 2 3 2 2" xfId="10665" xr:uid="{9845819E-893C-4BA3-8F3A-988B3CA0B25D}"/>
    <cellStyle name="SAPBEXstdItem 3 2 3 2 3" xfId="16279" xr:uid="{750F40CC-C672-4890-96F6-982BCB23B9DD}"/>
    <cellStyle name="SAPBEXstdItem 3 2 3 2 4" xfId="21756" xr:uid="{D4E7309B-6F40-492A-90A6-BCD9205A5AAB}"/>
    <cellStyle name="SAPBEXstdItem 3 2 3 3" xfId="6457" xr:uid="{933D87C6-5527-439B-8EF1-ADB3FFAE9A2C}"/>
    <cellStyle name="SAPBEXstdItem 3 2 3 3 2" xfId="12940" xr:uid="{0971466F-0FB8-4938-8227-BB43CB3B83BF}"/>
    <cellStyle name="SAPBEXstdItem 3 2 3 3 3" xfId="18506" xr:uid="{F5648C2F-B7D8-4229-92A0-3A58317B8FCB}"/>
    <cellStyle name="SAPBEXstdItem 3 2 3 3 4" xfId="23947" xr:uid="{47839131-22B7-4278-8992-82C10D462D82}"/>
    <cellStyle name="SAPBEXstdItem 3 2 3 4" xfId="8720" xr:uid="{2D248F7A-C429-4E41-AA37-2EF708D6B3C7}"/>
    <cellStyle name="SAPBEXstdItem 3 2 3 5" xfId="14382" xr:uid="{F467F0D7-B77A-4110-B661-F373991C0DD0}"/>
    <cellStyle name="SAPBEXstdItem 3 2 3 6" xfId="19902" xr:uid="{CAD8A546-B9F8-4129-BF4F-DFFB86B885B5}"/>
    <cellStyle name="SAPBEXstdItem 3 2 4" xfId="4107" xr:uid="{25450303-CAA3-4E92-B6A9-8015D7E9B117}"/>
    <cellStyle name="SAPBEXstdItem 3 2 4 2" xfId="10663" xr:uid="{881CAC32-4A32-4185-9B64-3A83DC886A1D}"/>
    <cellStyle name="SAPBEXstdItem 3 2 4 3" xfId="16277" xr:uid="{BC2AE776-E25A-49DF-89B0-AF0CCC7978BE}"/>
    <cellStyle name="SAPBEXstdItem 3 2 4 4" xfId="21754" xr:uid="{B695BB69-597B-4385-BF8E-EBBE0C18EAF7}"/>
    <cellStyle name="SAPBEXstdItem 3 2 5" xfId="6455" xr:uid="{64BEE3A9-4643-4DEE-8A01-5EB74D6FDDC5}"/>
    <cellStyle name="SAPBEXstdItem 3 2 5 2" xfId="12938" xr:uid="{8B130528-FC4A-49AC-BC11-AE0D8B12373A}"/>
    <cellStyle name="SAPBEXstdItem 3 2 5 3" xfId="18504" xr:uid="{F2778F16-7825-4124-BBC4-82D9B5ACF197}"/>
    <cellStyle name="SAPBEXstdItem 3 2 5 4" xfId="23945" xr:uid="{C26DC6BF-75A4-49A8-B9FE-9184C4CE170E}"/>
    <cellStyle name="SAPBEXstdItem 3 2 6" xfId="8718" xr:uid="{617A87AD-2559-4CA2-A5B9-E0A5BF3CA153}"/>
    <cellStyle name="SAPBEXstdItem 3 2 7" xfId="14380" xr:uid="{890BEBEA-8CE9-4DD4-A829-5592005946F9}"/>
    <cellStyle name="SAPBEXstdItem 3 2 8" xfId="19900" xr:uid="{0FA8BEDE-BB14-4332-A16E-EC25549F508D}"/>
    <cellStyle name="SAPBEXstdItem 3 3" xfId="2101" xr:uid="{224C7E4E-5997-4E5C-9AEF-B037AED3E0E6}"/>
    <cellStyle name="SAPBEXstdItem 3 3 2" xfId="2102" xr:uid="{2927E8FB-0A1C-4600-BC0A-576ACEE7E871}"/>
    <cellStyle name="SAPBEXstdItem 3 3 2 2" xfId="4111" xr:uid="{F18EB066-C629-4A22-9D0E-95F4608A8EA4}"/>
    <cellStyle name="SAPBEXstdItem 3 3 2 2 2" xfId="10667" xr:uid="{5DE8436B-99FA-451B-8441-E4A35AC08243}"/>
    <cellStyle name="SAPBEXstdItem 3 3 2 2 3" xfId="16281" xr:uid="{F92A05D8-6D95-4C72-84A7-1978265DD775}"/>
    <cellStyle name="SAPBEXstdItem 3 3 2 2 4" xfId="21758" xr:uid="{C3C7D368-0C95-4F00-8E35-E5DB83993187}"/>
    <cellStyle name="SAPBEXstdItem 3 3 2 3" xfId="6459" xr:uid="{012AA1D5-73C5-4227-AFD9-9C05B21CEE1E}"/>
    <cellStyle name="SAPBEXstdItem 3 3 2 3 2" xfId="12942" xr:uid="{C774740F-DA57-46A1-B0AD-92129030A561}"/>
    <cellStyle name="SAPBEXstdItem 3 3 2 3 3" xfId="18508" xr:uid="{D83BED75-2EBA-41B9-B5C2-1C4C28505E66}"/>
    <cellStyle name="SAPBEXstdItem 3 3 2 3 4" xfId="23949" xr:uid="{0D18F0F1-6327-4D27-9B0F-F82859A10C63}"/>
    <cellStyle name="SAPBEXstdItem 3 3 2 4" xfId="8722" xr:uid="{F6B27475-955F-49C7-B040-6C765315484A}"/>
    <cellStyle name="SAPBEXstdItem 3 3 2 5" xfId="14384" xr:uid="{5DBFA311-3DCB-4B70-AC7C-643D8F14279A}"/>
    <cellStyle name="SAPBEXstdItem 3 3 2 6" xfId="19904" xr:uid="{C52AD35F-B931-4C69-9429-74A706B232DA}"/>
    <cellStyle name="SAPBEXstdItem 3 3 3" xfId="2103" xr:uid="{D24A481C-4C9B-4625-80C1-49758DFA54A9}"/>
    <cellStyle name="SAPBEXstdItem 3 3 3 2" xfId="4112" xr:uid="{F8DA261F-A8B4-4E0A-9B84-F9376E93B6CB}"/>
    <cellStyle name="SAPBEXstdItem 3 3 3 2 2" xfId="10668" xr:uid="{E74410E5-E444-46D7-AD87-A4825DDBE940}"/>
    <cellStyle name="SAPBEXstdItem 3 3 3 2 3" xfId="16282" xr:uid="{34663CF9-6B0E-4B0B-8976-48353CEAE535}"/>
    <cellStyle name="SAPBEXstdItem 3 3 3 2 4" xfId="21759" xr:uid="{A959C0DC-5954-4D6C-A024-46CCCA8FF4B8}"/>
    <cellStyle name="SAPBEXstdItem 3 3 3 3" xfId="6460" xr:uid="{646B55CF-0F56-49AD-BCAD-42EC53CE1EF3}"/>
    <cellStyle name="SAPBEXstdItem 3 3 3 3 2" xfId="12943" xr:uid="{87BE7306-73AA-4B6E-9D37-25AFD216EC93}"/>
    <cellStyle name="SAPBEXstdItem 3 3 3 3 3" xfId="18509" xr:uid="{EA0D4A6D-528F-4A58-9ECA-64DED9FF9DEC}"/>
    <cellStyle name="SAPBEXstdItem 3 3 3 3 4" xfId="23950" xr:uid="{0DCD56DC-EF47-48D6-B238-93BA253E74C1}"/>
    <cellStyle name="SAPBEXstdItem 3 3 3 4" xfId="8723" xr:uid="{6BD72360-10F0-4C9F-96A3-35D9ED5E5D56}"/>
    <cellStyle name="SAPBEXstdItem 3 3 3 5" xfId="14385" xr:uid="{49869D15-1EAA-40C2-A652-5EA40A7A13AD}"/>
    <cellStyle name="SAPBEXstdItem 3 3 3 6" xfId="19905" xr:uid="{42F3B73B-15A8-457F-9AE0-9893B19A84FD}"/>
    <cellStyle name="SAPBEXstdItem 3 3 4" xfId="4110" xr:uid="{A3509C21-86CD-4EE6-9B32-BA62741C2ECF}"/>
    <cellStyle name="SAPBEXstdItem 3 3 4 2" xfId="10666" xr:uid="{5E96A79E-EEEF-4717-8160-E0BD7D8F6A64}"/>
    <cellStyle name="SAPBEXstdItem 3 3 4 3" xfId="16280" xr:uid="{9C2A8558-6C17-4CF3-B0CA-EBD0D3F7D2F6}"/>
    <cellStyle name="SAPBEXstdItem 3 3 4 4" xfId="21757" xr:uid="{DE584569-7B1E-4DFE-A242-2EC5D3386687}"/>
    <cellStyle name="SAPBEXstdItem 3 3 5" xfId="6458" xr:uid="{76EAAAD2-C1D2-42F6-A105-84FECA03E092}"/>
    <cellStyle name="SAPBEXstdItem 3 3 5 2" xfId="12941" xr:uid="{E9C00A9B-F214-4493-B96B-E4F68881B137}"/>
    <cellStyle name="SAPBEXstdItem 3 3 5 3" xfId="18507" xr:uid="{10916E3D-5674-46E2-9A2B-767B6420B7DB}"/>
    <cellStyle name="SAPBEXstdItem 3 3 5 4" xfId="23948" xr:uid="{B3150053-5A73-41AD-A922-49C35EF1094E}"/>
    <cellStyle name="SAPBEXstdItem 3 3 6" xfId="8721" xr:uid="{4C132EC7-699E-4BD1-BE0B-DCA22932AB2C}"/>
    <cellStyle name="SAPBEXstdItem 3 3 7" xfId="14383" xr:uid="{87D6E379-F3BB-45D3-8179-080CF6D3EC4A}"/>
    <cellStyle name="SAPBEXstdItem 3 3 8" xfId="19903" xr:uid="{CCCC2B32-14C8-488E-AE11-466389A1AB89}"/>
    <cellStyle name="SAPBEXstdItem 3 4" xfId="2104" xr:uid="{05262E2E-8CB5-4DB5-BFC8-F6D6A34B3FFA}"/>
    <cellStyle name="SAPBEXstdItem 3 4 2" xfId="4113" xr:uid="{802C1579-8278-4C70-9C72-81D694F4EC13}"/>
    <cellStyle name="SAPBEXstdItem 3 4 2 2" xfId="10669" xr:uid="{29C93BF1-4EED-4E40-9FDE-0BABE67AA428}"/>
    <cellStyle name="SAPBEXstdItem 3 4 2 3" xfId="16283" xr:uid="{8C3A4994-E1A8-4CE9-9971-E287FCCBD19D}"/>
    <cellStyle name="SAPBEXstdItem 3 4 2 4" xfId="21760" xr:uid="{DA57A8EF-2CB5-401B-A7B4-C2E575DE15F3}"/>
    <cellStyle name="SAPBEXstdItem 3 4 3" xfId="6461" xr:uid="{14D5207D-DC18-4C50-9AD2-28F10D7C064B}"/>
    <cellStyle name="SAPBEXstdItem 3 4 3 2" xfId="12944" xr:uid="{E5166C0E-7BD9-49F2-863B-57C904DF7E20}"/>
    <cellStyle name="SAPBEXstdItem 3 4 3 3" xfId="18510" xr:uid="{4C772ACA-5284-401F-BF97-A85EEB8E1516}"/>
    <cellStyle name="SAPBEXstdItem 3 4 3 4" xfId="23951" xr:uid="{2C899897-3F1C-43AE-B252-4AB2E69C292A}"/>
    <cellStyle name="SAPBEXstdItem 3 4 4" xfId="8724" xr:uid="{D94968C5-04E9-4C04-8DEF-6E87E23C392D}"/>
    <cellStyle name="SAPBEXstdItem 3 4 5" xfId="14386" xr:uid="{FDCFD66D-48E2-4AA2-B50B-D6B45060BFDE}"/>
    <cellStyle name="SAPBEXstdItem 3 4 6" xfId="19906" xr:uid="{C9335AC9-C753-4E07-B6DE-F7DA2EFC2812}"/>
    <cellStyle name="SAPBEXstdItem 3 5" xfId="2105" xr:uid="{B64A0AD9-36AC-4EB4-A81F-0FDC0E2FA806}"/>
    <cellStyle name="SAPBEXstdItem 3 5 2" xfId="4114" xr:uid="{223A155F-78B2-4C2E-8493-21A6A21DDFFC}"/>
    <cellStyle name="SAPBEXstdItem 3 5 2 2" xfId="10670" xr:uid="{99FCF33B-3427-439C-931C-9B3A0CE359E1}"/>
    <cellStyle name="SAPBEXstdItem 3 5 2 3" xfId="16284" xr:uid="{48B15F64-64A1-4527-9066-9CD45BE7309A}"/>
    <cellStyle name="SAPBEXstdItem 3 5 2 4" xfId="21761" xr:uid="{9352A34D-DB3F-496F-98D1-6DF7AEC136C5}"/>
    <cellStyle name="SAPBEXstdItem 3 5 3" xfId="6462" xr:uid="{9341918E-5274-4ED3-A342-175C7E2B1F12}"/>
    <cellStyle name="SAPBEXstdItem 3 5 3 2" xfId="12945" xr:uid="{F4F82AB6-3DE4-4824-B2CC-6B4D56B627E2}"/>
    <cellStyle name="SAPBEXstdItem 3 5 3 3" xfId="18511" xr:uid="{A0C5736F-715B-43AA-8B0E-EDADC8A2E330}"/>
    <cellStyle name="SAPBEXstdItem 3 5 3 4" xfId="23952" xr:uid="{B1775F6D-E75B-4BC8-9446-405F17930E0C}"/>
    <cellStyle name="SAPBEXstdItem 3 5 4" xfId="8725" xr:uid="{76990ABF-F278-4CF1-93FC-A4DC90327E7D}"/>
    <cellStyle name="SAPBEXstdItem 3 5 5" xfId="14387" xr:uid="{43C5F842-2C33-4AED-A3DB-FEF8425C8040}"/>
    <cellStyle name="SAPBEXstdItem 3 5 6" xfId="19907" xr:uid="{1C01BBF0-3D97-42ED-8875-3C727E209091}"/>
    <cellStyle name="SAPBEXstdItem 3 6" xfId="2097" xr:uid="{03564FBB-05AF-4707-9DA5-64C4BB4B4840}"/>
    <cellStyle name="SAPBEXstdItem 3 6 2" xfId="8717" xr:uid="{D1708FCD-A8B0-42BF-B051-240A7517B415}"/>
    <cellStyle name="SAPBEXstdItem 3 6 3" xfId="14379" xr:uid="{F5E4624F-D60D-4153-998D-29824D50983E}"/>
    <cellStyle name="SAPBEXstdItem 3 6 4" xfId="19899" xr:uid="{BEA73BFC-AC3E-419C-8D2E-8956308F4C3B}"/>
    <cellStyle name="SAPBEXstdItem 3 7" xfId="4106" xr:uid="{39D45E91-C384-4350-A2DF-2D4BC819CF40}"/>
    <cellStyle name="SAPBEXstdItem 3 7 2" xfId="10662" xr:uid="{BADFE609-6C9F-493A-9F38-96390BF52825}"/>
    <cellStyle name="SAPBEXstdItem 3 7 3" xfId="16276" xr:uid="{1D0462F3-ED00-41D5-B21B-08724CB91349}"/>
    <cellStyle name="SAPBEXstdItem 3 7 4" xfId="21753" xr:uid="{612CBA0E-A30E-4924-AFBC-EC7DEAFC1A1C}"/>
    <cellStyle name="SAPBEXstdItem 3 8" xfId="6454" xr:uid="{B67731E2-BC3E-46CD-8699-2AA3AC492D18}"/>
    <cellStyle name="SAPBEXstdItem 3 8 2" xfId="12937" xr:uid="{4E9C8E5E-BD56-4600-A1E8-5E7DE47BE9D4}"/>
    <cellStyle name="SAPBEXstdItem 3 8 3" xfId="18503" xr:uid="{1AB39066-604A-4F91-812B-366AB4D75A49}"/>
    <cellStyle name="SAPBEXstdItem 3 8 4" xfId="23944" xr:uid="{5C358D5D-F099-4B76-8291-9E9B69A543E9}"/>
    <cellStyle name="SAPBEXstdItem 4" xfId="670" xr:uid="{44E469D1-1980-4968-8F0B-05DCAAE8A9D5}"/>
    <cellStyle name="SAPBEXstdItem 4 2" xfId="2107" xr:uid="{A1B05B0D-0574-4574-959A-03FB4D650C7A}"/>
    <cellStyle name="SAPBEXstdItem 4 2 2" xfId="2108" xr:uid="{4D4FEB36-6BE1-4AD3-8324-FE82226A4FA6}"/>
    <cellStyle name="SAPBEXstdItem 4 2 2 2" xfId="4117" xr:uid="{9D80C426-3E39-499E-B04A-CC100CDAB545}"/>
    <cellStyle name="SAPBEXstdItem 4 2 2 2 2" xfId="10673" xr:uid="{A85AFF6C-A36E-4998-837C-EF4481E8ED2F}"/>
    <cellStyle name="SAPBEXstdItem 4 2 2 2 3" xfId="16287" xr:uid="{03D5CECD-AAE0-4412-AFFE-5E9F97BB28DF}"/>
    <cellStyle name="SAPBEXstdItem 4 2 2 2 4" xfId="21764" xr:uid="{11FAA31F-275C-4B7B-AF8D-8669DDA63C19}"/>
    <cellStyle name="SAPBEXstdItem 4 2 2 3" xfId="6465" xr:uid="{73F44321-B232-4406-8ADD-EE712B132B0E}"/>
    <cellStyle name="SAPBEXstdItem 4 2 2 3 2" xfId="12948" xr:uid="{5578E6EB-470C-401D-B9B1-56B35A237033}"/>
    <cellStyle name="SAPBEXstdItem 4 2 2 3 3" xfId="18514" xr:uid="{7232DEF6-1195-4E52-BC40-73A9C120EDAC}"/>
    <cellStyle name="SAPBEXstdItem 4 2 2 3 4" xfId="23955" xr:uid="{59389C22-9343-426C-9587-2B3A04800C76}"/>
    <cellStyle name="SAPBEXstdItem 4 2 2 4" xfId="8728" xr:uid="{C68D02A1-B27F-48F3-B6B4-0CFC56AED904}"/>
    <cellStyle name="SAPBEXstdItem 4 2 2 5" xfId="14390" xr:uid="{829A2F34-4B40-42CC-8212-8938DBC18EE5}"/>
    <cellStyle name="SAPBEXstdItem 4 2 2 6" xfId="19910" xr:uid="{56493B75-0389-4BDE-874A-C2C327DE74A4}"/>
    <cellStyle name="SAPBEXstdItem 4 2 3" xfId="2109" xr:uid="{9F437975-32A4-4647-9908-A4E8308643C1}"/>
    <cellStyle name="SAPBEXstdItem 4 2 3 2" xfId="4118" xr:uid="{2B2B793F-263E-4E13-AB3C-3FE0EA95837C}"/>
    <cellStyle name="SAPBEXstdItem 4 2 3 2 2" xfId="10674" xr:uid="{531A9BF2-42BB-4308-A85F-A657B095DB1C}"/>
    <cellStyle name="SAPBEXstdItem 4 2 3 2 3" xfId="16288" xr:uid="{A9D94512-5D21-4F08-8A0A-527008D5BD86}"/>
    <cellStyle name="SAPBEXstdItem 4 2 3 2 4" xfId="21765" xr:uid="{DB930AC9-EEAB-499A-BD20-C7DEB18C97EF}"/>
    <cellStyle name="SAPBEXstdItem 4 2 3 3" xfId="6466" xr:uid="{91FA5F24-D3F8-4067-BE6F-3AF77311AB57}"/>
    <cellStyle name="SAPBEXstdItem 4 2 3 3 2" xfId="12949" xr:uid="{025984CA-8F56-4FA4-8489-296605BE3282}"/>
    <cellStyle name="SAPBEXstdItem 4 2 3 3 3" xfId="18515" xr:uid="{D2EEC0A3-C3EF-4109-880F-511317876295}"/>
    <cellStyle name="SAPBEXstdItem 4 2 3 3 4" xfId="23956" xr:uid="{80AC04A2-74E3-41AF-9437-7EE9E60B489F}"/>
    <cellStyle name="SAPBEXstdItem 4 2 3 4" xfId="8729" xr:uid="{8766DFD0-9C4E-444C-AE52-9DDA6BF789A1}"/>
    <cellStyle name="SAPBEXstdItem 4 2 3 5" xfId="14391" xr:uid="{C063C790-290B-4140-BEDD-1964D57BC098}"/>
    <cellStyle name="SAPBEXstdItem 4 2 3 6" xfId="19911" xr:uid="{634F2654-9362-4E15-BF71-DCF65EC454C7}"/>
    <cellStyle name="SAPBEXstdItem 4 2 4" xfId="4116" xr:uid="{FF298383-70FB-4B81-84FB-F84D04BF970E}"/>
    <cellStyle name="SAPBEXstdItem 4 2 4 2" xfId="10672" xr:uid="{0C4DAF41-1433-4FEC-8D71-A74F0AFB8FAE}"/>
    <cellStyle name="SAPBEXstdItem 4 2 4 3" xfId="16286" xr:uid="{FF686D1B-6D13-4076-AB92-99B368A5C21A}"/>
    <cellStyle name="SAPBEXstdItem 4 2 4 4" xfId="21763" xr:uid="{37BC4D40-C6DA-4E35-BE0C-B95281FB6FC1}"/>
    <cellStyle name="SAPBEXstdItem 4 2 5" xfId="6464" xr:uid="{17037BB0-016E-4C7C-A0EA-B9D46DFAC46F}"/>
    <cellStyle name="SAPBEXstdItem 4 2 5 2" xfId="12947" xr:uid="{9FCBD5A9-3723-49DD-8451-901D34411850}"/>
    <cellStyle name="SAPBEXstdItem 4 2 5 3" xfId="18513" xr:uid="{FE076A70-1529-40CA-8C07-74D0079F7013}"/>
    <cellStyle name="SAPBEXstdItem 4 2 5 4" xfId="23954" xr:uid="{21C0BF19-63E2-42F3-829B-28B3BC9FD882}"/>
    <cellStyle name="SAPBEXstdItem 4 2 6" xfId="8727" xr:uid="{A831571A-F2E1-4F69-A363-9E9CFF4F5A03}"/>
    <cellStyle name="SAPBEXstdItem 4 2 7" xfId="14389" xr:uid="{0369B00F-004B-4C7E-9DA5-67B4257BC38A}"/>
    <cellStyle name="SAPBEXstdItem 4 2 8" xfId="19909" xr:uid="{8FFFEC7E-CB07-4F7B-975C-29DADC159A6F}"/>
    <cellStyle name="SAPBEXstdItem 4 3" xfId="2110" xr:uid="{BE169D8D-633D-47CF-AA23-939DCC7E877D}"/>
    <cellStyle name="SAPBEXstdItem 4 3 2" xfId="2111" xr:uid="{A6F958D4-7EC8-489F-B409-A19972487C9A}"/>
    <cellStyle name="SAPBEXstdItem 4 3 2 2" xfId="4120" xr:uid="{9C181F0F-27E8-441A-9244-730217995562}"/>
    <cellStyle name="SAPBEXstdItem 4 3 2 2 2" xfId="10676" xr:uid="{1411E759-2993-4C57-B248-BCB83877FDE8}"/>
    <cellStyle name="SAPBEXstdItem 4 3 2 2 3" xfId="16290" xr:uid="{9B6AB728-281C-43D4-8BC4-7F12F0123F9C}"/>
    <cellStyle name="SAPBEXstdItem 4 3 2 2 4" xfId="21767" xr:uid="{4CCFFDB1-4E44-4F5A-BDAE-CC1F821F2596}"/>
    <cellStyle name="SAPBEXstdItem 4 3 2 3" xfId="6468" xr:uid="{BCE6861D-6F20-4A54-A905-11522AB88688}"/>
    <cellStyle name="SAPBEXstdItem 4 3 2 3 2" xfId="12951" xr:uid="{2837D81E-A484-4C4C-BA27-AB7A0B5153A9}"/>
    <cellStyle name="SAPBEXstdItem 4 3 2 3 3" xfId="18517" xr:uid="{5EAE3500-AA42-428F-AC5D-9F64FA426227}"/>
    <cellStyle name="SAPBEXstdItem 4 3 2 3 4" xfId="23958" xr:uid="{8A4C5427-BD3F-4AF4-AF45-E8BBF94C1F83}"/>
    <cellStyle name="SAPBEXstdItem 4 3 2 4" xfId="8731" xr:uid="{1FEFB91A-4D2A-4426-80C6-359297B83533}"/>
    <cellStyle name="SAPBEXstdItem 4 3 2 5" xfId="14393" xr:uid="{FBCEF4D3-703A-42EB-B94D-2AEE56534D5E}"/>
    <cellStyle name="SAPBEXstdItem 4 3 2 6" xfId="19913" xr:uid="{68608B38-3978-432C-9B77-647F5E5452E0}"/>
    <cellStyle name="SAPBEXstdItem 4 3 3" xfId="2112" xr:uid="{D38B7E2B-6295-4C3A-A04C-B374C43C1630}"/>
    <cellStyle name="SAPBEXstdItem 4 3 3 2" xfId="4121" xr:uid="{60990757-8682-4C3B-AC92-98B77A848B5F}"/>
    <cellStyle name="SAPBEXstdItem 4 3 3 2 2" xfId="10677" xr:uid="{8FF85E4E-D037-4F51-BFE5-00C69B5CCAAB}"/>
    <cellStyle name="SAPBEXstdItem 4 3 3 2 3" xfId="16291" xr:uid="{93E11567-6109-461E-92CD-697CA3461E4B}"/>
    <cellStyle name="SAPBEXstdItem 4 3 3 2 4" xfId="21768" xr:uid="{FAC0B46B-BC88-47BE-978E-569CED0AF524}"/>
    <cellStyle name="SAPBEXstdItem 4 3 3 3" xfId="6469" xr:uid="{B4C3FBE1-6B2C-4109-AA25-3B20CFCB836F}"/>
    <cellStyle name="SAPBEXstdItem 4 3 3 3 2" xfId="12952" xr:uid="{155FE6D8-E2F2-40D3-BE68-CFE585ED47C1}"/>
    <cellStyle name="SAPBEXstdItem 4 3 3 3 3" xfId="18518" xr:uid="{DCAEAFAB-5BEB-48D5-A830-39E44A2127D0}"/>
    <cellStyle name="SAPBEXstdItem 4 3 3 3 4" xfId="23959" xr:uid="{497847D1-32F7-4DC0-80CF-D6EA58F3AF12}"/>
    <cellStyle name="SAPBEXstdItem 4 3 3 4" xfId="8732" xr:uid="{387E49A5-335C-4630-9E68-229136B2637A}"/>
    <cellStyle name="SAPBEXstdItem 4 3 3 5" xfId="14394" xr:uid="{036A1EC8-7B61-4402-897A-95323D3A6A05}"/>
    <cellStyle name="SAPBEXstdItem 4 3 3 6" xfId="19914" xr:uid="{76A9EC03-5C94-446F-8D57-20DBF1F81BE3}"/>
    <cellStyle name="SAPBEXstdItem 4 3 4" xfId="4119" xr:uid="{A968C392-E566-46BF-8CF9-4D73555D56E3}"/>
    <cellStyle name="SAPBEXstdItem 4 3 4 2" xfId="10675" xr:uid="{A6B05F5B-1000-4379-9893-6E7D5CE2B41A}"/>
    <cellStyle name="SAPBEXstdItem 4 3 4 3" xfId="16289" xr:uid="{7FC083A2-39B9-4C90-8D07-0C1F74808619}"/>
    <cellStyle name="SAPBEXstdItem 4 3 4 4" xfId="21766" xr:uid="{4CD615FF-BA73-4630-AD5A-317BBA5B5B16}"/>
    <cellStyle name="SAPBEXstdItem 4 3 5" xfId="6467" xr:uid="{43BCFD25-72E3-4191-AD4D-ECEE05AEC65B}"/>
    <cellStyle name="SAPBEXstdItem 4 3 5 2" xfId="12950" xr:uid="{83F0E597-853D-4F66-97C6-D37A79D0CC0E}"/>
    <cellStyle name="SAPBEXstdItem 4 3 5 3" xfId="18516" xr:uid="{50650CDC-0588-453B-AA0C-2570F506DE43}"/>
    <cellStyle name="SAPBEXstdItem 4 3 5 4" xfId="23957" xr:uid="{51627CA5-1690-4149-96F8-80325E9CEE32}"/>
    <cellStyle name="SAPBEXstdItem 4 3 6" xfId="8730" xr:uid="{962D7510-98FE-4285-9955-F7E4ECC62F85}"/>
    <cellStyle name="SAPBEXstdItem 4 3 7" xfId="14392" xr:uid="{37DEBC6C-DCDD-43F2-B4F6-3604FA533827}"/>
    <cellStyle name="SAPBEXstdItem 4 3 8" xfId="19912" xr:uid="{FD166F2C-C4CD-41E3-AE0E-BB48FBAABC81}"/>
    <cellStyle name="SAPBEXstdItem 4 4" xfId="2113" xr:uid="{C99DA7C9-B4E3-4B88-9E3C-17E01230C0FA}"/>
    <cellStyle name="SAPBEXstdItem 4 4 2" xfId="2114" xr:uid="{F0BE83E8-DF1B-4874-B1FD-1AFCF850B62B}"/>
    <cellStyle name="SAPBEXstdItem 4 4 2 2" xfId="4123" xr:uid="{01EC4287-125B-45BC-94FE-14859DCAA83A}"/>
    <cellStyle name="SAPBEXstdItem 4 4 2 2 2" xfId="10679" xr:uid="{FB2E1959-A0A5-4AD0-BD4E-AC74BEAD01EA}"/>
    <cellStyle name="SAPBEXstdItem 4 4 2 2 3" xfId="16293" xr:uid="{0301D6E5-B0AD-419C-9DFD-39EDDEA00794}"/>
    <cellStyle name="SAPBEXstdItem 4 4 2 2 4" xfId="21770" xr:uid="{3CC73C4F-2D34-4F13-9AD3-2BCE314C303D}"/>
    <cellStyle name="SAPBEXstdItem 4 4 2 3" xfId="6471" xr:uid="{0E71828C-F786-42BE-A3A6-30266C19FA2D}"/>
    <cellStyle name="SAPBEXstdItem 4 4 2 3 2" xfId="12954" xr:uid="{41393FDD-9F48-448A-985C-847537636168}"/>
    <cellStyle name="SAPBEXstdItem 4 4 2 3 3" xfId="18520" xr:uid="{488628B5-B0B9-4F6C-8D64-DDC71AA138FF}"/>
    <cellStyle name="SAPBEXstdItem 4 4 2 3 4" xfId="23961" xr:uid="{52ADC558-126F-40E7-84E8-09380D7CFAFF}"/>
    <cellStyle name="SAPBEXstdItem 4 4 2 4" xfId="8734" xr:uid="{F9C5230F-8B02-4821-8560-A40C53078279}"/>
    <cellStyle name="SAPBEXstdItem 4 4 2 5" xfId="14396" xr:uid="{ADC1604D-FCA2-4F60-B0EA-3074ADD78B3C}"/>
    <cellStyle name="SAPBEXstdItem 4 4 2 6" xfId="19916" xr:uid="{D238B5A4-49FA-4BC3-BAE1-2F21CFDCB45C}"/>
    <cellStyle name="SAPBEXstdItem 4 4 3" xfId="2115" xr:uid="{FA25D4A5-052A-48EA-A0B0-61877AF4EF8B}"/>
    <cellStyle name="SAPBEXstdItem 4 4 3 2" xfId="4124" xr:uid="{BE24241E-C161-4309-B2F0-195651BD547E}"/>
    <cellStyle name="SAPBEXstdItem 4 4 3 2 2" xfId="10680" xr:uid="{B5856825-4B03-429D-8071-589F46E2C622}"/>
    <cellStyle name="SAPBEXstdItem 4 4 3 2 3" xfId="16294" xr:uid="{00EC6B60-F8B7-4145-B9E3-CF29C20E1A23}"/>
    <cellStyle name="SAPBEXstdItem 4 4 3 2 4" xfId="21771" xr:uid="{F476439E-222F-4358-A6AE-53C472702E66}"/>
    <cellStyle name="SAPBEXstdItem 4 4 3 3" xfId="6472" xr:uid="{DAB3B7F8-33B1-45FD-AFB8-D2DC7ADCFEAF}"/>
    <cellStyle name="SAPBEXstdItem 4 4 3 3 2" xfId="12955" xr:uid="{4DAF4E94-0C4C-44D3-935F-B9E005EFF24F}"/>
    <cellStyle name="SAPBEXstdItem 4 4 3 3 3" xfId="18521" xr:uid="{ECCB7FFF-D82B-40D1-BB11-541A1249A532}"/>
    <cellStyle name="SAPBEXstdItem 4 4 3 3 4" xfId="23962" xr:uid="{039BCEDF-9062-44E5-B1A2-6B098881C8D7}"/>
    <cellStyle name="SAPBEXstdItem 4 4 3 4" xfId="8735" xr:uid="{4918C5DB-5F06-4610-8765-C45A2B84A0B4}"/>
    <cellStyle name="SAPBEXstdItem 4 4 3 5" xfId="14397" xr:uid="{6C52DD05-7306-417B-819B-70CEC430A003}"/>
    <cellStyle name="SAPBEXstdItem 4 4 3 6" xfId="19917" xr:uid="{4CC17F83-2C21-4388-81A6-163B0CC11835}"/>
    <cellStyle name="SAPBEXstdItem 4 4 4" xfId="4122" xr:uid="{68B1D023-05D2-4C0D-94B3-420DAAEC5F5B}"/>
    <cellStyle name="SAPBEXstdItem 4 4 4 2" xfId="10678" xr:uid="{324EF8FA-0369-4EEB-AD8C-58F2C3E7A4F0}"/>
    <cellStyle name="SAPBEXstdItem 4 4 4 3" xfId="16292" xr:uid="{56CE00E3-FB1D-4870-8CF0-21C48E7FD6A3}"/>
    <cellStyle name="SAPBEXstdItem 4 4 4 4" xfId="21769" xr:uid="{999AB674-D4D9-4104-B40B-80004BA26AD4}"/>
    <cellStyle name="SAPBEXstdItem 4 4 5" xfId="6470" xr:uid="{140C13DF-2EA0-4B0C-85B2-6C42F1C46655}"/>
    <cellStyle name="SAPBEXstdItem 4 4 5 2" xfId="12953" xr:uid="{2BA7B8E8-6AF1-4F9D-AEA6-3C3B519F2C73}"/>
    <cellStyle name="SAPBEXstdItem 4 4 5 3" xfId="18519" xr:uid="{5763E796-63B5-4771-A4AE-E53D72FBB343}"/>
    <cellStyle name="SAPBEXstdItem 4 4 5 4" xfId="23960" xr:uid="{DFD9CD1C-75E8-4970-A237-80676E6411CD}"/>
    <cellStyle name="SAPBEXstdItem 4 4 6" xfId="8733" xr:uid="{E34C8468-7D93-4A5D-8241-59493FB5F844}"/>
    <cellStyle name="SAPBEXstdItem 4 4 7" xfId="14395" xr:uid="{17B24753-D661-4C3B-90D3-224A32A1953C}"/>
    <cellStyle name="SAPBEXstdItem 4 4 8" xfId="19915" xr:uid="{CC78B0F4-A00C-438D-B392-E830C2D7A0B2}"/>
    <cellStyle name="SAPBEXstdItem 4 5" xfId="2116" xr:uid="{0762C640-A70E-4C84-8435-8139AEA76DE3}"/>
    <cellStyle name="SAPBEXstdItem 4 5 2" xfId="4125" xr:uid="{60EB21C7-5FF9-47C2-9B88-6F11BDBC9F1C}"/>
    <cellStyle name="SAPBEXstdItem 4 5 2 2" xfId="10681" xr:uid="{A731BB2B-F05F-4E99-8007-37D564BBC216}"/>
    <cellStyle name="SAPBEXstdItem 4 5 2 3" xfId="16295" xr:uid="{B5C79B1E-CA93-435A-865E-03F3E339C48A}"/>
    <cellStyle name="SAPBEXstdItem 4 5 2 4" xfId="21772" xr:uid="{E910CD26-679A-4FFF-9DA8-06286892522C}"/>
    <cellStyle name="SAPBEXstdItem 4 5 3" xfId="6473" xr:uid="{DB085070-8EB1-42A5-82AF-92B3C074C853}"/>
    <cellStyle name="SAPBEXstdItem 4 5 3 2" xfId="12956" xr:uid="{02793310-D159-41DD-8D99-F6F1404515E3}"/>
    <cellStyle name="SAPBEXstdItem 4 5 3 3" xfId="18522" xr:uid="{EBA92824-7988-4C2E-BC96-B3C69E184E5C}"/>
    <cellStyle name="SAPBEXstdItem 4 5 3 4" xfId="23963" xr:uid="{24AD98AF-DB19-44FE-BBCF-A2FF4DBE8D8A}"/>
    <cellStyle name="SAPBEXstdItem 4 5 4" xfId="8736" xr:uid="{1C06BAEE-F2B2-4F91-AA5E-A515A1DACCFC}"/>
    <cellStyle name="SAPBEXstdItem 4 5 5" xfId="14398" xr:uid="{8157F5D1-8521-4046-8029-07C9A5C685E0}"/>
    <cellStyle name="SAPBEXstdItem 4 5 6" xfId="19918" xr:uid="{79E4D685-C37B-432E-8D15-18409123692D}"/>
    <cellStyle name="SAPBEXstdItem 4 6" xfId="2117" xr:uid="{78B3839B-C845-4073-BF55-D216D2DEF354}"/>
    <cellStyle name="SAPBEXstdItem 4 6 2" xfId="4126" xr:uid="{EC2090A2-0B87-4410-A3B5-9ECA22038ABE}"/>
    <cellStyle name="SAPBEXstdItem 4 6 2 2" xfId="10682" xr:uid="{FC1F178E-6276-4E20-92CE-E3C6EE740097}"/>
    <cellStyle name="SAPBEXstdItem 4 6 2 3" xfId="16296" xr:uid="{D319C56E-5A13-4CC4-AEFD-F899FE2185AF}"/>
    <cellStyle name="SAPBEXstdItem 4 6 2 4" xfId="21773" xr:uid="{3B9DB9F9-EEDF-4F1E-B502-87027EBE2FF4}"/>
    <cellStyle name="SAPBEXstdItem 4 6 3" xfId="6474" xr:uid="{61C912DF-A686-4E64-9E8C-5EFAA590802E}"/>
    <cellStyle name="SAPBEXstdItem 4 6 3 2" xfId="12957" xr:uid="{1734FBE0-0E6A-4DFE-A02B-25477A87FA7F}"/>
    <cellStyle name="SAPBEXstdItem 4 6 3 3" xfId="18523" xr:uid="{076FAA7B-798C-4100-AEC4-9B0BF12FD8DC}"/>
    <cellStyle name="SAPBEXstdItem 4 6 3 4" xfId="23964" xr:uid="{63D9AB74-CAC3-46E3-8AB6-9C75723FB9EB}"/>
    <cellStyle name="SAPBEXstdItem 4 6 4" xfId="8737" xr:uid="{599A586E-0A95-4BBF-80CF-01EA16646525}"/>
    <cellStyle name="SAPBEXstdItem 4 6 5" xfId="14399" xr:uid="{7845A6A4-332C-408F-9233-A8B7C990EB02}"/>
    <cellStyle name="SAPBEXstdItem 4 6 6" xfId="19919" xr:uid="{A6FFFD94-7E0F-44EA-B018-18943B07C3F0}"/>
    <cellStyle name="SAPBEXstdItem 4 7" xfId="2106" xr:uid="{42162196-F256-4610-AAD5-C7A8745D0944}"/>
    <cellStyle name="SAPBEXstdItem 4 7 2" xfId="8726" xr:uid="{47B094C4-A1D3-4DBF-A659-64BC84C18A91}"/>
    <cellStyle name="SAPBEXstdItem 4 7 3" xfId="14388" xr:uid="{87A725CA-9023-4CF1-A380-D19F8A1C9DAA}"/>
    <cellStyle name="SAPBEXstdItem 4 7 4" xfId="19908" xr:uid="{F14726D4-7262-4E6B-9D7F-D53030AA835F}"/>
    <cellStyle name="SAPBEXstdItem 4 8" xfId="4115" xr:uid="{F1CDB067-35A8-49D6-9993-E3C200B126E6}"/>
    <cellStyle name="SAPBEXstdItem 4 8 2" xfId="10671" xr:uid="{31AD3D0B-E734-46B3-B9C9-7F248053DECC}"/>
    <cellStyle name="SAPBEXstdItem 4 8 3" xfId="16285" xr:uid="{A5AF020C-EC50-4069-929F-C8E87C2F018E}"/>
    <cellStyle name="SAPBEXstdItem 4 8 4" xfId="21762" xr:uid="{355738FD-3524-493B-8F15-30F1A466F2F6}"/>
    <cellStyle name="SAPBEXstdItem 4 9" xfId="6463" xr:uid="{00B8CCBC-1D77-42CB-B661-A1A7C247C932}"/>
    <cellStyle name="SAPBEXstdItem 4 9 2" xfId="12946" xr:uid="{32B6DD9B-F8DE-4E84-9821-AEFB3923BCB5}"/>
    <cellStyle name="SAPBEXstdItem 4 9 3" xfId="18512" xr:uid="{9648363F-9ABD-4A2F-92F4-56D7B1729846}"/>
    <cellStyle name="SAPBEXstdItem 4 9 4" xfId="23953" xr:uid="{65650C87-5E14-41E5-B40D-298B672F483B}"/>
    <cellStyle name="SAPBEXstdItem 5" xfId="2118" xr:uid="{AEFA5578-58CE-4338-8C3C-7BF1FF14D2AA}"/>
    <cellStyle name="SAPBEXstdItem 5 10" xfId="14400" xr:uid="{332887E5-92CD-402E-8C63-9139A901EFF3}"/>
    <cellStyle name="SAPBEXstdItem 5 11" xfId="19920" xr:uid="{718153EF-6922-489C-9268-45054D9E4371}"/>
    <cellStyle name="SAPBEXstdItem 5 2" xfId="2119" xr:uid="{D99ABA9C-28A4-4686-9F72-ACA43F738C5C}"/>
    <cellStyle name="SAPBEXstdItem 5 2 2" xfId="2120" xr:uid="{2E10D904-8A81-4469-BBDC-483F452FDFFD}"/>
    <cellStyle name="SAPBEXstdItem 5 2 2 2" xfId="4129" xr:uid="{307D4BFD-921E-449F-A736-FF0B0D6F7A9A}"/>
    <cellStyle name="SAPBEXstdItem 5 2 2 2 2" xfId="10685" xr:uid="{3A649CC7-AF66-4AD9-B84B-98722A4817A2}"/>
    <cellStyle name="SAPBEXstdItem 5 2 2 2 3" xfId="16299" xr:uid="{4ECC1B3B-B5B3-45B9-AC8C-17565958DF3D}"/>
    <cellStyle name="SAPBEXstdItem 5 2 2 2 4" xfId="21776" xr:uid="{60A75CDD-8D6F-410A-8345-C19889FE2F9A}"/>
    <cellStyle name="SAPBEXstdItem 5 2 2 3" xfId="6477" xr:uid="{E6CEC0D4-D72B-4F45-BE45-EA39E09F5DF1}"/>
    <cellStyle name="SAPBEXstdItem 5 2 2 3 2" xfId="12960" xr:uid="{6A683F15-4454-4D35-B17C-1554DB41A150}"/>
    <cellStyle name="SAPBEXstdItem 5 2 2 3 3" xfId="18526" xr:uid="{C64FD2D6-9280-4414-9D08-B8F970A76512}"/>
    <cellStyle name="SAPBEXstdItem 5 2 2 3 4" xfId="23967" xr:uid="{7C647E80-E005-4C89-8E60-6AF09B243F7B}"/>
    <cellStyle name="SAPBEXstdItem 5 2 2 4" xfId="8740" xr:uid="{4B047437-5477-4433-A202-10379AEC37C2}"/>
    <cellStyle name="SAPBEXstdItem 5 2 2 5" xfId="14402" xr:uid="{FE38368E-93A9-4B0A-87F9-2C9BBC1D758B}"/>
    <cellStyle name="SAPBEXstdItem 5 2 2 6" xfId="19922" xr:uid="{CC53559F-F39A-4878-8C54-990ED091D654}"/>
    <cellStyle name="SAPBEXstdItem 5 2 3" xfId="2121" xr:uid="{9ADA52D9-F9B4-40B4-9014-6D368432CC79}"/>
    <cellStyle name="SAPBEXstdItem 5 2 3 2" xfId="4130" xr:uid="{E3A742FE-B68F-4CBB-9718-C9A8435336C5}"/>
    <cellStyle name="SAPBEXstdItem 5 2 3 2 2" xfId="10686" xr:uid="{E0F2C9F3-923C-42AA-B1ED-340C484694CB}"/>
    <cellStyle name="SAPBEXstdItem 5 2 3 2 3" xfId="16300" xr:uid="{29F0C27A-1595-4FF6-A583-39CA3FBEED8E}"/>
    <cellStyle name="SAPBEXstdItem 5 2 3 2 4" xfId="21777" xr:uid="{7CA68394-4B35-49C1-916B-7045B465AF4E}"/>
    <cellStyle name="SAPBEXstdItem 5 2 3 3" xfId="6478" xr:uid="{7F964F46-286B-4284-A12F-CC32C4DAEA1D}"/>
    <cellStyle name="SAPBEXstdItem 5 2 3 3 2" xfId="12961" xr:uid="{D0896674-64AD-4B64-A44A-1899ED8C3F05}"/>
    <cellStyle name="SAPBEXstdItem 5 2 3 3 3" xfId="18527" xr:uid="{5EC2400A-A428-4F2B-91FD-4EF3BE7CD323}"/>
    <cellStyle name="SAPBEXstdItem 5 2 3 3 4" xfId="23968" xr:uid="{06B2D701-1E19-40F6-86BD-6D6B868F87AC}"/>
    <cellStyle name="SAPBEXstdItem 5 2 3 4" xfId="8741" xr:uid="{BA387616-6238-49A2-9655-034CAFC6B644}"/>
    <cellStyle name="SAPBEXstdItem 5 2 3 5" xfId="14403" xr:uid="{8257B649-BC2D-45FE-834A-5418A2699455}"/>
    <cellStyle name="SAPBEXstdItem 5 2 3 6" xfId="19923" xr:uid="{0AB3236B-72A0-4ECE-84F4-39F3DAB1B5D2}"/>
    <cellStyle name="SAPBEXstdItem 5 2 4" xfId="4128" xr:uid="{7CE5889D-B632-4B55-B3D6-6544D9C27FD6}"/>
    <cellStyle name="SAPBEXstdItem 5 2 4 2" xfId="10684" xr:uid="{EE1CDE26-C792-4183-8369-E392D5D74BB6}"/>
    <cellStyle name="SAPBEXstdItem 5 2 4 3" xfId="16298" xr:uid="{F5939E31-22AE-43C7-9D4C-49C6852BCDAD}"/>
    <cellStyle name="SAPBEXstdItem 5 2 4 4" xfId="21775" xr:uid="{4FEB61F2-5A38-49C5-99DB-5ECC809BCD86}"/>
    <cellStyle name="SAPBEXstdItem 5 2 5" xfId="6476" xr:uid="{6AB3E944-ADB7-4EAD-8A37-130D1F3E284F}"/>
    <cellStyle name="SAPBEXstdItem 5 2 5 2" xfId="12959" xr:uid="{1036EC9E-0DE6-44DA-827D-F26308019401}"/>
    <cellStyle name="SAPBEXstdItem 5 2 5 3" xfId="18525" xr:uid="{3E5C9D58-42E0-4340-A485-AD94EF7C8F07}"/>
    <cellStyle name="SAPBEXstdItem 5 2 5 4" xfId="23966" xr:uid="{7EC8243B-2118-4F2D-BDC2-04B9B98B480F}"/>
    <cellStyle name="SAPBEXstdItem 5 2 6" xfId="8739" xr:uid="{B670215F-0A4F-4D88-ADEB-ACC08BE7B6B8}"/>
    <cellStyle name="SAPBEXstdItem 5 2 7" xfId="14401" xr:uid="{3D660F6D-7A65-431B-B1EB-2D2827BD833B}"/>
    <cellStyle name="SAPBEXstdItem 5 2 8" xfId="19921" xr:uid="{B9E3ED94-3190-4F09-ADD9-2284F3904F96}"/>
    <cellStyle name="SAPBEXstdItem 5 3" xfId="2122" xr:uid="{A6795674-788E-40CB-B4F9-7854423C0D18}"/>
    <cellStyle name="SAPBEXstdItem 5 3 2" xfId="2123" xr:uid="{FD452B4B-CA01-4727-9D8E-3BFA074F05FA}"/>
    <cellStyle name="SAPBEXstdItem 5 3 2 2" xfId="4132" xr:uid="{0EF2249D-5CAF-4CA2-B5F4-6EAD5CF63126}"/>
    <cellStyle name="SAPBEXstdItem 5 3 2 2 2" xfId="10688" xr:uid="{D6927C4C-0AE5-4D59-BB9D-3E43BE8D2F31}"/>
    <cellStyle name="SAPBEXstdItem 5 3 2 2 3" xfId="16302" xr:uid="{D3374A5C-80B9-4937-9EDA-AB188347AADC}"/>
    <cellStyle name="SAPBEXstdItem 5 3 2 2 4" xfId="21779" xr:uid="{8D406770-0714-4F9D-9E6D-09FDAF143602}"/>
    <cellStyle name="SAPBEXstdItem 5 3 2 3" xfId="6480" xr:uid="{11D548D6-2B44-4841-B944-6F04EB963647}"/>
    <cellStyle name="SAPBEXstdItem 5 3 2 3 2" xfId="12963" xr:uid="{AD87B0CA-6EFF-4195-A55F-D2CAEB885FC9}"/>
    <cellStyle name="SAPBEXstdItem 5 3 2 3 3" xfId="18529" xr:uid="{8B141015-9934-45FB-83B4-D15892C4C16A}"/>
    <cellStyle name="SAPBEXstdItem 5 3 2 3 4" xfId="23970" xr:uid="{E01B765A-032C-4E74-BB55-D4E40721DBFD}"/>
    <cellStyle name="SAPBEXstdItem 5 3 2 4" xfId="8743" xr:uid="{EA8E2098-FC90-4FB8-83C6-4270198D9055}"/>
    <cellStyle name="SAPBEXstdItem 5 3 2 5" xfId="14405" xr:uid="{9FF52158-70FD-4725-8C06-E642014C2E4B}"/>
    <cellStyle name="SAPBEXstdItem 5 3 2 6" xfId="19925" xr:uid="{41FAA4CB-9644-4380-AE2B-DC1CD20F25A3}"/>
    <cellStyle name="SAPBEXstdItem 5 3 3" xfId="2124" xr:uid="{6AD6BE5B-A188-4A6C-B7A1-A6CA80DCBD6D}"/>
    <cellStyle name="SAPBEXstdItem 5 3 3 2" xfId="4133" xr:uid="{4567F5E7-B36D-42B4-B9E7-5EF27F10FF7F}"/>
    <cellStyle name="SAPBEXstdItem 5 3 3 2 2" xfId="10689" xr:uid="{5E4F2D3B-A3E9-4C05-981F-A8CB1CE8CA6D}"/>
    <cellStyle name="SAPBEXstdItem 5 3 3 2 3" xfId="16303" xr:uid="{271AB750-0CD8-49D3-8AC1-67BBFEBB04A6}"/>
    <cellStyle name="SAPBEXstdItem 5 3 3 2 4" xfId="21780" xr:uid="{050A7329-0988-48F2-BE7D-191772027F63}"/>
    <cellStyle name="SAPBEXstdItem 5 3 3 3" xfId="6481" xr:uid="{8D72FE08-8341-42CD-BFDC-33107A2C5C6E}"/>
    <cellStyle name="SAPBEXstdItem 5 3 3 3 2" xfId="12964" xr:uid="{3185D143-A88F-4CC9-B944-5928BE33F0AA}"/>
    <cellStyle name="SAPBEXstdItem 5 3 3 3 3" xfId="18530" xr:uid="{87ADA2A2-A30A-4F77-8488-EE3C2510A0C6}"/>
    <cellStyle name="SAPBEXstdItem 5 3 3 3 4" xfId="23971" xr:uid="{0F4D4F4A-99C5-4AA9-9C94-AF57A82BC157}"/>
    <cellStyle name="SAPBEXstdItem 5 3 3 4" xfId="8744" xr:uid="{42745531-AB64-4D36-9674-4541807A5484}"/>
    <cellStyle name="SAPBEXstdItem 5 3 3 5" xfId="14406" xr:uid="{C9F9FBE4-EB1F-40D5-AB25-7713F8BEDE03}"/>
    <cellStyle name="SAPBEXstdItem 5 3 3 6" xfId="19926" xr:uid="{7352FB3B-3D79-472D-9D5D-BA6015975F81}"/>
    <cellStyle name="SAPBEXstdItem 5 3 4" xfId="4131" xr:uid="{210B572F-F534-4630-AAAC-B058B057A303}"/>
    <cellStyle name="SAPBEXstdItem 5 3 4 2" xfId="10687" xr:uid="{A3926B17-FF69-4860-A214-FDE2F7FBC8FC}"/>
    <cellStyle name="SAPBEXstdItem 5 3 4 3" xfId="16301" xr:uid="{8523CA87-2598-42EE-AA3B-555B2C0D0250}"/>
    <cellStyle name="SAPBEXstdItem 5 3 4 4" xfId="21778" xr:uid="{B182E441-A7CB-4E8E-99CE-ABF9B76B8EA1}"/>
    <cellStyle name="SAPBEXstdItem 5 3 5" xfId="6479" xr:uid="{068FDF07-02CF-460F-9C4B-6232DBF35ECC}"/>
    <cellStyle name="SAPBEXstdItem 5 3 5 2" xfId="12962" xr:uid="{9A45D105-1616-4251-A937-DAE482FC7AFA}"/>
    <cellStyle name="SAPBEXstdItem 5 3 5 3" xfId="18528" xr:uid="{3E73FCB6-57A5-4630-9511-6114B2DBE9E1}"/>
    <cellStyle name="SAPBEXstdItem 5 3 5 4" xfId="23969" xr:uid="{B893E481-F259-4A20-A49A-F81567CCA7A1}"/>
    <cellStyle name="SAPBEXstdItem 5 3 6" xfId="8742" xr:uid="{530660E0-13CE-40D6-B4DC-5DF507E7CC90}"/>
    <cellStyle name="SAPBEXstdItem 5 3 7" xfId="14404" xr:uid="{896B34D9-3DB5-4B2C-BE86-774D69585EDC}"/>
    <cellStyle name="SAPBEXstdItem 5 3 8" xfId="19924" xr:uid="{A3CD4F59-BCB2-4B0D-882C-6D0A87AD5EBD}"/>
    <cellStyle name="SAPBEXstdItem 5 4" xfId="2125" xr:uid="{B295C112-4492-4D0A-AFB6-DEEDEC00202B}"/>
    <cellStyle name="SAPBEXstdItem 5 4 2" xfId="2126" xr:uid="{A6796453-BEA7-4CDD-AC1C-9F74ECCA32D9}"/>
    <cellStyle name="SAPBEXstdItem 5 4 2 2" xfId="4135" xr:uid="{0E2232AD-3A60-4073-BA6C-283B0F5BF3DC}"/>
    <cellStyle name="SAPBEXstdItem 5 4 2 2 2" xfId="10691" xr:uid="{E9A913BF-F6B9-4B29-B456-92105D28C4B2}"/>
    <cellStyle name="SAPBEXstdItem 5 4 2 2 3" xfId="16305" xr:uid="{BB1E0707-2270-4C6B-90D7-3C3B6F8D0969}"/>
    <cellStyle name="SAPBEXstdItem 5 4 2 2 4" xfId="21782" xr:uid="{B9193255-A9A9-4088-A5C8-1BB8409F5C17}"/>
    <cellStyle name="SAPBEXstdItem 5 4 2 3" xfId="6483" xr:uid="{F19B3B6D-A849-4A20-B31B-4D42B5A54C2D}"/>
    <cellStyle name="SAPBEXstdItem 5 4 2 3 2" xfId="12966" xr:uid="{FB3BF1A1-5787-4C17-9413-D18EC7F8B1C8}"/>
    <cellStyle name="SAPBEXstdItem 5 4 2 3 3" xfId="18532" xr:uid="{0614A00E-ADC1-42FB-8387-D75F160BF9D0}"/>
    <cellStyle name="SAPBEXstdItem 5 4 2 3 4" xfId="23973" xr:uid="{0FC19428-1988-4862-A840-0110D99275D0}"/>
    <cellStyle name="SAPBEXstdItem 5 4 2 4" xfId="8746" xr:uid="{B381D255-3B40-4AC4-818F-0D0ACF0A8F24}"/>
    <cellStyle name="SAPBEXstdItem 5 4 2 5" xfId="14408" xr:uid="{C83781B4-D770-497A-ABAE-CF5B618CEDBC}"/>
    <cellStyle name="SAPBEXstdItem 5 4 2 6" xfId="19928" xr:uid="{7E3B4B82-43EF-4887-916F-8C54C50140DD}"/>
    <cellStyle name="SAPBEXstdItem 5 4 3" xfId="2127" xr:uid="{B9E0F108-D230-4012-8F82-F75A7A0F23F3}"/>
    <cellStyle name="SAPBEXstdItem 5 4 3 2" xfId="4136" xr:uid="{E5378FCA-7634-4516-A624-83084439B14E}"/>
    <cellStyle name="SAPBEXstdItem 5 4 3 2 2" xfId="10692" xr:uid="{3831F8E1-2A14-4CE8-9450-72CA4D73FF80}"/>
    <cellStyle name="SAPBEXstdItem 5 4 3 2 3" xfId="16306" xr:uid="{EB84AB56-A36E-464D-89C8-41F8643E182A}"/>
    <cellStyle name="SAPBEXstdItem 5 4 3 2 4" xfId="21783" xr:uid="{19F20513-8764-4C87-8509-9629377CAC99}"/>
    <cellStyle name="SAPBEXstdItem 5 4 3 3" xfId="6484" xr:uid="{DFA4F2DC-CD85-44CA-AE23-1DDF7F3CCCD1}"/>
    <cellStyle name="SAPBEXstdItem 5 4 3 3 2" xfId="12967" xr:uid="{8A2BB741-AB7F-4BAA-829F-A3D1E02DEBB7}"/>
    <cellStyle name="SAPBEXstdItem 5 4 3 3 3" xfId="18533" xr:uid="{E64F7CFF-D749-45FF-83F1-DE383E08680E}"/>
    <cellStyle name="SAPBEXstdItem 5 4 3 3 4" xfId="23974" xr:uid="{040666DC-0920-4DC4-B754-8C7829D6FCCD}"/>
    <cellStyle name="SAPBEXstdItem 5 4 3 4" xfId="8747" xr:uid="{F727C9BD-BAB1-45AA-8AF3-67C6E3FA5E1B}"/>
    <cellStyle name="SAPBEXstdItem 5 4 3 5" xfId="14409" xr:uid="{A757755C-DB62-4258-B66C-062DA262115B}"/>
    <cellStyle name="SAPBEXstdItem 5 4 3 6" xfId="19929" xr:uid="{9156A200-C6ED-4652-89DE-13F1507AD4CF}"/>
    <cellStyle name="SAPBEXstdItem 5 4 4" xfId="4134" xr:uid="{9E18EF6B-9AAB-473A-9B90-09E6549FC1E8}"/>
    <cellStyle name="SAPBEXstdItem 5 4 4 2" xfId="10690" xr:uid="{AA6BBFB2-E7A8-4933-8DC6-ED06641A6783}"/>
    <cellStyle name="SAPBEXstdItem 5 4 4 3" xfId="16304" xr:uid="{424234A4-ED7A-49AA-AE96-DD91BBA52683}"/>
    <cellStyle name="SAPBEXstdItem 5 4 4 4" xfId="21781" xr:uid="{BD132FCE-EEEB-4E97-834E-C4A2CE0892D0}"/>
    <cellStyle name="SAPBEXstdItem 5 4 5" xfId="6482" xr:uid="{ACE895B7-9745-4F98-87CF-64FE78E37A07}"/>
    <cellStyle name="SAPBEXstdItem 5 4 5 2" xfId="12965" xr:uid="{8D18BECD-7D03-4471-8141-2C17CC6773CD}"/>
    <cellStyle name="SAPBEXstdItem 5 4 5 3" xfId="18531" xr:uid="{301829CD-4129-4457-9D9E-A50B45F59E29}"/>
    <cellStyle name="SAPBEXstdItem 5 4 5 4" xfId="23972" xr:uid="{43029BD4-39EF-4ADF-A3CF-77DB8C6D6AC8}"/>
    <cellStyle name="SAPBEXstdItem 5 4 6" xfId="8745" xr:uid="{0426BAB7-2816-4BC3-B482-EC56479D2A98}"/>
    <cellStyle name="SAPBEXstdItem 5 4 7" xfId="14407" xr:uid="{4B248E50-56FD-4249-B781-598DB75B43E5}"/>
    <cellStyle name="SAPBEXstdItem 5 4 8" xfId="19927" xr:uid="{7B84ECE6-4AF2-43A6-958B-D3C986A1EA7F}"/>
    <cellStyle name="SAPBEXstdItem 5 5" xfId="2128" xr:uid="{00F6D8D3-7A4B-445C-8AC0-8974ECDC2DE5}"/>
    <cellStyle name="SAPBEXstdItem 5 5 2" xfId="4137" xr:uid="{FD70D016-E2BD-408E-9DFC-253335197356}"/>
    <cellStyle name="SAPBEXstdItem 5 5 2 2" xfId="10693" xr:uid="{35E064B1-750A-4AC2-A5A3-04F1429F6C08}"/>
    <cellStyle name="SAPBEXstdItem 5 5 2 3" xfId="16307" xr:uid="{9EA46E09-E901-48CE-B62B-8DB5FB93A731}"/>
    <cellStyle name="SAPBEXstdItem 5 5 2 4" xfId="21784" xr:uid="{70839E65-E80D-4F6B-8643-BC714C3C30ED}"/>
    <cellStyle name="SAPBEXstdItem 5 5 3" xfId="6485" xr:uid="{863B5DC7-2CFE-41C8-B5EA-4CF5C9D0CFDB}"/>
    <cellStyle name="SAPBEXstdItem 5 5 3 2" xfId="12968" xr:uid="{71F40B64-8A86-4812-BEF9-7745BF0AF5BC}"/>
    <cellStyle name="SAPBEXstdItem 5 5 3 3" xfId="18534" xr:uid="{913B5E58-B8CC-48BF-8C66-3724F3E81427}"/>
    <cellStyle name="SAPBEXstdItem 5 5 3 4" xfId="23975" xr:uid="{63F452FD-68EA-4F80-BD67-670B427E4A5E}"/>
    <cellStyle name="SAPBEXstdItem 5 5 4" xfId="8748" xr:uid="{94915695-C337-4039-871E-50020B782133}"/>
    <cellStyle name="SAPBEXstdItem 5 5 5" xfId="14410" xr:uid="{2EA03CD5-5333-471E-B91E-59D15D16A07E}"/>
    <cellStyle name="SAPBEXstdItem 5 5 6" xfId="19930" xr:uid="{8C1DE8F0-4D03-46D8-93CC-BC90270D3D8F}"/>
    <cellStyle name="SAPBEXstdItem 5 6" xfId="2129" xr:uid="{AD7CF507-A992-4DE2-A94B-D006A185C0C5}"/>
    <cellStyle name="SAPBEXstdItem 5 6 2" xfId="4138" xr:uid="{EA853E53-45F3-480E-AB9E-FD11FBB31DD6}"/>
    <cellStyle name="SAPBEXstdItem 5 6 2 2" xfId="10694" xr:uid="{3E55E425-EC6B-4200-AD10-12B46B497BEE}"/>
    <cellStyle name="SAPBEXstdItem 5 6 2 3" xfId="16308" xr:uid="{B5A0BC67-81DD-485A-9478-36469626899C}"/>
    <cellStyle name="SAPBEXstdItem 5 6 2 4" xfId="21785" xr:uid="{4FCB906A-8BB5-4173-A920-643DC34EA1A8}"/>
    <cellStyle name="SAPBEXstdItem 5 6 3" xfId="6486" xr:uid="{16E5B677-CACC-4E01-A793-27ED37C8841A}"/>
    <cellStyle name="SAPBEXstdItem 5 6 3 2" xfId="12969" xr:uid="{7550F2CF-FCCF-40BB-B0BE-5777699292C2}"/>
    <cellStyle name="SAPBEXstdItem 5 6 3 3" xfId="18535" xr:uid="{E3F855A3-21BB-40C8-A9DE-A332C22E140E}"/>
    <cellStyle name="SAPBEXstdItem 5 6 3 4" xfId="23976" xr:uid="{B925AF0F-D246-474E-910E-147E60555090}"/>
    <cellStyle name="SAPBEXstdItem 5 6 4" xfId="8749" xr:uid="{1CC93A44-4AE1-40E2-AB83-10F6112BA9C4}"/>
    <cellStyle name="SAPBEXstdItem 5 6 5" xfId="14411" xr:uid="{ED204407-072A-43CE-B0B7-CCC25A55CA0C}"/>
    <cellStyle name="SAPBEXstdItem 5 6 6" xfId="19931" xr:uid="{AD80B353-5BE0-4B1E-98CB-AFDAEB239D9F}"/>
    <cellStyle name="SAPBEXstdItem 5 7" xfId="4127" xr:uid="{DB85E5C6-3B72-4DDA-8DF0-A7C0BBEB9EDD}"/>
    <cellStyle name="SAPBEXstdItem 5 7 2" xfId="10683" xr:uid="{BA7F747C-149E-4B9E-B288-935122B43CA1}"/>
    <cellStyle name="SAPBEXstdItem 5 7 3" xfId="16297" xr:uid="{DDDE5CF9-A638-4EF2-8445-5EADB811A242}"/>
    <cellStyle name="SAPBEXstdItem 5 7 4" xfId="21774" xr:uid="{B56B42D5-788F-488C-A13C-8D5707287C91}"/>
    <cellStyle name="SAPBEXstdItem 5 8" xfId="6475" xr:uid="{4F8F8DED-DF22-4FEA-AA3C-5A5D9579F459}"/>
    <cellStyle name="SAPBEXstdItem 5 8 2" xfId="12958" xr:uid="{15D607B8-6352-4E34-B992-664DE50A2D74}"/>
    <cellStyle name="SAPBEXstdItem 5 8 3" xfId="18524" xr:uid="{76B7DD9D-C63C-407A-B3EA-E7B8EEA6A2AF}"/>
    <cellStyle name="SAPBEXstdItem 5 8 4" xfId="23965" xr:uid="{C9D59C37-0618-4651-86C3-847A781E06DA}"/>
    <cellStyle name="SAPBEXstdItem 5 9" xfId="8738" xr:uid="{A514CAE7-701F-4404-B638-4DF1C185B555}"/>
    <cellStyle name="SAPBEXstdItem 6" xfId="2130" xr:uid="{5C3029D6-8382-477F-8346-8D88A4A329E0}"/>
    <cellStyle name="SAPBEXstdItem 6 10" xfId="14412" xr:uid="{298C2D13-CBF2-4CC5-A827-D1CBD952F2DC}"/>
    <cellStyle name="SAPBEXstdItem 6 11" xfId="19932" xr:uid="{2C551B8C-5419-4AD3-A040-4445FEA76CF1}"/>
    <cellStyle name="SAPBEXstdItem 6 2" xfId="2131" xr:uid="{0CD02C51-9EE8-4EB0-A3C2-54CAC9B6B355}"/>
    <cellStyle name="SAPBEXstdItem 6 2 2" xfId="2132" xr:uid="{5478B00F-54DE-4A88-8794-0A172BBBFF57}"/>
    <cellStyle name="SAPBEXstdItem 6 2 2 2" xfId="4141" xr:uid="{F9AEB980-D92F-4DD3-AE52-6D0063161460}"/>
    <cellStyle name="SAPBEXstdItem 6 2 2 2 2" xfId="10697" xr:uid="{69A4C60B-915E-4844-95D1-A2D6B7147A5C}"/>
    <cellStyle name="SAPBEXstdItem 6 2 2 2 3" xfId="16311" xr:uid="{28701E2A-B35E-489B-8521-3F19E8AD951B}"/>
    <cellStyle name="SAPBEXstdItem 6 2 2 2 4" xfId="21788" xr:uid="{9EE472BF-B4B2-4BAC-8F73-16290DFDDA79}"/>
    <cellStyle name="SAPBEXstdItem 6 2 2 3" xfId="6489" xr:uid="{1FB022C9-A826-4A66-B715-DC1873D05130}"/>
    <cellStyle name="SAPBEXstdItem 6 2 2 3 2" xfId="12972" xr:uid="{E4073B7A-9049-4876-A550-B274E9EE98FB}"/>
    <cellStyle name="SAPBEXstdItem 6 2 2 3 3" xfId="18538" xr:uid="{6BEA9F9F-8A40-4D2A-9CD8-E31BC7483E22}"/>
    <cellStyle name="SAPBEXstdItem 6 2 2 3 4" xfId="23979" xr:uid="{82F54B38-FA63-4F41-A999-F9884ECF9A94}"/>
    <cellStyle name="SAPBEXstdItem 6 2 2 4" xfId="8752" xr:uid="{25597C06-8310-49D2-B52A-25CC58D05330}"/>
    <cellStyle name="SAPBEXstdItem 6 2 2 5" xfId="14414" xr:uid="{382DC580-49BF-4E88-8117-68AC1CF3CA9B}"/>
    <cellStyle name="SAPBEXstdItem 6 2 2 6" xfId="19934" xr:uid="{9C281448-A6C5-4BDC-ABE2-BF3DF94602E4}"/>
    <cellStyle name="SAPBEXstdItem 6 2 3" xfId="2133" xr:uid="{B808DAAB-D91C-412B-BA59-61F921CB0756}"/>
    <cellStyle name="SAPBEXstdItem 6 2 3 2" xfId="4142" xr:uid="{31E58568-25BF-479F-8529-9B4A0BADB28B}"/>
    <cellStyle name="SAPBEXstdItem 6 2 3 2 2" xfId="10698" xr:uid="{BA379536-0EF8-4EF6-91A9-25AE8C6CAFC0}"/>
    <cellStyle name="SAPBEXstdItem 6 2 3 2 3" xfId="16312" xr:uid="{D10BE8AE-FA08-4416-9602-735E5662851C}"/>
    <cellStyle name="SAPBEXstdItem 6 2 3 2 4" xfId="21789" xr:uid="{76F25727-C62B-48D0-8872-DE48F0C9DADA}"/>
    <cellStyle name="SAPBEXstdItem 6 2 3 3" xfId="6490" xr:uid="{D895F954-D6A4-48C9-BFBD-C0D46BBFB59F}"/>
    <cellStyle name="SAPBEXstdItem 6 2 3 3 2" xfId="12973" xr:uid="{B29F8A75-DF92-4AFD-8F86-48A1E7ED10C5}"/>
    <cellStyle name="SAPBEXstdItem 6 2 3 3 3" xfId="18539" xr:uid="{80FFDFB4-62B9-4F9B-A78A-6F46A43D2190}"/>
    <cellStyle name="SAPBEXstdItem 6 2 3 3 4" xfId="23980" xr:uid="{5DCCAE7A-9F19-49B5-8E30-63D8BC44DF73}"/>
    <cellStyle name="SAPBEXstdItem 6 2 3 4" xfId="8753" xr:uid="{B89315BF-C367-42E0-902C-009A1BFDFDD5}"/>
    <cellStyle name="SAPBEXstdItem 6 2 3 5" xfId="14415" xr:uid="{12E8035C-9E9D-44D4-87DC-784314CDEE26}"/>
    <cellStyle name="SAPBEXstdItem 6 2 3 6" xfId="19935" xr:uid="{D1644ABF-B7FD-4816-95D7-C1DB6FD48968}"/>
    <cellStyle name="SAPBEXstdItem 6 2 4" xfId="4140" xr:uid="{87BC73C2-ADA1-4C14-8364-BFF7AD706D45}"/>
    <cellStyle name="SAPBEXstdItem 6 2 4 2" xfId="10696" xr:uid="{DAF97C16-3288-4EAD-8F6F-7A7A53AE1901}"/>
    <cellStyle name="SAPBEXstdItem 6 2 4 3" xfId="16310" xr:uid="{0CDE4133-C73F-4F4F-83C4-DE9EBCAE432B}"/>
    <cellStyle name="SAPBEXstdItem 6 2 4 4" xfId="21787" xr:uid="{32F47895-C309-4BBB-A261-B38699BE991F}"/>
    <cellStyle name="SAPBEXstdItem 6 2 5" xfId="6488" xr:uid="{9E1F1A76-2441-44FB-B35B-0248702115B9}"/>
    <cellStyle name="SAPBEXstdItem 6 2 5 2" xfId="12971" xr:uid="{71D3E025-21F5-4F17-9B33-017BD0F91D39}"/>
    <cellStyle name="SAPBEXstdItem 6 2 5 3" xfId="18537" xr:uid="{9618ECD2-B48D-473E-8FC7-571D3A62EC3E}"/>
    <cellStyle name="SAPBEXstdItem 6 2 5 4" xfId="23978" xr:uid="{9EA69F23-622A-4D45-A7C9-1247EBFB0BDD}"/>
    <cellStyle name="SAPBEXstdItem 6 2 6" xfId="8751" xr:uid="{61EF673A-6B51-4496-869E-7B6A4B509D06}"/>
    <cellStyle name="SAPBEXstdItem 6 2 7" xfId="14413" xr:uid="{D0084944-4BEF-4587-9156-514085DB63BD}"/>
    <cellStyle name="SAPBEXstdItem 6 2 8" xfId="19933" xr:uid="{50C06DA4-F2A4-45EC-819A-8ECF961E190A}"/>
    <cellStyle name="SAPBEXstdItem 6 3" xfId="2134" xr:uid="{3F136030-B5BF-4EB6-BE9D-5C96A8F16077}"/>
    <cellStyle name="SAPBEXstdItem 6 3 2" xfId="2135" xr:uid="{23C5803C-E2BF-41F7-BB5E-C9CD302B8158}"/>
    <cellStyle name="SAPBEXstdItem 6 3 2 2" xfId="4144" xr:uid="{D90F8C19-CF68-4B0C-815C-6A0D33A4CB25}"/>
    <cellStyle name="SAPBEXstdItem 6 3 2 2 2" xfId="10700" xr:uid="{C711D192-10C1-42A3-86EA-96694FF4AB4A}"/>
    <cellStyle name="SAPBEXstdItem 6 3 2 2 3" xfId="16314" xr:uid="{95A5214B-AC43-4DDE-9BE7-B47AF57DD1D6}"/>
    <cellStyle name="SAPBEXstdItem 6 3 2 2 4" xfId="21791" xr:uid="{707637C6-FC0C-456E-924F-166AAACD8EED}"/>
    <cellStyle name="SAPBEXstdItem 6 3 2 3" xfId="6492" xr:uid="{80AF19E0-D8B5-4DB9-89C5-3B2060C24276}"/>
    <cellStyle name="SAPBEXstdItem 6 3 2 3 2" xfId="12975" xr:uid="{0DAD577F-8FA7-4EB5-9DE1-23BE7CCDD99F}"/>
    <cellStyle name="SAPBEXstdItem 6 3 2 3 3" xfId="18541" xr:uid="{39492201-837A-4CAA-9AA6-BAC08F5B87B2}"/>
    <cellStyle name="SAPBEXstdItem 6 3 2 3 4" xfId="23982" xr:uid="{E576166B-CA80-4D14-BA10-65443ADE271B}"/>
    <cellStyle name="SAPBEXstdItem 6 3 2 4" xfId="8755" xr:uid="{3F7AD214-3A16-4DE6-8AF7-1215AE747CDF}"/>
    <cellStyle name="SAPBEXstdItem 6 3 2 5" xfId="14417" xr:uid="{22CFD76F-B6D5-400C-852F-F999CD30DF31}"/>
    <cellStyle name="SAPBEXstdItem 6 3 2 6" xfId="19937" xr:uid="{668204D2-7ABD-477B-AABF-A0393E7B6AAE}"/>
    <cellStyle name="SAPBEXstdItem 6 3 3" xfId="2136" xr:uid="{F3F07055-C963-4888-A742-66D2FBB1AD63}"/>
    <cellStyle name="SAPBEXstdItem 6 3 3 2" xfId="4145" xr:uid="{701814E2-17A3-4D46-8670-E1F2C4ECA68E}"/>
    <cellStyle name="SAPBEXstdItem 6 3 3 2 2" xfId="10701" xr:uid="{3D5831B4-C4F3-458B-9B7B-7A8D1FDDFBAD}"/>
    <cellStyle name="SAPBEXstdItem 6 3 3 2 3" xfId="16315" xr:uid="{1513BA22-BFD5-403C-80F8-B4B5533D4898}"/>
    <cellStyle name="SAPBEXstdItem 6 3 3 2 4" xfId="21792" xr:uid="{D5A800EF-8ABA-4F07-8DA6-083E4F5E9F81}"/>
    <cellStyle name="SAPBEXstdItem 6 3 3 3" xfId="6493" xr:uid="{DED5CD1B-F464-4A11-B214-8D132036C1EC}"/>
    <cellStyle name="SAPBEXstdItem 6 3 3 3 2" xfId="12976" xr:uid="{8F458EEC-B0C0-4A6E-87A5-ED7248897286}"/>
    <cellStyle name="SAPBEXstdItem 6 3 3 3 3" xfId="18542" xr:uid="{E4984BA0-04BE-4695-AB67-7E0482457BDE}"/>
    <cellStyle name="SAPBEXstdItem 6 3 3 3 4" xfId="23983" xr:uid="{614EC67B-6ADE-4A96-8FF6-D9C401B006EC}"/>
    <cellStyle name="SAPBEXstdItem 6 3 3 4" xfId="8756" xr:uid="{A9376B23-3761-4EA5-AD05-E799F30A130F}"/>
    <cellStyle name="SAPBEXstdItem 6 3 3 5" xfId="14418" xr:uid="{20DECB1C-6401-464E-A409-9A9B4B7CDFC7}"/>
    <cellStyle name="SAPBEXstdItem 6 3 3 6" xfId="19938" xr:uid="{C0EF9F7B-8631-41C2-B638-F25766062891}"/>
    <cellStyle name="SAPBEXstdItem 6 3 4" xfId="4143" xr:uid="{BB5606F0-E566-465F-AD9B-E9C16453D8A9}"/>
    <cellStyle name="SAPBEXstdItem 6 3 4 2" xfId="10699" xr:uid="{B4820E5A-F760-4F9F-B035-2D89333A6033}"/>
    <cellStyle name="SAPBEXstdItem 6 3 4 3" xfId="16313" xr:uid="{9615A74C-7889-448A-81E6-68C6FD43B451}"/>
    <cellStyle name="SAPBEXstdItem 6 3 4 4" xfId="21790" xr:uid="{8F8DDB3F-0B15-4809-9749-FA19DEF8A542}"/>
    <cellStyle name="SAPBEXstdItem 6 3 5" xfId="6491" xr:uid="{D283313D-DD31-49DE-832B-C843946D3CC8}"/>
    <cellStyle name="SAPBEXstdItem 6 3 5 2" xfId="12974" xr:uid="{456B6DCC-C90E-4E96-ABCD-79B2A3F7A1CA}"/>
    <cellStyle name="SAPBEXstdItem 6 3 5 3" xfId="18540" xr:uid="{33752559-F3E5-46AC-B05A-361BE074C7C8}"/>
    <cellStyle name="SAPBEXstdItem 6 3 5 4" xfId="23981" xr:uid="{EC67604B-53DF-480E-8C4E-C48BB5B97131}"/>
    <cellStyle name="SAPBEXstdItem 6 3 6" xfId="8754" xr:uid="{16441DD1-3132-41F7-830F-FA83E507B043}"/>
    <cellStyle name="SAPBEXstdItem 6 3 7" xfId="14416" xr:uid="{01876E22-AB94-46E7-9D45-30A18F3F3A12}"/>
    <cellStyle name="SAPBEXstdItem 6 3 8" xfId="19936" xr:uid="{655E9633-1C1A-4401-A861-3A60E6F450D0}"/>
    <cellStyle name="SAPBEXstdItem 6 4" xfId="2137" xr:uid="{363262B3-C582-4618-8EF1-844CC8D300AA}"/>
    <cellStyle name="SAPBEXstdItem 6 4 2" xfId="2138" xr:uid="{C0F7D439-C18B-4DFA-8F0B-7292AF3CEE9D}"/>
    <cellStyle name="SAPBEXstdItem 6 4 2 2" xfId="4147" xr:uid="{F8542A58-CB27-4554-8360-E54A4C433382}"/>
    <cellStyle name="SAPBEXstdItem 6 4 2 2 2" xfId="10703" xr:uid="{8E9B240C-189E-474A-B8BF-DFD98DAD0324}"/>
    <cellStyle name="SAPBEXstdItem 6 4 2 2 3" xfId="16317" xr:uid="{9304A311-30B2-4FBB-8668-09E94D7677F6}"/>
    <cellStyle name="SAPBEXstdItem 6 4 2 2 4" xfId="21794" xr:uid="{F9CAED15-7EF2-4062-A978-CBD7641BA604}"/>
    <cellStyle name="SAPBEXstdItem 6 4 2 3" xfId="6495" xr:uid="{177DB4AC-EADB-4117-826B-13C9CDCDC6D9}"/>
    <cellStyle name="SAPBEXstdItem 6 4 2 3 2" xfId="12978" xr:uid="{68FD93B4-6B65-4AA4-84C0-344B7BEAE236}"/>
    <cellStyle name="SAPBEXstdItem 6 4 2 3 3" xfId="18544" xr:uid="{564D815F-BBE5-4D5A-AD09-893C4AF28841}"/>
    <cellStyle name="SAPBEXstdItem 6 4 2 3 4" xfId="23985" xr:uid="{8B68F1E6-8756-4527-AF2F-EC385F6D866F}"/>
    <cellStyle name="SAPBEXstdItem 6 4 2 4" xfId="8758" xr:uid="{436E3884-9376-4DC3-94FD-B14F2F79045D}"/>
    <cellStyle name="SAPBEXstdItem 6 4 2 5" xfId="14420" xr:uid="{C8F8CE34-38FE-4727-A717-6C0A4B27E30F}"/>
    <cellStyle name="SAPBEXstdItem 6 4 2 6" xfId="19940" xr:uid="{78B85512-2EC3-4BD2-93E0-68BE03D25C0A}"/>
    <cellStyle name="SAPBEXstdItem 6 4 3" xfId="2139" xr:uid="{D6DC3E96-9338-4D16-8532-71250BD3AF78}"/>
    <cellStyle name="SAPBEXstdItem 6 4 3 2" xfId="4148" xr:uid="{A73DB650-7340-4006-B837-CE3624061841}"/>
    <cellStyle name="SAPBEXstdItem 6 4 3 2 2" xfId="10704" xr:uid="{C7A58C74-82F3-4546-BEE7-AC06159F8B71}"/>
    <cellStyle name="SAPBEXstdItem 6 4 3 2 3" xfId="16318" xr:uid="{8DEE9515-9473-4281-94C2-918EE6CD095D}"/>
    <cellStyle name="SAPBEXstdItem 6 4 3 2 4" xfId="21795" xr:uid="{335406AE-2869-467C-A01F-99E8F4F8FECF}"/>
    <cellStyle name="SAPBEXstdItem 6 4 3 3" xfId="6496" xr:uid="{6657BACA-48E7-4A3A-A9C7-E979DEC67412}"/>
    <cellStyle name="SAPBEXstdItem 6 4 3 3 2" xfId="12979" xr:uid="{3665EA58-0CFF-46EA-A132-19C2D5287B4B}"/>
    <cellStyle name="SAPBEXstdItem 6 4 3 3 3" xfId="18545" xr:uid="{E09B8320-1FE3-46F1-BE6A-848951D309B1}"/>
    <cellStyle name="SAPBEXstdItem 6 4 3 3 4" xfId="23986" xr:uid="{E376EA33-0A08-4CA9-8B3A-124A25D1AEF7}"/>
    <cellStyle name="SAPBEXstdItem 6 4 3 4" xfId="8759" xr:uid="{CD6C5752-0B32-42BF-803B-E1DC84C6A246}"/>
    <cellStyle name="SAPBEXstdItem 6 4 3 5" xfId="14421" xr:uid="{01EA3409-B4FE-4202-AC87-1F27CAED4772}"/>
    <cellStyle name="SAPBEXstdItem 6 4 3 6" xfId="19941" xr:uid="{99BFB1A6-2ED4-4C86-9F34-B53A561BD322}"/>
    <cellStyle name="SAPBEXstdItem 6 4 4" xfId="4146" xr:uid="{6D537F91-8B11-4CB1-AFBC-C8D62504802D}"/>
    <cellStyle name="SAPBEXstdItem 6 4 4 2" xfId="10702" xr:uid="{798F0748-74C1-4D64-8A54-448935B55722}"/>
    <cellStyle name="SAPBEXstdItem 6 4 4 3" xfId="16316" xr:uid="{191BF7F3-64F4-489F-8BBB-359AB1FAB879}"/>
    <cellStyle name="SAPBEXstdItem 6 4 4 4" xfId="21793" xr:uid="{F11CF83E-301C-41FC-95CA-E4261103F0DA}"/>
    <cellStyle name="SAPBEXstdItem 6 4 5" xfId="6494" xr:uid="{1AE3179A-5726-4C01-8EC5-AB3BBE1E2D32}"/>
    <cellStyle name="SAPBEXstdItem 6 4 5 2" xfId="12977" xr:uid="{160CE6BF-A4E5-497C-AE77-7440901C0504}"/>
    <cellStyle name="SAPBEXstdItem 6 4 5 3" xfId="18543" xr:uid="{A9F4AC00-B9EE-4D18-867F-BBE14E48C931}"/>
    <cellStyle name="SAPBEXstdItem 6 4 5 4" xfId="23984" xr:uid="{CCF3B084-7184-40D7-B766-1E6AB5B23ECD}"/>
    <cellStyle name="SAPBEXstdItem 6 4 6" xfId="8757" xr:uid="{C9624D2D-A955-46C1-AF3F-190968D44313}"/>
    <cellStyle name="SAPBEXstdItem 6 4 7" xfId="14419" xr:uid="{A709C25B-4612-4011-BC0B-49BC95108DF6}"/>
    <cellStyle name="SAPBEXstdItem 6 4 8" xfId="19939" xr:uid="{621DCA05-6CE9-49E4-8813-71B7D1B3056E}"/>
    <cellStyle name="SAPBEXstdItem 6 5" xfId="2140" xr:uid="{272564F3-A973-4CCB-8813-F93C2A4CE26F}"/>
    <cellStyle name="SAPBEXstdItem 6 5 2" xfId="4149" xr:uid="{13D84CE5-7031-478C-93E4-E3D1EA6D225D}"/>
    <cellStyle name="SAPBEXstdItem 6 5 2 2" xfId="10705" xr:uid="{7461E8F8-8E55-41F1-B735-5C77F192BCAD}"/>
    <cellStyle name="SAPBEXstdItem 6 5 2 3" xfId="16319" xr:uid="{343F55F2-68D7-4C9A-8151-5754A261BD07}"/>
    <cellStyle name="SAPBEXstdItem 6 5 2 4" xfId="21796" xr:uid="{5C123339-59A1-4E2C-B040-ED6664FA203E}"/>
    <cellStyle name="SAPBEXstdItem 6 5 3" xfId="6497" xr:uid="{CB605D3F-2298-4772-BD5D-6AF7C75D8669}"/>
    <cellStyle name="SAPBEXstdItem 6 5 3 2" xfId="12980" xr:uid="{C325F4D9-1BCE-4DEB-8E3D-6C1B339E6086}"/>
    <cellStyle name="SAPBEXstdItem 6 5 3 3" xfId="18546" xr:uid="{B06ADEFE-8967-40BA-A4B1-A0FBA7DC7DBC}"/>
    <cellStyle name="SAPBEXstdItem 6 5 3 4" xfId="23987" xr:uid="{128A2C9F-520E-4CDB-9CCA-9B392666C9EB}"/>
    <cellStyle name="SAPBEXstdItem 6 5 4" xfId="8760" xr:uid="{79A12FDC-4E2C-4C1F-8772-E5680258155C}"/>
    <cellStyle name="SAPBEXstdItem 6 5 5" xfId="14422" xr:uid="{E0E946AD-00D8-489F-91D2-BD9D9C3F7EC0}"/>
    <cellStyle name="SAPBEXstdItem 6 5 6" xfId="19942" xr:uid="{7779DA51-8FE3-4A33-B6E5-14175FCEDB34}"/>
    <cellStyle name="SAPBEXstdItem 6 6" xfId="2141" xr:uid="{E63A99F1-A9FC-4264-8551-E0B4650098AD}"/>
    <cellStyle name="SAPBEXstdItem 6 6 2" xfId="4150" xr:uid="{5BCA9C6E-3AA2-4E5E-A42A-2CB7718C1C7B}"/>
    <cellStyle name="SAPBEXstdItem 6 6 2 2" xfId="10706" xr:uid="{AD307522-A240-4935-926F-D18F22A426CA}"/>
    <cellStyle name="SAPBEXstdItem 6 6 2 3" xfId="16320" xr:uid="{FD674E09-E009-4569-A110-2162E1E60EB3}"/>
    <cellStyle name="SAPBEXstdItem 6 6 2 4" xfId="21797" xr:uid="{EFD81325-848C-4E44-9C27-9CC69B65E22D}"/>
    <cellStyle name="SAPBEXstdItem 6 6 3" xfId="6498" xr:uid="{C4D8344C-8556-480C-8593-94500E8574EB}"/>
    <cellStyle name="SAPBEXstdItem 6 6 3 2" xfId="12981" xr:uid="{FCE4A1C0-2B03-4E48-8C02-88289D9C77CA}"/>
    <cellStyle name="SAPBEXstdItem 6 6 3 3" xfId="18547" xr:uid="{F5981DE2-A081-4294-9540-4433F4A01919}"/>
    <cellStyle name="SAPBEXstdItem 6 6 3 4" xfId="23988" xr:uid="{A5283111-E473-45D1-9111-F37B78E074D6}"/>
    <cellStyle name="SAPBEXstdItem 6 6 4" xfId="8761" xr:uid="{FEDBAC09-26C5-4A57-9F0E-88C2A400E005}"/>
    <cellStyle name="SAPBEXstdItem 6 6 5" xfId="14423" xr:uid="{C15911C0-C6FD-4FD9-BF42-6F8506EF59B2}"/>
    <cellStyle name="SAPBEXstdItem 6 6 6" xfId="19943" xr:uid="{521929A1-3B00-44E7-ADE0-DEC6A8DF555A}"/>
    <cellStyle name="SAPBEXstdItem 6 7" xfId="4139" xr:uid="{C1052BBB-D3E1-4B64-81AF-E3F07A45585D}"/>
    <cellStyle name="SAPBEXstdItem 6 7 2" xfId="10695" xr:uid="{5A7896BB-38F2-4DE8-BB2C-EED40329E76E}"/>
    <cellStyle name="SAPBEXstdItem 6 7 3" xfId="16309" xr:uid="{E0DDEF35-119D-4944-97C6-0B32AF6D9C7C}"/>
    <cellStyle name="SAPBEXstdItem 6 7 4" xfId="21786" xr:uid="{3E11F9DB-FD82-4DB5-A7BE-551DC53D697D}"/>
    <cellStyle name="SAPBEXstdItem 6 8" xfId="6487" xr:uid="{95EFD0E2-02A5-44C1-AD4C-2F0B870D7DC2}"/>
    <cellStyle name="SAPBEXstdItem 6 8 2" xfId="12970" xr:uid="{CAB19785-93B0-43AC-AA47-94C669B04C53}"/>
    <cellStyle name="SAPBEXstdItem 6 8 3" xfId="18536" xr:uid="{B23EAB6C-D15F-4EEB-887C-0F162AD78042}"/>
    <cellStyle name="SAPBEXstdItem 6 8 4" xfId="23977" xr:uid="{A93B9FE4-3C48-41FE-96C2-F10E9D9656A2}"/>
    <cellStyle name="SAPBEXstdItem 6 9" xfId="8750" xr:uid="{F925ED96-EFF8-44E5-9FAA-0249D0588681}"/>
    <cellStyle name="SAPBEXstdItem 7" xfId="2142" xr:uid="{E0C52087-9FF2-4355-8C6F-2CC3FE55623A}"/>
    <cellStyle name="SAPBEXstdItem 7 10" xfId="14424" xr:uid="{1E3A2257-FF5D-450C-BD17-D8E4AC087CDF}"/>
    <cellStyle name="SAPBEXstdItem 7 11" xfId="19944" xr:uid="{18A772A8-B20D-4449-9F42-0461B8F4E857}"/>
    <cellStyle name="SAPBEXstdItem 7 2" xfId="2143" xr:uid="{78BDB2EA-0F03-42CF-954A-2D6F94541ED3}"/>
    <cellStyle name="SAPBEXstdItem 7 2 2" xfId="2144" xr:uid="{7ADCFFD3-F3A3-47D6-88C3-A83355B0E6F4}"/>
    <cellStyle name="SAPBEXstdItem 7 2 2 2" xfId="4153" xr:uid="{397EE234-F109-48B6-B4B2-BA287AE49E11}"/>
    <cellStyle name="SAPBEXstdItem 7 2 2 2 2" xfId="10709" xr:uid="{9826DADA-1815-401E-940B-C85FBB0442FF}"/>
    <cellStyle name="SAPBEXstdItem 7 2 2 2 3" xfId="16323" xr:uid="{11C3E223-66D6-45E9-A729-F30FDB05B432}"/>
    <cellStyle name="SAPBEXstdItem 7 2 2 2 4" xfId="21800" xr:uid="{E601A6F4-5AEB-469F-B3FF-A4F2E51D72BF}"/>
    <cellStyle name="SAPBEXstdItem 7 2 2 3" xfId="6501" xr:uid="{FA397A18-6443-4F22-81B6-0CD1E04B1752}"/>
    <cellStyle name="SAPBEXstdItem 7 2 2 3 2" xfId="12984" xr:uid="{303D12CE-C107-4884-BF6B-84E8F0BCD0F2}"/>
    <cellStyle name="SAPBEXstdItem 7 2 2 3 3" xfId="18550" xr:uid="{5936027E-B26E-4C32-96EA-7D3EEAA576D2}"/>
    <cellStyle name="SAPBEXstdItem 7 2 2 3 4" xfId="23991" xr:uid="{5C40D982-0E63-4586-8D98-0BB69097F52F}"/>
    <cellStyle name="SAPBEXstdItem 7 2 2 4" xfId="8764" xr:uid="{22FE128A-9D12-4345-88E4-C6A9886887C4}"/>
    <cellStyle name="SAPBEXstdItem 7 2 2 5" xfId="14426" xr:uid="{E7604DB2-EBCE-4C3E-A5CB-A2888D14CCEC}"/>
    <cellStyle name="SAPBEXstdItem 7 2 2 6" xfId="19946" xr:uid="{C6E7C7FC-80DF-41A3-ADD7-9B336505608E}"/>
    <cellStyle name="SAPBEXstdItem 7 2 3" xfId="2145" xr:uid="{9F9439DE-0ADD-4FCB-92E2-CFC832D00A16}"/>
    <cellStyle name="SAPBEXstdItem 7 2 3 2" xfId="4154" xr:uid="{B7F852F6-5AD2-404A-862B-BC6FCDD5C4CB}"/>
    <cellStyle name="SAPBEXstdItem 7 2 3 2 2" xfId="10710" xr:uid="{AD82D45A-F12D-48F2-A8C5-774A86A5D903}"/>
    <cellStyle name="SAPBEXstdItem 7 2 3 2 3" xfId="16324" xr:uid="{489420E2-FF07-420F-9316-AEF1556B49D0}"/>
    <cellStyle name="SAPBEXstdItem 7 2 3 2 4" xfId="21801" xr:uid="{FB3E232B-7009-4F34-A70A-BFDEF9F7797C}"/>
    <cellStyle name="SAPBEXstdItem 7 2 3 3" xfId="6502" xr:uid="{062AA674-EFA1-4706-BE14-E019DCBEEE5A}"/>
    <cellStyle name="SAPBEXstdItem 7 2 3 3 2" xfId="12985" xr:uid="{3D47D479-61CB-4576-B32B-BB30D731EDF7}"/>
    <cellStyle name="SAPBEXstdItem 7 2 3 3 3" xfId="18551" xr:uid="{1520D069-7549-4991-81E4-EB59BDB56E4F}"/>
    <cellStyle name="SAPBEXstdItem 7 2 3 3 4" xfId="23992" xr:uid="{6B8E0B1E-1C9E-4DB5-BCBE-68BE90133E50}"/>
    <cellStyle name="SAPBEXstdItem 7 2 3 4" xfId="8765" xr:uid="{D48B65C3-220D-49C2-8F54-80E8A02E870E}"/>
    <cellStyle name="SAPBEXstdItem 7 2 3 5" xfId="14427" xr:uid="{CBC0EFAB-D470-44C0-8F96-D59B9CB39CBE}"/>
    <cellStyle name="SAPBEXstdItem 7 2 3 6" xfId="19947" xr:uid="{8B22E0F8-8EA6-4417-AB61-3F15163B40E2}"/>
    <cellStyle name="SAPBEXstdItem 7 2 4" xfId="4152" xr:uid="{CBD2E097-8EA9-49B5-99F0-7F7C253F4759}"/>
    <cellStyle name="SAPBEXstdItem 7 2 4 2" xfId="10708" xr:uid="{5732C07B-4C05-46AE-9842-43741C4FE568}"/>
    <cellStyle name="SAPBEXstdItem 7 2 4 3" xfId="16322" xr:uid="{9DD6067A-FC4C-42F8-AD81-0FF2DA2BE161}"/>
    <cellStyle name="SAPBEXstdItem 7 2 4 4" xfId="21799" xr:uid="{12FE5AF8-594B-4355-B321-57CB37B8798D}"/>
    <cellStyle name="SAPBEXstdItem 7 2 5" xfId="6500" xr:uid="{9375DAF2-77C7-454F-9C5F-286497B48187}"/>
    <cellStyle name="SAPBEXstdItem 7 2 5 2" xfId="12983" xr:uid="{F55935AA-FEE6-45B0-A10D-98DE8F50832E}"/>
    <cellStyle name="SAPBEXstdItem 7 2 5 3" xfId="18549" xr:uid="{0F053AFB-1146-4EDE-B87D-975C26E430CC}"/>
    <cellStyle name="SAPBEXstdItem 7 2 5 4" xfId="23990" xr:uid="{B305DE6F-F743-4D90-BEFA-E290857BD67F}"/>
    <cellStyle name="SAPBEXstdItem 7 2 6" xfId="8763" xr:uid="{19434B58-B553-46BA-BFFA-2FEE831068B3}"/>
    <cellStyle name="SAPBEXstdItem 7 2 7" xfId="14425" xr:uid="{94B4A5C3-8C70-4748-B909-7B0CFF46317E}"/>
    <cellStyle name="SAPBEXstdItem 7 2 8" xfId="19945" xr:uid="{782C7739-25BE-4DCC-894D-F7ABB122AC84}"/>
    <cellStyle name="SAPBEXstdItem 7 3" xfId="2146" xr:uid="{08A0EAE3-8762-4DB1-8762-9474AC114B0A}"/>
    <cellStyle name="SAPBEXstdItem 7 3 2" xfId="2147" xr:uid="{D7466DC8-12F0-4722-8DA5-48013CE517E0}"/>
    <cellStyle name="SAPBEXstdItem 7 3 2 2" xfId="4156" xr:uid="{A7E742B3-C15F-421D-8E6F-FC6EA5ADAE83}"/>
    <cellStyle name="SAPBEXstdItem 7 3 2 2 2" xfId="10712" xr:uid="{EC84EBF0-DBCA-4EDE-982D-9B8788747BAB}"/>
    <cellStyle name="SAPBEXstdItem 7 3 2 2 3" xfId="16326" xr:uid="{2470028E-3B66-4FBD-A1E4-F4A351CA278D}"/>
    <cellStyle name="SAPBEXstdItem 7 3 2 2 4" xfId="21803" xr:uid="{67644DF1-B5CF-4456-850A-CC834AA29D32}"/>
    <cellStyle name="SAPBEXstdItem 7 3 2 3" xfId="6504" xr:uid="{789281FE-1F28-488E-AD50-0FF1DA52C3A1}"/>
    <cellStyle name="SAPBEXstdItem 7 3 2 3 2" xfId="12987" xr:uid="{10DB821C-F2F5-4440-B0C2-FBC862D61B92}"/>
    <cellStyle name="SAPBEXstdItem 7 3 2 3 3" xfId="18553" xr:uid="{CF9F8D6A-3E30-490F-B271-6A76D415C841}"/>
    <cellStyle name="SAPBEXstdItem 7 3 2 3 4" xfId="23994" xr:uid="{90EC0999-B6A6-4781-901C-92A9FDFFCE19}"/>
    <cellStyle name="SAPBEXstdItem 7 3 2 4" xfId="8767" xr:uid="{EECEE2F1-1268-4AB2-B29B-EEB1A67DAB7F}"/>
    <cellStyle name="SAPBEXstdItem 7 3 2 5" xfId="14429" xr:uid="{B1190125-5793-4AD3-B169-1E62EF5D5D71}"/>
    <cellStyle name="SAPBEXstdItem 7 3 2 6" xfId="19949" xr:uid="{B525F5A8-E3B7-401D-8EB1-93A3F97255C5}"/>
    <cellStyle name="SAPBEXstdItem 7 3 3" xfId="2148" xr:uid="{98778846-46C0-4D18-B0AC-1EC2C3E4D80E}"/>
    <cellStyle name="SAPBEXstdItem 7 3 3 2" xfId="4157" xr:uid="{966F34C0-5D8D-4D92-8B56-790002BFDF9B}"/>
    <cellStyle name="SAPBEXstdItem 7 3 3 2 2" xfId="10713" xr:uid="{008C902B-88FB-44D0-AA3E-AA331EE0D9C9}"/>
    <cellStyle name="SAPBEXstdItem 7 3 3 2 3" xfId="16327" xr:uid="{35733D99-5C44-4067-942A-736E1A800DC8}"/>
    <cellStyle name="SAPBEXstdItem 7 3 3 2 4" xfId="21804" xr:uid="{9E4D30F6-96DC-4981-A24A-4E3F90CE0436}"/>
    <cellStyle name="SAPBEXstdItem 7 3 3 3" xfId="6505" xr:uid="{5CCC89D8-AD23-426F-AD20-ACD712A060EF}"/>
    <cellStyle name="SAPBEXstdItem 7 3 3 3 2" xfId="12988" xr:uid="{B0205E5D-340C-45AE-9445-8B89B517CA05}"/>
    <cellStyle name="SAPBEXstdItem 7 3 3 3 3" xfId="18554" xr:uid="{72F51E92-FCE7-4F92-9E08-A69633A3591A}"/>
    <cellStyle name="SAPBEXstdItem 7 3 3 3 4" xfId="23995" xr:uid="{077F7F1D-F562-44BB-BC5A-0DC574209A35}"/>
    <cellStyle name="SAPBEXstdItem 7 3 3 4" xfId="8768" xr:uid="{9A675C1F-81F6-44F6-97C1-E39B235A0719}"/>
    <cellStyle name="SAPBEXstdItem 7 3 3 5" xfId="14430" xr:uid="{01823D41-B05C-4D41-809E-6CCE9CD4DDF1}"/>
    <cellStyle name="SAPBEXstdItem 7 3 3 6" xfId="19950" xr:uid="{49786DC2-4219-48B7-953A-DF573BE2A441}"/>
    <cellStyle name="SAPBEXstdItem 7 3 4" xfId="4155" xr:uid="{23E7851B-180C-4740-A123-38DABB731850}"/>
    <cellStyle name="SAPBEXstdItem 7 3 4 2" xfId="10711" xr:uid="{45AC8C75-BB33-430A-9618-DC49BFB1689A}"/>
    <cellStyle name="SAPBEXstdItem 7 3 4 3" xfId="16325" xr:uid="{D99C38D6-4176-429F-967F-159D20DA780B}"/>
    <cellStyle name="SAPBEXstdItem 7 3 4 4" xfId="21802" xr:uid="{01045824-769A-4F05-859D-D770C5644953}"/>
    <cellStyle name="SAPBEXstdItem 7 3 5" xfId="6503" xr:uid="{6905BABE-104A-44CF-88A1-F76029C06749}"/>
    <cellStyle name="SAPBEXstdItem 7 3 5 2" xfId="12986" xr:uid="{6E8067D6-7F7A-40AE-BB9D-90982D630D04}"/>
    <cellStyle name="SAPBEXstdItem 7 3 5 3" xfId="18552" xr:uid="{0BA62FA3-5CE2-4957-BBDC-8EDAE1FD7D33}"/>
    <cellStyle name="SAPBEXstdItem 7 3 5 4" xfId="23993" xr:uid="{840E3E6A-5AFE-4C0F-8C42-FB6FB1E1ED32}"/>
    <cellStyle name="SAPBEXstdItem 7 3 6" xfId="8766" xr:uid="{642696A3-B9BD-4EC9-9A8A-E07DD0637112}"/>
    <cellStyle name="SAPBEXstdItem 7 3 7" xfId="14428" xr:uid="{32406547-2BBF-4668-8E7B-F9357FBD546C}"/>
    <cellStyle name="SAPBEXstdItem 7 3 8" xfId="19948" xr:uid="{0CB08917-94E4-4CB1-A478-4DDCE55D44DF}"/>
    <cellStyle name="SAPBEXstdItem 7 4" xfId="2149" xr:uid="{74D2B5FD-605B-44AE-8361-09A347F0243B}"/>
    <cellStyle name="SAPBEXstdItem 7 4 2" xfId="2150" xr:uid="{D2282E0D-FC96-422E-BEFA-36A2B4342AA0}"/>
    <cellStyle name="SAPBEXstdItem 7 4 2 2" xfId="4159" xr:uid="{DBEF5814-A0B3-4807-97CD-34F86ACA91DD}"/>
    <cellStyle name="SAPBEXstdItem 7 4 2 2 2" xfId="10715" xr:uid="{BCEC3FCE-ABE8-477C-9DAF-7D795123FC95}"/>
    <cellStyle name="SAPBEXstdItem 7 4 2 2 3" xfId="16329" xr:uid="{982D5856-A90E-4281-A567-5B34CE9113B1}"/>
    <cellStyle name="SAPBEXstdItem 7 4 2 2 4" xfId="21806" xr:uid="{6174B036-F53F-4A92-871F-BB446CF9D84D}"/>
    <cellStyle name="SAPBEXstdItem 7 4 2 3" xfId="6507" xr:uid="{F03EA246-AACD-4BBF-A9D5-C782927A231E}"/>
    <cellStyle name="SAPBEXstdItem 7 4 2 3 2" xfId="12990" xr:uid="{D2572140-772C-493E-B576-E8DFDFAE4641}"/>
    <cellStyle name="SAPBEXstdItem 7 4 2 3 3" xfId="18556" xr:uid="{22B23E95-2D10-4C24-95C1-D53D1AB55C8C}"/>
    <cellStyle name="SAPBEXstdItem 7 4 2 3 4" xfId="23997" xr:uid="{B82E2C79-55B7-4E65-B27C-796CC1FB74FB}"/>
    <cellStyle name="SAPBEXstdItem 7 4 2 4" xfId="8770" xr:uid="{811C9965-FDC8-4D75-AF13-7978C2E8B1D2}"/>
    <cellStyle name="SAPBEXstdItem 7 4 2 5" xfId="14432" xr:uid="{B59F068D-A381-4C00-9638-E100129552EF}"/>
    <cellStyle name="SAPBEXstdItem 7 4 2 6" xfId="19952" xr:uid="{53A87D93-B03A-4109-A78C-88E37A0CFC49}"/>
    <cellStyle name="SAPBEXstdItem 7 4 3" xfId="2151" xr:uid="{2B0BB9A5-0DE4-4B06-B934-7598F46007FE}"/>
    <cellStyle name="SAPBEXstdItem 7 4 3 2" xfId="4160" xr:uid="{50B9C68B-DDE6-4177-A5BD-5EDB0E3A4D7C}"/>
    <cellStyle name="SAPBEXstdItem 7 4 3 2 2" xfId="10716" xr:uid="{71EA57B1-3544-4D08-8C3D-3D086AEDFDE9}"/>
    <cellStyle name="SAPBEXstdItem 7 4 3 2 3" xfId="16330" xr:uid="{7107C980-EB28-4C59-A692-0CD5C72C3202}"/>
    <cellStyle name="SAPBEXstdItem 7 4 3 2 4" xfId="21807" xr:uid="{D90975D1-22D8-470A-9A69-3BEDB8036013}"/>
    <cellStyle name="SAPBEXstdItem 7 4 3 3" xfId="6508" xr:uid="{D8B7A0D0-E80E-4D80-AFEF-3735803F3EF4}"/>
    <cellStyle name="SAPBEXstdItem 7 4 3 3 2" xfId="12991" xr:uid="{8492B254-0523-471A-A173-6FD458001D87}"/>
    <cellStyle name="SAPBEXstdItem 7 4 3 3 3" xfId="18557" xr:uid="{C237D896-317C-46CA-AAB2-7C641C18CBD7}"/>
    <cellStyle name="SAPBEXstdItem 7 4 3 3 4" xfId="23998" xr:uid="{F410246E-3D04-4778-AB75-286475E635F5}"/>
    <cellStyle name="SAPBEXstdItem 7 4 3 4" xfId="8771" xr:uid="{59E5D55F-8347-4623-A440-9B9D019C478E}"/>
    <cellStyle name="SAPBEXstdItem 7 4 3 5" xfId="14433" xr:uid="{EDE084C3-B675-469C-BF98-EBEAF125ED66}"/>
    <cellStyle name="SAPBEXstdItem 7 4 3 6" xfId="19953" xr:uid="{B2C3192B-AAB2-49BA-B159-19A110E11DF6}"/>
    <cellStyle name="SAPBEXstdItem 7 4 4" xfId="4158" xr:uid="{83770625-60DF-48CC-BDDF-66DD847C89F1}"/>
    <cellStyle name="SAPBEXstdItem 7 4 4 2" xfId="10714" xr:uid="{1A1A510C-A14F-40D7-8E95-9FABC27ECA0F}"/>
    <cellStyle name="SAPBEXstdItem 7 4 4 3" xfId="16328" xr:uid="{F5F0E459-B178-4188-BF36-AFCB9AEDAF39}"/>
    <cellStyle name="SAPBEXstdItem 7 4 4 4" xfId="21805" xr:uid="{8AC6CCF0-66DD-45D1-90FF-26DE40B9E7EA}"/>
    <cellStyle name="SAPBEXstdItem 7 4 5" xfId="6506" xr:uid="{463446D4-F391-4A07-A438-D8561DD22223}"/>
    <cellStyle name="SAPBEXstdItem 7 4 5 2" xfId="12989" xr:uid="{B2AC8FEE-8042-429D-B2DA-15625614D471}"/>
    <cellStyle name="SAPBEXstdItem 7 4 5 3" xfId="18555" xr:uid="{36503048-58C1-4E7D-9F9F-1003C64CFB25}"/>
    <cellStyle name="SAPBEXstdItem 7 4 5 4" xfId="23996" xr:uid="{9D9B76CE-3996-4746-815F-D6CD07620D47}"/>
    <cellStyle name="SAPBEXstdItem 7 4 6" xfId="8769" xr:uid="{1751FFBA-18BA-43BA-8E75-55D6B19121B7}"/>
    <cellStyle name="SAPBEXstdItem 7 4 7" xfId="14431" xr:uid="{18337FAB-98EE-4B5B-A80B-A64BAB178B4A}"/>
    <cellStyle name="SAPBEXstdItem 7 4 8" xfId="19951" xr:uid="{F06C098F-1592-46CA-AE9E-50BB89B16793}"/>
    <cellStyle name="SAPBEXstdItem 7 5" xfId="2152" xr:uid="{DDC23664-5E89-4406-A3F4-6170A4A8D14D}"/>
    <cellStyle name="SAPBEXstdItem 7 5 2" xfId="4161" xr:uid="{16937230-2723-4535-AFB9-81E1A4062E44}"/>
    <cellStyle name="SAPBEXstdItem 7 5 2 2" xfId="10717" xr:uid="{F850CC60-ACC8-4C12-8E46-1BA3DE7EA6E4}"/>
    <cellStyle name="SAPBEXstdItem 7 5 2 3" xfId="16331" xr:uid="{3C0D9FE8-D503-4DA1-9F0A-6DF35CD8AAD7}"/>
    <cellStyle name="SAPBEXstdItem 7 5 2 4" xfId="21808" xr:uid="{A54EC69A-B5E7-45DB-B00B-5D2FAB36869F}"/>
    <cellStyle name="SAPBEXstdItem 7 5 3" xfId="6509" xr:uid="{490443EF-1CDA-4F59-B16C-87B356B88F33}"/>
    <cellStyle name="SAPBEXstdItem 7 5 3 2" xfId="12992" xr:uid="{4ED144F4-1305-4E66-8316-14694EF4C392}"/>
    <cellStyle name="SAPBEXstdItem 7 5 3 3" xfId="18558" xr:uid="{98045882-D763-4926-8CA2-3C06472E8F07}"/>
    <cellStyle name="SAPBEXstdItem 7 5 3 4" xfId="23999" xr:uid="{A20D6C2C-7776-47C0-B697-7650A7883525}"/>
    <cellStyle name="SAPBEXstdItem 7 5 4" xfId="8772" xr:uid="{77DF4E9A-9DEC-476B-ABEA-934BEB4E9812}"/>
    <cellStyle name="SAPBEXstdItem 7 5 5" xfId="14434" xr:uid="{0D9F0D2B-344E-4BE4-A424-CCEA6FFED857}"/>
    <cellStyle name="SAPBEXstdItem 7 5 6" xfId="19954" xr:uid="{CE497F0A-113D-4C56-83AB-9F80E711B20F}"/>
    <cellStyle name="SAPBEXstdItem 7 6" xfId="2153" xr:uid="{6CD00183-BC2A-46D8-B91B-CF57FF8EE4BE}"/>
    <cellStyle name="SAPBEXstdItem 7 6 2" xfId="4162" xr:uid="{ACC8C607-634E-45B9-B4CB-26C1CFAD3B8C}"/>
    <cellStyle name="SAPBEXstdItem 7 6 2 2" xfId="10718" xr:uid="{E62F1FAE-C9F8-4F2D-BA51-16C3921E05C6}"/>
    <cellStyle name="SAPBEXstdItem 7 6 2 3" xfId="16332" xr:uid="{7161CC49-8C5B-484F-959A-3BD751B95413}"/>
    <cellStyle name="SAPBEXstdItem 7 6 2 4" xfId="21809" xr:uid="{9D26DF8E-29AD-4FB4-9DEF-E32DD0E793AD}"/>
    <cellStyle name="SAPBEXstdItem 7 6 3" xfId="6510" xr:uid="{59128BE4-501B-472F-9572-017DCFEEBEB6}"/>
    <cellStyle name="SAPBEXstdItem 7 6 3 2" xfId="12993" xr:uid="{C55F316C-1671-421D-B3F9-215971AFEC61}"/>
    <cellStyle name="SAPBEXstdItem 7 6 3 3" xfId="18559" xr:uid="{A96B13F5-8BAC-4759-971F-5A3DB5DCD254}"/>
    <cellStyle name="SAPBEXstdItem 7 6 3 4" xfId="24000" xr:uid="{21C06F7F-2C8A-41C8-9596-0B936923E408}"/>
    <cellStyle name="SAPBEXstdItem 7 6 4" xfId="8773" xr:uid="{44DDC0E2-E3D0-4BFF-B8F8-A6ED8C80E4FA}"/>
    <cellStyle name="SAPBEXstdItem 7 6 5" xfId="14435" xr:uid="{ADF4A5E7-5569-48F1-B4D7-C3428109BB06}"/>
    <cellStyle name="SAPBEXstdItem 7 6 6" xfId="19955" xr:uid="{F827E00E-6596-4B37-8855-3FB8A61CB65A}"/>
    <cellStyle name="SAPBEXstdItem 7 7" xfId="4151" xr:uid="{63214E29-BC70-402B-A21F-6E22BFB3556F}"/>
    <cellStyle name="SAPBEXstdItem 7 7 2" xfId="10707" xr:uid="{583136DE-8B29-43BA-80BE-EF757FFA705F}"/>
    <cellStyle name="SAPBEXstdItem 7 7 3" xfId="16321" xr:uid="{32758B5A-1CA0-459B-AF26-AD3C1989C006}"/>
    <cellStyle name="SAPBEXstdItem 7 7 4" xfId="21798" xr:uid="{B70297D0-EE7B-42FE-831F-26901A9671D9}"/>
    <cellStyle name="SAPBEXstdItem 7 8" xfId="6499" xr:uid="{12488E1D-1C82-436C-882F-60E268BD1C27}"/>
    <cellStyle name="SAPBEXstdItem 7 8 2" xfId="12982" xr:uid="{61AA5922-B2E6-4474-A379-F6DAC4A7C217}"/>
    <cellStyle name="SAPBEXstdItem 7 8 3" xfId="18548" xr:uid="{6E37EF11-97E7-4A5B-A20E-C537B6D27244}"/>
    <cellStyle name="SAPBEXstdItem 7 8 4" xfId="23989" xr:uid="{D79D2895-23D5-43F1-8538-FC09A8CD9B89}"/>
    <cellStyle name="SAPBEXstdItem 7 9" xfId="8762" xr:uid="{4C9DFEBD-8A7F-4D10-8703-E3F076EB665C}"/>
    <cellStyle name="SAPBEXstdItem 8" xfId="2154" xr:uid="{9000BDD8-AD9D-4C7E-B6FE-37FDFFECADF3}"/>
    <cellStyle name="SAPBEXstdItem 8 10" xfId="14436" xr:uid="{58E00463-2F0E-4F7A-9006-1859827ACBAC}"/>
    <cellStyle name="SAPBEXstdItem 8 11" xfId="19956" xr:uid="{C7811158-8BC2-4C3C-85D2-A4BFECF43E8F}"/>
    <cellStyle name="SAPBEXstdItem 8 2" xfId="2155" xr:uid="{EB9CD9D0-6C29-413A-825E-09EAEB256D5A}"/>
    <cellStyle name="SAPBEXstdItem 8 2 2" xfId="2156" xr:uid="{C56E54DA-3EDA-4FEC-9990-291B8B86857D}"/>
    <cellStyle name="SAPBEXstdItem 8 2 2 2" xfId="4165" xr:uid="{6051EB38-5E9B-4277-90A8-17C967A75227}"/>
    <cellStyle name="SAPBEXstdItem 8 2 2 2 2" xfId="10721" xr:uid="{854D58DC-E099-4113-BD7F-504F9EA73390}"/>
    <cellStyle name="SAPBEXstdItem 8 2 2 2 3" xfId="16335" xr:uid="{3F6CB045-7C35-498B-8644-A2E5F7EF9F0A}"/>
    <cellStyle name="SAPBEXstdItem 8 2 2 2 4" xfId="21812" xr:uid="{CD885761-7194-4C15-8FFD-4C044DA12C97}"/>
    <cellStyle name="SAPBEXstdItem 8 2 2 3" xfId="6513" xr:uid="{4147D638-6176-439F-8B1E-70DEE9AA2074}"/>
    <cellStyle name="SAPBEXstdItem 8 2 2 3 2" xfId="12996" xr:uid="{1C98BEE2-3311-4CB0-9665-CA2ADD0F67A0}"/>
    <cellStyle name="SAPBEXstdItem 8 2 2 3 3" xfId="18562" xr:uid="{3BAEFE16-3061-49F6-AA8A-AB809BB12D7C}"/>
    <cellStyle name="SAPBEXstdItem 8 2 2 3 4" xfId="24003" xr:uid="{84B6B4EF-3846-47F6-8487-7E9D81B135A6}"/>
    <cellStyle name="SAPBEXstdItem 8 2 2 4" xfId="8776" xr:uid="{E2CAB10B-93C6-4010-A766-371335388941}"/>
    <cellStyle name="SAPBEXstdItem 8 2 2 5" xfId="14438" xr:uid="{0DE15F3C-E3D6-4DB7-870B-421045AAC56F}"/>
    <cellStyle name="SAPBEXstdItem 8 2 2 6" xfId="19958" xr:uid="{A6B5FB8B-77B4-433C-BF1A-D1AB5177E9CA}"/>
    <cellStyle name="SAPBEXstdItem 8 2 3" xfId="2157" xr:uid="{C9BA5190-2F01-4BF0-B51D-898930663CE3}"/>
    <cellStyle name="SAPBEXstdItem 8 2 3 2" xfId="4166" xr:uid="{AFB354C9-AE55-4A96-B30A-DDCAF114F8AD}"/>
    <cellStyle name="SAPBEXstdItem 8 2 3 2 2" xfId="10722" xr:uid="{37A976A8-A279-4A6C-97AB-EA5E57DEA3D1}"/>
    <cellStyle name="SAPBEXstdItem 8 2 3 2 3" xfId="16336" xr:uid="{AE6D42A8-AAC3-4059-8C69-D2D74CAF7EB7}"/>
    <cellStyle name="SAPBEXstdItem 8 2 3 2 4" xfId="21813" xr:uid="{3D73A297-D0B1-40BB-A482-E00CD95D04AD}"/>
    <cellStyle name="SAPBEXstdItem 8 2 3 3" xfId="6514" xr:uid="{99AEA8FB-0358-481D-9790-1C8D6B64C387}"/>
    <cellStyle name="SAPBEXstdItem 8 2 3 3 2" xfId="12997" xr:uid="{518DB7AA-5514-47A9-A308-024DEDBD135A}"/>
    <cellStyle name="SAPBEXstdItem 8 2 3 3 3" xfId="18563" xr:uid="{5F0B9B31-EE0E-4072-A277-811363A3A63E}"/>
    <cellStyle name="SAPBEXstdItem 8 2 3 3 4" xfId="24004" xr:uid="{CD631928-98F4-45A7-A3D8-4E227760964F}"/>
    <cellStyle name="SAPBEXstdItem 8 2 3 4" xfId="8777" xr:uid="{C9B5BD67-CE90-4036-89D0-EEDE5BE105F9}"/>
    <cellStyle name="SAPBEXstdItem 8 2 3 5" xfId="14439" xr:uid="{0B469768-B742-47C3-AC6C-A2E1F804ECAF}"/>
    <cellStyle name="SAPBEXstdItem 8 2 3 6" xfId="19959" xr:uid="{8AEA1E5F-CA2C-49D9-A356-69D95DD8A6BF}"/>
    <cellStyle name="SAPBEXstdItem 8 2 4" xfId="4164" xr:uid="{963F7F18-FC07-4A63-BC02-86385A720A74}"/>
    <cellStyle name="SAPBEXstdItem 8 2 4 2" xfId="10720" xr:uid="{F8C2DBC4-FF66-4E71-A64D-4E51A3790FF5}"/>
    <cellStyle name="SAPBEXstdItem 8 2 4 3" xfId="16334" xr:uid="{AA83F1C1-4D9F-4163-AF81-8113C8323B5F}"/>
    <cellStyle name="SAPBEXstdItem 8 2 4 4" xfId="21811" xr:uid="{1511E974-B616-4631-8711-EC7C44C3EE1A}"/>
    <cellStyle name="SAPBEXstdItem 8 2 5" xfId="6512" xr:uid="{D4FED0B0-3CE6-419F-A33B-156CD46541B4}"/>
    <cellStyle name="SAPBEXstdItem 8 2 5 2" xfId="12995" xr:uid="{42EA50B7-769F-49C2-965C-3FD85DD718B8}"/>
    <cellStyle name="SAPBEXstdItem 8 2 5 3" xfId="18561" xr:uid="{E9C1538E-6AD5-4A3D-87B1-CE4770E2AB75}"/>
    <cellStyle name="SAPBEXstdItem 8 2 5 4" xfId="24002" xr:uid="{C25CF388-24D7-4CD9-8509-C8124962FDC2}"/>
    <cellStyle name="SAPBEXstdItem 8 2 6" xfId="8775" xr:uid="{D73BBAF0-0E2A-4AEB-97A9-601CE6958317}"/>
    <cellStyle name="SAPBEXstdItem 8 2 7" xfId="14437" xr:uid="{EFE20B1A-2121-460D-9188-CD4893F4B28E}"/>
    <cellStyle name="SAPBEXstdItem 8 2 8" xfId="19957" xr:uid="{569FEFFA-BDE7-4DE9-AC6A-C53BDBEA5827}"/>
    <cellStyle name="SAPBEXstdItem 8 3" xfId="2158" xr:uid="{0E584625-5785-45DB-BC71-7CA3BC5B5B8F}"/>
    <cellStyle name="SAPBEXstdItem 8 3 2" xfId="2159" xr:uid="{7606624E-C890-4856-93AA-F0444FA81686}"/>
    <cellStyle name="SAPBEXstdItem 8 3 2 2" xfId="4168" xr:uid="{E47BBDC7-532B-429F-8386-49A00F998F6A}"/>
    <cellStyle name="SAPBEXstdItem 8 3 2 2 2" xfId="10724" xr:uid="{BAB71BE9-197C-4FDB-973D-B576B8CA0439}"/>
    <cellStyle name="SAPBEXstdItem 8 3 2 2 3" xfId="16338" xr:uid="{96417EDF-C4B7-48F4-A33C-7272628D06E6}"/>
    <cellStyle name="SAPBEXstdItem 8 3 2 2 4" xfId="21815" xr:uid="{24B2EC8E-DBA6-405F-BB33-F97A978B0CAC}"/>
    <cellStyle name="SAPBEXstdItem 8 3 2 3" xfId="6516" xr:uid="{BDDFAD45-44FC-471D-8140-C9F195040565}"/>
    <cellStyle name="SAPBEXstdItem 8 3 2 3 2" xfId="12999" xr:uid="{2872DA04-C18D-4A50-A4AC-A7109CC494BA}"/>
    <cellStyle name="SAPBEXstdItem 8 3 2 3 3" xfId="18565" xr:uid="{D2BE2761-D208-420B-B11F-582ECA090596}"/>
    <cellStyle name="SAPBEXstdItem 8 3 2 3 4" xfId="24006" xr:uid="{FA48DF03-F26B-402D-BFA7-4F04D3F6D381}"/>
    <cellStyle name="SAPBEXstdItem 8 3 2 4" xfId="8779" xr:uid="{6B02B047-B811-4821-9378-C5E5783BBAE1}"/>
    <cellStyle name="SAPBEXstdItem 8 3 2 5" xfId="14441" xr:uid="{E814D1CA-2889-4EAC-A285-D83B92C74C8F}"/>
    <cellStyle name="SAPBEXstdItem 8 3 2 6" xfId="19961" xr:uid="{8B13C290-1550-4D60-987F-E870965E564F}"/>
    <cellStyle name="SAPBEXstdItem 8 3 3" xfId="2160" xr:uid="{CB8B5756-36CF-4596-A618-BEC87FD662DF}"/>
    <cellStyle name="SAPBEXstdItem 8 3 3 2" xfId="4169" xr:uid="{DD04DA12-75F8-4C86-A39D-05D8E97AE5AC}"/>
    <cellStyle name="SAPBEXstdItem 8 3 3 2 2" xfId="10725" xr:uid="{B271ACD3-3308-45A5-B396-C06FBD39B76D}"/>
    <cellStyle name="SAPBEXstdItem 8 3 3 2 3" xfId="16339" xr:uid="{2E371622-D0E8-4827-BB0C-FDF59D53AAD9}"/>
    <cellStyle name="SAPBEXstdItem 8 3 3 2 4" xfId="21816" xr:uid="{AC1FE5C2-84BA-4780-9D49-FE38D2231DA3}"/>
    <cellStyle name="SAPBEXstdItem 8 3 3 3" xfId="6517" xr:uid="{CC9B63CF-0A06-4396-BE73-33B8C2032B3C}"/>
    <cellStyle name="SAPBEXstdItem 8 3 3 3 2" xfId="13000" xr:uid="{045511F9-E64F-4B91-999A-B3555FEFE395}"/>
    <cellStyle name="SAPBEXstdItem 8 3 3 3 3" xfId="18566" xr:uid="{D36490D6-6228-457A-B0A6-E76E34146939}"/>
    <cellStyle name="SAPBEXstdItem 8 3 3 3 4" xfId="24007" xr:uid="{C964A89A-ABFE-45C3-A92C-BFF622E20731}"/>
    <cellStyle name="SAPBEXstdItem 8 3 3 4" xfId="8780" xr:uid="{05063CB5-00A4-4517-95CE-6416373E01B8}"/>
    <cellStyle name="SAPBEXstdItem 8 3 3 5" xfId="14442" xr:uid="{EEE425A9-E57A-4C89-BABB-A3E511944993}"/>
    <cellStyle name="SAPBEXstdItem 8 3 3 6" xfId="19962" xr:uid="{2034C4DB-83CF-4918-891B-94F4C2B7D3DD}"/>
    <cellStyle name="SAPBEXstdItem 8 3 4" xfId="4167" xr:uid="{0AE88C22-2CFF-4215-A70D-F89C1FD80CB1}"/>
    <cellStyle name="SAPBEXstdItem 8 3 4 2" xfId="10723" xr:uid="{B93F13DA-8B43-4E77-8BFA-BE8BAABCDCEB}"/>
    <cellStyle name="SAPBEXstdItem 8 3 4 3" xfId="16337" xr:uid="{2834A850-C4AB-49A6-A823-CF6A4E019A0C}"/>
    <cellStyle name="SAPBEXstdItem 8 3 4 4" xfId="21814" xr:uid="{E23F90D7-3372-4494-BF9D-CE59E043CD4E}"/>
    <cellStyle name="SAPBEXstdItem 8 3 5" xfId="6515" xr:uid="{E2E5362F-CD55-4D21-9E09-B84E047A085D}"/>
    <cellStyle name="SAPBEXstdItem 8 3 5 2" xfId="12998" xr:uid="{AC8B9BA7-8B4E-4CE2-9C71-216631EC1BDA}"/>
    <cellStyle name="SAPBEXstdItem 8 3 5 3" xfId="18564" xr:uid="{20546D6E-35D1-49BA-A2B7-8CFDAB751DEC}"/>
    <cellStyle name="SAPBEXstdItem 8 3 5 4" xfId="24005" xr:uid="{F641B1C5-F44B-473E-992D-82B570ED04D2}"/>
    <cellStyle name="SAPBEXstdItem 8 3 6" xfId="8778" xr:uid="{3BD88E5D-52E5-4B8B-BEB4-6FCD8C4B6F06}"/>
    <cellStyle name="SAPBEXstdItem 8 3 7" xfId="14440" xr:uid="{E339D363-571E-47B2-9385-4A3D95DEBD98}"/>
    <cellStyle name="SAPBEXstdItem 8 3 8" xfId="19960" xr:uid="{60AF8DC7-D211-4BCE-8EA5-D92EBD7E8CBD}"/>
    <cellStyle name="SAPBEXstdItem 8 4" xfId="2161" xr:uid="{2D292D92-B526-4033-AFC7-ED1061ACEA31}"/>
    <cellStyle name="SAPBEXstdItem 8 4 2" xfId="2162" xr:uid="{276DD272-1D8C-4AC1-A638-D2AAABACA376}"/>
    <cellStyle name="SAPBEXstdItem 8 4 2 2" xfId="4171" xr:uid="{01D28F5C-80F3-43F1-B101-7AE66A529C16}"/>
    <cellStyle name="SAPBEXstdItem 8 4 2 2 2" xfId="10727" xr:uid="{A69EB582-0966-44AB-8C44-C70CE5ABC39E}"/>
    <cellStyle name="SAPBEXstdItem 8 4 2 2 3" xfId="16341" xr:uid="{640DD61D-C045-4BA0-9B4A-24A0013D1B07}"/>
    <cellStyle name="SAPBEXstdItem 8 4 2 2 4" xfId="21818" xr:uid="{0E4994A3-47B5-428A-BC9A-AEAABC7BF0A4}"/>
    <cellStyle name="SAPBEXstdItem 8 4 2 3" xfId="6519" xr:uid="{2CA99C6E-92FF-4CA4-BDF4-AE1454B96C79}"/>
    <cellStyle name="SAPBEXstdItem 8 4 2 3 2" xfId="13002" xr:uid="{4CB30350-9BAA-4AD4-BBEA-168DC7C61C83}"/>
    <cellStyle name="SAPBEXstdItem 8 4 2 3 3" xfId="18568" xr:uid="{E56D0DD3-4F15-4C2B-863C-3DF2B25470F5}"/>
    <cellStyle name="SAPBEXstdItem 8 4 2 3 4" xfId="24009" xr:uid="{D59A582B-207D-4890-9532-2C72CEBDF023}"/>
    <cellStyle name="SAPBEXstdItem 8 4 2 4" xfId="8782" xr:uid="{27A04296-83FF-4BC8-8FED-CBB1667629E8}"/>
    <cellStyle name="SAPBEXstdItem 8 4 2 5" xfId="14444" xr:uid="{EE822A14-2CCF-40FD-956F-3B2426503724}"/>
    <cellStyle name="SAPBEXstdItem 8 4 2 6" xfId="19964" xr:uid="{54480A3F-507A-4A1B-A417-CD4F87C13FD9}"/>
    <cellStyle name="SAPBEXstdItem 8 4 3" xfId="2163" xr:uid="{356119CA-3548-4681-98A1-23322AF38ACF}"/>
    <cellStyle name="SAPBEXstdItem 8 4 3 2" xfId="4172" xr:uid="{142EC3D0-B194-4824-882F-FE14688A6A1A}"/>
    <cellStyle name="SAPBEXstdItem 8 4 3 2 2" xfId="10728" xr:uid="{4CA55453-32E1-47C7-98BE-C389190030EC}"/>
    <cellStyle name="SAPBEXstdItem 8 4 3 2 3" xfId="16342" xr:uid="{6181A936-45D8-40CC-853D-F1D4B7033DB7}"/>
    <cellStyle name="SAPBEXstdItem 8 4 3 2 4" xfId="21819" xr:uid="{15B5F1ED-88C4-4AF7-A573-E04A45A32817}"/>
    <cellStyle name="SAPBEXstdItem 8 4 3 3" xfId="6520" xr:uid="{18C46519-05AA-4447-ACE8-47965C3453B2}"/>
    <cellStyle name="SAPBEXstdItem 8 4 3 3 2" xfId="13003" xr:uid="{8FC0BD42-D6DC-4E20-B28B-DCFF24DA14ED}"/>
    <cellStyle name="SAPBEXstdItem 8 4 3 3 3" xfId="18569" xr:uid="{5C7228BB-4718-4526-A859-0B4D0816BE66}"/>
    <cellStyle name="SAPBEXstdItem 8 4 3 3 4" xfId="24010" xr:uid="{7FB02BC7-FFD7-4B15-8FC5-9FE6072EC0E9}"/>
    <cellStyle name="SAPBEXstdItem 8 4 3 4" xfId="8783" xr:uid="{E8963BCE-DE96-44DE-B9EE-A676B5DB3240}"/>
    <cellStyle name="SAPBEXstdItem 8 4 3 5" xfId="14445" xr:uid="{D7B9834B-5AC8-4300-8BD2-9BCA2F7F808B}"/>
    <cellStyle name="SAPBEXstdItem 8 4 3 6" xfId="19965" xr:uid="{F15D8D34-43DA-415D-9034-1485B21988B2}"/>
    <cellStyle name="SAPBEXstdItem 8 4 4" xfId="4170" xr:uid="{94B8FEC7-089F-45A8-BFBD-2CE67D09449A}"/>
    <cellStyle name="SAPBEXstdItem 8 4 4 2" xfId="10726" xr:uid="{13047354-EB71-49A9-B3C5-68D0EC08F4A3}"/>
    <cellStyle name="SAPBEXstdItem 8 4 4 3" xfId="16340" xr:uid="{56645317-8497-4CC4-9968-8097CD7CEA47}"/>
    <cellStyle name="SAPBEXstdItem 8 4 4 4" xfId="21817" xr:uid="{E3FBD5B0-E5FA-4291-AF26-D4196398BCB5}"/>
    <cellStyle name="SAPBEXstdItem 8 4 5" xfId="6518" xr:uid="{A346A40B-70BD-4C3B-92E9-B068C215A027}"/>
    <cellStyle name="SAPBEXstdItem 8 4 5 2" xfId="13001" xr:uid="{97C27510-D304-48C7-B026-C5DD967211FE}"/>
    <cellStyle name="SAPBEXstdItem 8 4 5 3" xfId="18567" xr:uid="{A1A3AAD9-BCB2-4FB6-A26F-D3ACE5B31C6B}"/>
    <cellStyle name="SAPBEXstdItem 8 4 5 4" xfId="24008" xr:uid="{B4061C71-F09F-42FC-B240-ECF5FA22BEF5}"/>
    <cellStyle name="SAPBEXstdItem 8 4 6" xfId="8781" xr:uid="{0A8DF562-2F74-4A7A-B1AE-A9A3B6E5DE3F}"/>
    <cellStyle name="SAPBEXstdItem 8 4 7" xfId="14443" xr:uid="{FEDFDE71-486B-44CD-9277-E780C2E52794}"/>
    <cellStyle name="SAPBEXstdItem 8 4 8" xfId="19963" xr:uid="{772CDC4D-78E1-4AFD-8869-C84814AE9E36}"/>
    <cellStyle name="SAPBEXstdItem 8 5" xfId="2164" xr:uid="{56EF2A0C-01C3-4E5C-A408-750D7756810A}"/>
    <cellStyle name="SAPBEXstdItem 8 5 2" xfId="4173" xr:uid="{84A147E0-FB16-40E7-9DFE-26E80472C4B7}"/>
    <cellStyle name="SAPBEXstdItem 8 5 2 2" xfId="10729" xr:uid="{928EA295-464D-4B31-A44E-5638375E688C}"/>
    <cellStyle name="SAPBEXstdItem 8 5 2 3" xfId="16343" xr:uid="{263B6076-424E-4C43-A663-EDC80EE90D38}"/>
    <cellStyle name="SAPBEXstdItem 8 5 2 4" xfId="21820" xr:uid="{80DE8008-F735-46B7-8882-6C8B489CC466}"/>
    <cellStyle name="SAPBEXstdItem 8 5 3" xfId="6521" xr:uid="{63DC7F34-692E-40CE-9829-4D899B236478}"/>
    <cellStyle name="SAPBEXstdItem 8 5 3 2" xfId="13004" xr:uid="{1DB96727-813D-46C8-8AA6-111C813A5D22}"/>
    <cellStyle name="SAPBEXstdItem 8 5 3 3" xfId="18570" xr:uid="{E78F769F-EE55-43B8-8A0D-26206DF4ABB0}"/>
    <cellStyle name="SAPBEXstdItem 8 5 3 4" xfId="24011" xr:uid="{DA4789F9-AC57-4DBD-933E-DB1B1D69B702}"/>
    <cellStyle name="SAPBEXstdItem 8 5 4" xfId="8784" xr:uid="{94DF7D20-30CA-4CCD-A4A9-6B2E16BCF01E}"/>
    <cellStyle name="SAPBEXstdItem 8 5 5" xfId="14446" xr:uid="{41200392-2EC7-4418-91DC-B598FE529CDA}"/>
    <cellStyle name="SAPBEXstdItem 8 5 6" xfId="19966" xr:uid="{2CCE8D6F-C310-43F2-BBD9-8D8499172E29}"/>
    <cellStyle name="SAPBEXstdItem 8 6" xfId="2165" xr:uid="{853890E0-8C87-4A70-8ABB-67310CF7605B}"/>
    <cellStyle name="SAPBEXstdItem 8 6 2" xfId="4174" xr:uid="{20036204-C85B-4CEC-BF42-B4AAD162EF27}"/>
    <cellStyle name="SAPBEXstdItem 8 6 2 2" xfId="10730" xr:uid="{AD5C69F4-3D92-42C1-B42C-37D42A1B63DA}"/>
    <cellStyle name="SAPBEXstdItem 8 6 2 3" xfId="16344" xr:uid="{C1B798E0-D696-494A-B688-E6B5B869E50F}"/>
    <cellStyle name="SAPBEXstdItem 8 6 2 4" xfId="21821" xr:uid="{DA98C960-3D0B-440B-B972-9B796D153FDF}"/>
    <cellStyle name="SAPBEXstdItem 8 6 3" xfId="6522" xr:uid="{4E77F73F-B0A5-488A-8410-4F23B881A500}"/>
    <cellStyle name="SAPBEXstdItem 8 6 3 2" xfId="13005" xr:uid="{E59384DA-41A4-4BCC-976A-AE8E89AD2CEA}"/>
    <cellStyle name="SAPBEXstdItem 8 6 3 3" xfId="18571" xr:uid="{0661A323-2CC9-42D1-85F8-706F01856242}"/>
    <cellStyle name="SAPBEXstdItem 8 6 3 4" xfId="24012" xr:uid="{7AEA6CE0-CF91-4B0F-89EC-4701B2E0307A}"/>
    <cellStyle name="SAPBEXstdItem 8 6 4" xfId="8785" xr:uid="{6C406E68-08E0-42FC-93AE-6823C3FEF2CA}"/>
    <cellStyle name="SAPBEXstdItem 8 6 5" xfId="14447" xr:uid="{BC8BE6CA-B1CC-45EB-A0E4-8E3214635F8D}"/>
    <cellStyle name="SAPBEXstdItem 8 6 6" xfId="19967" xr:uid="{45428E8B-1165-49A4-BC64-6010B60702F2}"/>
    <cellStyle name="SAPBEXstdItem 8 7" xfId="4163" xr:uid="{89907330-BC86-466D-B6D0-D8B99135775D}"/>
    <cellStyle name="SAPBEXstdItem 8 7 2" xfId="10719" xr:uid="{9FDB41E9-6197-41FE-99E6-2633B0DA0DD1}"/>
    <cellStyle name="SAPBEXstdItem 8 7 3" xfId="16333" xr:uid="{2380A51A-2031-46D8-AA0A-4ED82B88755B}"/>
    <cellStyle name="SAPBEXstdItem 8 7 4" xfId="21810" xr:uid="{5597E6A2-6864-47FC-A59D-E05350843F8A}"/>
    <cellStyle name="SAPBEXstdItem 8 8" xfId="6511" xr:uid="{A71825F2-D49C-4381-9BB6-6883F1E0C9BC}"/>
    <cellStyle name="SAPBEXstdItem 8 8 2" xfId="12994" xr:uid="{9D3E78AC-4433-4238-ACA3-0492DBDF1ACF}"/>
    <cellStyle name="SAPBEXstdItem 8 8 3" xfId="18560" xr:uid="{5DC9D39D-F273-49C8-B990-ED0831937063}"/>
    <cellStyle name="SAPBEXstdItem 8 8 4" xfId="24001" xr:uid="{6499FF0C-1EE4-4F9A-85CB-D108E231963D}"/>
    <cellStyle name="SAPBEXstdItem 8 9" xfId="8774" xr:uid="{50A3EA2E-7F94-40FB-8E12-6872899EF25D}"/>
    <cellStyle name="SAPBEXstdItem 9" xfId="2166" xr:uid="{8F1EDE2D-B8FF-49E5-92CC-287E052E9AC8}"/>
    <cellStyle name="SAPBEXstdItem 9 10" xfId="14448" xr:uid="{2AF0102D-B9BC-4BE5-BC2B-760CD884DE53}"/>
    <cellStyle name="SAPBEXstdItem 9 11" xfId="19968" xr:uid="{59A25AE0-BD59-42F8-968F-4B9639C7E5C2}"/>
    <cellStyle name="SAPBEXstdItem 9 2" xfId="2167" xr:uid="{CDDCE5CC-3CF9-4A27-B657-29F53969CD76}"/>
    <cellStyle name="SAPBEXstdItem 9 2 2" xfId="2168" xr:uid="{64FB6CB7-E9A2-4063-BBB5-B59B6BBC354E}"/>
    <cellStyle name="SAPBEXstdItem 9 2 2 2" xfId="4177" xr:uid="{B25F7653-A6D2-4D03-ADCE-49C7E40010B1}"/>
    <cellStyle name="SAPBEXstdItem 9 2 2 2 2" xfId="10733" xr:uid="{BF0CBC9C-3559-4122-A047-13DC2406D096}"/>
    <cellStyle name="SAPBEXstdItem 9 2 2 2 3" xfId="16347" xr:uid="{76676B0D-F7A5-4F9B-9586-8DB810756EAA}"/>
    <cellStyle name="SAPBEXstdItem 9 2 2 2 4" xfId="21824" xr:uid="{AB5E83DC-3487-48CA-A180-EB9319E9770B}"/>
    <cellStyle name="SAPBEXstdItem 9 2 2 3" xfId="6525" xr:uid="{E2DBBC75-3C5E-4188-B97D-632F74528C08}"/>
    <cellStyle name="SAPBEXstdItem 9 2 2 3 2" xfId="13008" xr:uid="{7ECDFE2A-4A3E-4CD1-AF10-7A67A087DAE5}"/>
    <cellStyle name="SAPBEXstdItem 9 2 2 3 3" xfId="18574" xr:uid="{444829C3-15F2-4CA1-9A83-E20F52560033}"/>
    <cellStyle name="SAPBEXstdItem 9 2 2 3 4" xfId="24015" xr:uid="{1CDDA7C1-9618-4729-A70B-668339823A51}"/>
    <cellStyle name="SAPBEXstdItem 9 2 2 4" xfId="8788" xr:uid="{4627A0AD-56C0-4F8F-B30A-F73E6EB1B36B}"/>
    <cellStyle name="SAPBEXstdItem 9 2 2 5" xfId="14450" xr:uid="{741DB34E-012F-4F2F-8543-DE5D3FB7D9D8}"/>
    <cellStyle name="SAPBEXstdItem 9 2 2 6" xfId="19970" xr:uid="{E52031BC-A4CD-4810-99B7-9EA149425F67}"/>
    <cellStyle name="SAPBEXstdItem 9 2 3" xfId="2169" xr:uid="{8BCB49ED-6F77-4024-89CB-AD2741494D44}"/>
    <cellStyle name="SAPBEXstdItem 9 2 3 2" xfId="4178" xr:uid="{35010176-7772-4755-8205-37D18BD93155}"/>
    <cellStyle name="SAPBEXstdItem 9 2 3 2 2" xfId="10734" xr:uid="{622101DD-1B4D-4DF5-932B-379E63CC0CAE}"/>
    <cellStyle name="SAPBEXstdItem 9 2 3 2 3" xfId="16348" xr:uid="{145009E8-0327-4D22-9C5F-F01957CFACF8}"/>
    <cellStyle name="SAPBEXstdItem 9 2 3 2 4" xfId="21825" xr:uid="{C39BCC59-5C02-44E6-AF6D-E6DDDB061C84}"/>
    <cellStyle name="SAPBEXstdItem 9 2 3 3" xfId="6526" xr:uid="{E05BC80C-CAA9-4E50-93C4-21063FD8AF48}"/>
    <cellStyle name="SAPBEXstdItem 9 2 3 3 2" xfId="13009" xr:uid="{BBB6779B-6847-4C23-92AB-190DC4300B2F}"/>
    <cellStyle name="SAPBEXstdItem 9 2 3 3 3" xfId="18575" xr:uid="{02479D9E-DB19-43B2-BA06-C406C08A271C}"/>
    <cellStyle name="SAPBEXstdItem 9 2 3 3 4" xfId="24016" xr:uid="{5EC45490-B051-414A-8FBC-5669E2877160}"/>
    <cellStyle name="SAPBEXstdItem 9 2 3 4" xfId="8789" xr:uid="{AA550672-AC59-4F37-BC1F-6D81B224C750}"/>
    <cellStyle name="SAPBEXstdItem 9 2 3 5" xfId="14451" xr:uid="{8F5FF8B0-FC42-4B94-BBAB-11968DEA06D5}"/>
    <cellStyle name="SAPBEXstdItem 9 2 3 6" xfId="19971" xr:uid="{132BCE7C-7E53-45B3-8F7C-D97896B5D668}"/>
    <cellStyle name="SAPBEXstdItem 9 2 4" xfId="4176" xr:uid="{19618581-02A7-456F-9C5F-06B9D17522BD}"/>
    <cellStyle name="SAPBEXstdItem 9 2 4 2" xfId="10732" xr:uid="{4CC2DECF-AA2B-4E76-B741-F415620BB575}"/>
    <cellStyle name="SAPBEXstdItem 9 2 4 3" xfId="16346" xr:uid="{C0374189-33DB-44E3-AC37-26A882983C62}"/>
    <cellStyle name="SAPBEXstdItem 9 2 4 4" xfId="21823" xr:uid="{3CF0B327-D015-40F0-8814-F1ABF5C79E97}"/>
    <cellStyle name="SAPBEXstdItem 9 2 5" xfId="6524" xr:uid="{729AFC00-2AD0-4E66-9623-588497577D92}"/>
    <cellStyle name="SAPBEXstdItem 9 2 5 2" xfId="13007" xr:uid="{4C196E47-DDCA-4CC3-8FD3-CBB4964A330B}"/>
    <cellStyle name="SAPBEXstdItem 9 2 5 3" xfId="18573" xr:uid="{546CDDFA-142D-40A9-BC0B-14DF086B720C}"/>
    <cellStyle name="SAPBEXstdItem 9 2 5 4" xfId="24014" xr:uid="{79927D52-15F3-4533-A6F5-97A4EB8D21E9}"/>
    <cellStyle name="SAPBEXstdItem 9 2 6" xfId="8787" xr:uid="{61D8646F-5774-4316-B012-0DEA9BE3DADE}"/>
    <cellStyle name="SAPBEXstdItem 9 2 7" xfId="14449" xr:uid="{10676571-2C23-4D65-9186-6775EEFE3671}"/>
    <cellStyle name="SAPBEXstdItem 9 2 8" xfId="19969" xr:uid="{E6857122-A0D8-4184-90FE-517AF2EAB707}"/>
    <cellStyle name="SAPBEXstdItem 9 3" xfId="2170" xr:uid="{B2E1CAF4-6649-42DE-9D97-7CA1516C6F62}"/>
    <cellStyle name="SAPBEXstdItem 9 3 2" xfId="2171" xr:uid="{4C8682E4-341D-4D11-B0C8-E3452E9D11EF}"/>
    <cellStyle name="SAPBEXstdItem 9 3 2 2" xfId="4180" xr:uid="{092E44C5-6CFD-44F9-8875-E13C6EFFE255}"/>
    <cellStyle name="SAPBEXstdItem 9 3 2 2 2" xfId="10736" xr:uid="{3B0848AC-035B-4ED0-9E05-92BE31CB377D}"/>
    <cellStyle name="SAPBEXstdItem 9 3 2 2 3" xfId="16350" xr:uid="{B25A11D2-7FB3-4ECF-ABB9-C696BBF50341}"/>
    <cellStyle name="SAPBEXstdItem 9 3 2 2 4" xfId="21827" xr:uid="{760BEA30-6C6A-4F27-8AF7-BE634E2D5184}"/>
    <cellStyle name="SAPBEXstdItem 9 3 2 3" xfId="6528" xr:uid="{ECE728A3-C1A3-4DF6-B0D9-C93D96E8C2DD}"/>
    <cellStyle name="SAPBEXstdItem 9 3 2 3 2" xfId="13011" xr:uid="{C39F8F88-020E-46F1-A668-34F9342FD91F}"/>
    <cellStyle name="SAPBEXstdItem 9 3 2 3 3" xfId="18577" xr:uid="{97BC2B39-2EAB-4E0F-90CD-E0C4F9366998}"/>
    <cellStyle name="SAPBEXstdItem 9 3 2 3 4" xfId="24018" xr:uid="{472E59AF-5FDB-4E3B-9130-1DF10BC817B9}"/>
    <cellStyle name="SAPBEXstdItem 9 3 2 4" xfId="8791" xr:uid="{99367377-67DD-49D1-948A-E68784EA8FCE}"/>
    <cellStyle name="SAPBEXstdItem 9 3 2 5" xfId="14453" xr:uid="{CA60D0FF-6976-422E-9F8F-0BD56F63B276}"/>
    <cellStyle name="SAPBEXstdItem 9 3 2 6" xfId="19973" xr:uid="{62BB9B2E-6981-460B-BE2C-027061650F6E}"/>
    <cellStyle name="SAPBEXstdItem 9 3 3" xfId="2172" xr:uid="{FE2AC2D0-0238-431C-A493-827001BE80D6}"/>
    <cellStyle name="SAPBEXstdItem 9 3 3 2" xfId="4181" xr:uid="{780FF138-576E-4A5E-AA43-B8AE9B43D5B0}"/>
    <cellStyle name="SAPBEXstdItem 9 3 3 2 2" xfId="10737" xr:uid="{3F2E7FE9-9762-4753-9DDB-688E37829EE9}"/>
    <cellStyle name="SAPBEXstdItem 9 3 3 2 3" xfId="16351" xr:uid="{14A69C37-A31C-4B07-A529-EFCCFE1FA600}"/>
    <cellStyle name="SAPBEXstdItem 9 3 3 2 4" xfId="21828" xr:uid="{B2A33D16-249E-410B-BA7D-7DF875DB197D}"/>
    <cellStyle name="SAPBEXstdItem 9 3 3 3" xfId="6529" xr:uid="{37F504CF-5381-4731-A4AA-32218D2DBDB9}"/>
    <cellStyle name="SAPBEXstdItem 9 3 3 3 2" xfId="13012" xr:uid="{8FE81A97-C30D-4FBD-9380-395D09FAA1FF}"/>
    <cellStyle name="SAPBEXstdItem 9 3 3 3 3" xfId="18578" xr:uid="{EC531DD1-86E9-41F4-8E99-CD6B11BC13E8}"/>
    <cellStyle name="SAPBEXstdItem 9 3 3 3 4" xfId="24019" xr:uid="{1E1B6CAD-D729-4320-B1BB-A557810E7EA9}"/>
    <cellStyle name="SAPBEXstdItem 9 3 3 4" xfId="8792" xr:uid="{6BECAEC8-E8E6-4618-AA7E-7F8BDD486B03}"/>
    <cellStyle name="SAPBEXstdItem 9 3 3 5" xfId="14454" xr:uid="{2BF3A541-438C-477A-AFD3-B57ECFAEC627}"/>
    <cellStyle name="SAPBEXstdItem 9 3 3 6" xfId="19974" xr:uid="{99B2568E-A632-417C-BEB7-F2169E821954}"/>
    <cellStyle name="SAPBEXstdItem 9 3 4" xfId="4179" xr:uid="{65B0F8C7-6FF3-4C9E-9108-52551176517E}"/>
    <cellStyle name="SAPBEXstdItem 9 3 4 2" xfId="10735" xr:uid="{5B340952-FFAF-4E4D-8780-B648DF0D8803}"/>
    <cellStyle name="SAPBEXstdItem 9 3 4 3" xfId="16349" xr:uid="{EA561C2C-BE8A-4C0F-BD48-62F6534D54D7}"/>
    <cellStyle name="SAPBEXstdItem 9 3 4 4" xfId="21826" xr:uid="{5CAD13AB-6975-4D8F-A949-166E032B53EE}"/>
    <cellStyle name="SAPBEXstdItem 9 3 5" xfId="6527" xr:uid="{5703AA7C-AB3D-4578-80A2-8CF11BB8E236}"/>
    <cellStyle name="SAPBEXstdItem 9 3 5 2" xfId="13010" xr:uid="{842C29AA-852F-4D5F-82B0-1B375EBC724A}"/>
    <cellStyle name="SAPBEXstdItem 9 3 5 3" xfId="18576" xr:uid="{6A2ECB3A-91CD-44A9-AA63-8759AF833E03}"/>
    <cellStyle name="SAPBEXstdItem 9 3 5 4" xfId="24017" xr:uid="{66FE795C-A52F-42ED-9303-4051FB0B7359}"/>
    <cellStyle name="SAPBEXstdItem 9 3 6" xfId="8790" xr:uid="{57219230-0AFA-442F-827D-2393465299B5}"/>
    <cellStyle name="SAPBEXstdItem 9 3 7" xfId="14452" xr:uid="{A2E9B3F5-C2F4-427D-8430-088AC360AF9A}"/>
    <cellStyle name="SAPBEXstdItem 9 3 8" xfId="19972" xr:uid="{1A45D2E2-FDD5-47AE-8868-5729E1B82D3D}"/>
    <cellStyle name="SAPBEXstdItem 9 4" xfId="2173" xr:uid="{DB4F43F8-36BE-4C68-8B23-93372371C8DC}"/>
    <cellStyle name="SAPBEXstdItem 9 4 2" xfId="2174" xr:uid="{B74D93F8-C89E-4D32-BFEB-66740C291822}"/>
    <cellStyle name="SAPBEXstdItem 9 4 2 2" xfId="4183" xr:uid="{BFDF7849-0794-4594-B759-6FE55441839A}"/>
    <cellStyle name="SAPBEXstdItem 9 4 2 2 2" xfId="10739" xr:uid="{82710EF6-8380-4247-9B4D-2D62E642620B}"/>
    <cellStyle name="SAPBEXstdItem 9 4 2 2 3" xfId="16353" xr:uid="{37CB658D-1E2C-4231-87A8-3EC75F325DDE}"/>
    <cellStyle name="SAPBEXstdItem 9 4 2 2 4" xfId="21830" xr:uid="{0A9701FC-6328-49A4-9EAA-8D15A7976687}"/>
    <cellStyle name="SAPBEXstdItem 9 4 2 3" xfId="6531" xr:uid="{8463EF64-BB34-43C2-B448-6855588EF950}"/>
    <cellStyle name="SAPBEXstdItem 9 4 2 3 2" xfId="13014" xr:uid="{26E25B34-4273-42D4-8316-B42583568C48}"/>
    <cellStyle name="SAPBEXstdItem 9 4 2 3 3" xfId="18580" xr:uid="{85168DF7-E617-4A68-BA56-3743F31D9384}"/>
    <cellStyle name="SAPBEXstdItem 9 4 2 3 4" xfId="24021" xr:uid="{17F9BFFA-D466-40B2-B458-6922A4DAE4F8}"/>
    <cellStyle name="SAPBEXstdItem 9 4 2 4" xfId="8794" xr:uid="{CFB48686-7DC6-4156-BD21-F9FAB6F2DA7A}"/>
    <cellStyle name="SAPBEXstdItem 9 4 2 5" xfId="14456" xr:uid="{D387077E-5A6D-4F99-BF25-8040333D8FF8}"/>
    <cellStyle name="SAPBEXstdItem 9 4 2 6" xfId="19976" xr:uid="{0843DFE4-4F44-46CC-8E9E-1AF8E8E38628}"/>
    <cellStyle name="SAPBEXstdItem 9 4 3" xfId="2175" xr:uid="{82B7F856-8A9C-486D-80C7-A88B6DC9BBA2}"/>
    <cellStyle name="SAPBEXstdItem 9 4 3 2" xfId="4184" xr:uid="{97E66272-BEF4-4F50-8EE6-E1FCAD7992FB}"/>
    <cellStyle name="SAPBEXstdItem 9 4 3 2 2" xfId="10740" xr:uid="{292FC163-9FFB-4C29-8AA8-BC3ADBC37A95}"/>
    <cellStyle name="SAPBEXstdItem 9 4 3 2 3" xfId="16354" xr:uid="{500A8CCB-8C23-4B1E-89D9-FB87DB583015}"/>
    <cellStyle name="SAPBEXstdItem 9 4 3 2 4" xfId="21831" xr:uid="{4A8444F7-AABB-498E-8C9F-D644F359034F}"/>
    <cellStyle name="SAPBEXstdItem 9 4 3 3" xfId="6532" xr:uid="{9A9997D1-7C12-4512-8C71-93EEF24BB58B}"/>
    <cellStyle name="SAPBEXstdItem 9 4 3 3 2" xfId="13015" xr:uid="{4C15EBB0-435E-484B-B7A6-4BD39DE44D84}"/>
    <cellStyle name="SAPBEXstdItem 9 4 3 3 3" xfId="18581" xr:uid="{74B7D703-F67E-4A59-B4E3-DDD9E669B606}"/>
    <cellStyle name="SAPBEXstdItem 9 4 3 3 4" xfId="24022" xr:uid="{405D11AA-1A04-40AD-AA7D-04BEA98E3533}"/>
    <cellStyle name="SAPBEXstdItem 9 4 3 4" xfId="8795" xr:uid="{68A083F2-1533-46B7-9CB9-4D6669099491}"/>
    <cellStyle name="SAPBEXstdItem 9 4 3 5" xfId="14457" xr:uid="{21FC784C-3235-43A8-85A9-E6EE3B367CB3}"/>
    <cellStyle name="SAPBEXstdItem 9 4 3 6" xfId="19977" xr:uid="{8362F5E7-7ABE-42FA-834D-2CDD01EEC88F}"/>
    <cellStyle name="SAPBEXstdItem 9 4 4" xfId="4182" xr:uid="{E23FFFF1-D363-46AD-A5DC-098217803503}"/>
    <cellStyle name="SAPBEXstdItem 9 4 4 2" xfId="10738" xr:uid="{E9B4F45E-9855-4FF4-B8E2-B8405BADCF07}"/>
    <cellStyle name="SAPBEXstdItem 9 4 4 3" xfId="16352" xr:uid="{47DEA4A7-4484-4A20-98A9-5CC1DE2BFBF9}"/>
    <cellStyle name="SAPBEXstdItem 9 4 4 4" xfId="21829" xr:uid="{FBFCC69F-32AC-433C-9A86-3D38E99CB2AC}"/>
    <cellStyle name="SAPBEXstdItem 9 4 5" xfId="6530" xr:uid="{77945E69-2886-4E42-B107-3B657D5E1C21}"/>
    <cellStyle name="SAPBEXstdItem 9 4 5 2" xfId="13013" xr:uid="{BFF60C34-6E1D-4CB7-B330-741EB1E0A4A2}"/>
    <cellStyle name="SAPBEXstdItem 9 4 5 3" xfId="18579" xr:uid="{9A18C412-D313-46BB-9154-68F8989FBFB6}"/>
    <cellStyle name="SAPBEXstdItem 9 4 5 4" xfId="24020" xr:uid="{1C6D4700-DDF3-4764-A988-A576EFB1BC62}"/>
    <cellStyle name="SAPBEXstdItem 9 4 6" xfId="8793" xr:uid="{42023495-F9BA-40A5-89C1-723852C55FD5}"/>
    <cellStyle name="SAPBEXstdItem 9 4 7" xfId="14455" xr:uid="{58DF862B-D9C4-4278-B15A-A6F483AB5786}"/>
    <cellStyle name="SAPBEXstdItem 9 4 8" xfId="19975" xr:uid="{13839655-BE1E-4B8C-A281-BF6DF6D82E5C}"/>
    <cellStyle name="SAPBEXstdItem 9 5" xfId="2176" xr:uid="{8CBE3976-7D9A-47A5-9D9B-F831B2966180}"/>
    <cellStyle name="SAPBEXstdItem 9 5 2" xfId="4185" xr:uid="{C39FF0C2-777B-4E53-A534-033A82934843}"/>
    <cellStyle name="SAPBEXstdItem 9 5 2 2" xfId="10741" xr:uid="{C742BF30-6300-4326-837E-BFC83A8687C1}"/>
    <cellStyle name="SAPBEXstdItem 9 5 2 3" xfId="16355" xr:uid="{6C115D04-EE6F-4E11-BE00-3F2F8D3CCA4E}"/>
    <cellStyle name="SAPBEXstdItem 9 5 2 4" xfId="21832" xr:uid="{89F1C162-386D-447A-AD78-C376AFE41C6D}"/>
    <cellStyle name="SAPBEXstdItem 9 5 3" xfId="6533" xr:uid="{2F764D0D-1708-4EE5-9A34-246BCF351661}"/>
    <cellStyle name="SAPBEXstdItem 9 5 3 2" xfId="13016" xr:uid="{5375177D-3C58-4D08-870F-65ACCC3AE697}"/>
    <cellStyle name="SAPBEXstdItem 9 5 3 3" xfId="18582" xr:uid="{C3949AF8-7C63-4609-A511-096F8B308CCD}"/>
    <cellStyle name="SAPBEXstdItem 9 5 3 4" xfId="24023" xr:uid="{EDDAB9B7-E932-4DA8-9C44-62D3A8E378F2}"/>
    <cellStyle name="SAPBEXstdItem 9 5 4" xfId="8796" xr:uid="{9BFDC5BA-DE86-4002-A91E-542B029B1AC6}"/>
    <cellStyle name="SAPBEXstdItem 9 5 5" xfId="14458" xr:uid="{4051CDDA-C41F-4B89-9CB1-36D6AC0002E7}"/>
    <cellStyle name="SAPBEXstdItem 9 5 6" xfId="19978" xr:uid="{585766A3-5D7F-4B29-841A-6E33785ED4A2}"/>
    <cellStyle name="SAPBEXstdItem 9 6" xfId="2177" xr:uid="{196C6F6E-815C-472A-B11A-E862427FE793}"/>
    <cellStyle name="SAPBEXstdItem 9 6 2" xfId="4186" xr:uid="{FEDB1B39-C752-4EC4-96C4-89A402C328E6}"/>
    <cellStyle name="SAPBEXstdItem 9 6 2 2" xfId="10742" xr:uid="{7D3B6B44-B439-49B4-A9D1-8EE4129F8590}"/>
    <cellStyle name="SAPBEXstdItem 9 6 2 3" xfId="16356" xr:uid="{12772D79-221B-401C-BD2D-23902FE057A3}"/>
    <cellStyle name="SAPBEXstdItem 9 6 2 4" xfId="21833" xr:uid="{C6F7E612-C84B-4E80-9871-7E73E1FCA619}"/>
    <cellStyle name="SAPBEXstdItem 9 6 3" xfId="6534" xr:uid="{6DC15164-56A1-4518-96CE-8713DA5173C2}"/>
    <cellStyle name="SAPBEXstdItem 9 6 3 2" xfId="13017" xr:uid="{A132243B-B61E-4138-AF41-AEEDF7A750FF}"/>
    <cellStyle name="SAPBEXstdItem 9 6 3 3" xfId="18583" xr:uid="{7D4E5F0D-99B0-43E7-B7E3-C4A3EA514078}"/>
    <cellStyle name="SAPBEXstdItem 9 6 3 4" xfId="24024" xr:uid="{AB2488FA-A736-43F0-8DA3-74A9F46DA9F6}"/>
    <cellStyle name="SAPBEXstdItem 9 6 4" xfId="8797" xr:uid="{2E14237B-0357-4B4E-A0B4-6BE03BC86493}"/>
    <cellStyle name="SAPBEXstdItem 9 6 5" xfId="14459" xr:uid="{73D23026-6221-48CF-9EDA-97D59FCB1D6D}"/>
    <cellStyle name="SAPBEXstdItem 9 6 6" xfId="19979" xr:uid="{9B3C9A00-6C9B-4328-A898-BF225515CFA7}"/>
    <cellStyle name="SAPBEXstdItem 9 7" xfId="4175" xr:uid="{8428E303-6780-4E0D-916E-65BCC7DD8A40}"/>
    <cellStyle name="SAPBEXstdItem 9 7 2" xfId="10731" xr:uid="{AE44A3D1-4BB1-4536-96EF-AA5F3FA384E4}"/>
    <cellStyle name="SAPBEXstdItem 9 7 3" xfId="16345" xr:uid="{1D5DA672-46C1-40E5-8465-13235F686F2A}"/>
    <cellStyle name="SAPBEXstdItem 9 7 4" xfId="21822" xr:uid="{BAC466B8-4863-4B4D-8C3A-B2C29FA3FE81}"/>
    <cellStyle name="SAPBEXstdItem 9 8" xfId="6523" xr:uid="{D0ED74BA-AF8B-4FFC-8218-FA879C1F3DEE}"/>
    <cellStyle name="SAPBEXstdItem 9 8 2" xfId="13006" xr:uid="{B87DDB62-D408-4019-89B3-F865CEA85481}"/>
    <cellStyle name="SAPBEXstdItem 9 8 3" xfId="18572" xr:uid="{D5631C92-90F6-40DA-9F29-29119F6AE161}"/>
    <cellStyle name="SAPBEXstdItem 9 8 4" xfId="24013" xr:uid="{AFB3612E-E050-4C66-A3BC-622339063BE0}"/>
    <cellStyle name="SAPBEXstdItem 9 9" xfId="8786" xr:uid="{F02DCB4B-FF9E-4848-B381-76FDB9693E3F}"/>
    <cellStyle name="SAPBEXstdItemX" xfId="671" xr:uid="{F797A1BA-01E7-440A-813F-E26590CE537C}"/>
    <cellStyle name="SAPBEXstdItemX 2" xfId="672" xr:uid="{23BBACF0-A4C3-45BD-BAC4-81CA4DF91A5F}"/>
    <cellStyle name="SAPBEXstdItemX 2 2" xfId="673" xr:uid="{BC2FC4DF-EAF7-4303-ADFA-76952D53AEB4}"/>
    <cellStyle name="SAPBEXstdItemX 2 2 2" xfId="11935" xr:uid="{A48FFA51-4567-4A31-A88E-AAA045F31E86}"/>
    <cellStyle name="SAPBEXstdItemX 2 2 3" xfId="7217" xr:uid="{B0DC66AE-54F4-48F0-82EB-CB30532E924D}"/>
    <cellStyle name="SAPBEXstdItemX 2 3" xfId="2179" xr:uid="{58807246-A338-489A-9F58-06A097FDDF39}"/>
    <cellStyle name="SAPBEXstdItemX 2 3 2" xfId="8799" xr:uid="{FC7E38E0-873A-4EF4-A4A3-EC7863C2904E}"/>
    <cellStyle name="SAPBEXstdItemX 2 3 3" xfId="14461" xr:uid="{97ED852A-3E65-4807-81C4-33EB360E4A86}"/>
    <cellStyle name="SAPBEXstdItemX 2 3 4" xfId="19981" xr:uid="{43E253B2-2828-4A04-85FE-1748664A7517}"/>
    <cellStyle name="SAPBEXstdItemX 2 4" xfId="4619" xr:uid="{4FF3B7ED-456D-445F-A070-1FBB4A35A6C2}"/>
    <cellStyle name="SAPBEXstdItemX 2 4 2" xfId="11170" xr:uid="{F2810298-3638-4A76-B20E-90BB2E10ADBC}"/>
    <cellStyle name="SAPBEXstdItemX 2 4 3" xfId="16775" xr:uid="{2D98B182-861E-4689-9E61-4CAA69537ED3}"/>
    <cellStyle name="SAPBEXstdItemX 2 4 4" xfId="22251" xr:uid="{EEFB8FD6-9B62-46A7-BBBD-FAB95B96B9A1}"/>
    <cellStyle name="SAPBEXstdItemX 2 5" xfId="6535" xr:uid="{18D778B9-A1BD-4287-813A-24671AE51A89}"/>
    <cellStyle name="SAPBEXstdItemX 2 5 2" xfId="13018" xr:uid="{BBF178E9-C3C9-4B0A-8B2F-2DA5F101EBE3}"/>
    <cellStyle name="SAPBEXstdItemX 2 5 3" xfId="18584" xr:uid="{A487EB36-D1B6-4321-BF95-9CEC1701314E}"/>
    <cellStyle name="SAPBEXstdItemX 2 5 4" xfId="24025" xr:uid="{2573E750-FD44-4D2D-81A6-D49E4413383C}"/>
    <cellStyle name="SAPBEXstdItemX 3" xfId="674" xr:uid="{4CCBCE96-29AB-4115-B017-1DC58E173F7B}"/>
    <cellStyle name="SAPBEXstdItemX 3 2" xfId="2180" xr:uid="{D2A510CA-B2B6-4F69-9EEE-77592EDBB60C}"/>
    <cellStyle name="SAPBEXstdItemX 3 2 2" xfId="8800" xr:uid="{8555D3D2-BE11-4DB5-83A7-292D9EDB4F77}"/>
    <cellStyle name="SAPBEXstdItemX 3 2 3" xfId="14462" xr:uid="{98E653F9-6640-42A1-8DF8-CD81AD17D10F}"/>
    <cellStyle name="SAPBEXstdItemX 3 2 4" xfId="19982" xr:uid="{2DEFBE64-7E34-42F0-BE5E-AD0E358D782C}"/>
    <cellStyle name="SAPBEXstdItemX 3 3" xfId="4620" xr:uid="{74A270DC-FD4C-4ADB-A8E9-98FE057F8625}"/>
    <cellStyle name="SAPBEXstdItemX 3 3 2" xfId="11171" xr:uid="{36BC917D-4FCB-48D2-937F-306785D29CC5}"/>
    <cellStyle name="SAPBEXstdItemX 3 3 3" xfId="16776" xr:uid="{512D6283-BB18-45DF-A959-333BCC164729}"/>
    <cellStyle name="SAPBEXstdItemX 3 3 4" xfId="22252" xr:uid="{A9A10DC6-CFB2-4F9E-8A0A-29E83CC22683}"/>
    <cellStyle name="SAPBEXstdItemX 3 4" xfId="6536" xr:uid="{68926732-27B3-4BA4-9F78-2474BC7E6C57}"/>
    <cellStyle name="SAPBEXstdItemX 3 4 2" xfId="13019" xr:uid="{2A0F0733-FBCD-40F3-A645-C93BD418D8A5}"/>
    <cellStyle name="SAPBEXstdItemX 3 4 3" xfId="18585" xr:uid="{0E12A531-61FB-4A04-869A-761892F6B0DE}"/>
    <cellStyle name="SAPBEXstdItemX 3 4 4" xfId="24026" xr:uid="{983D5353-F7FC-48A1-B28F-65E859B43247}"/>
    <cellStyle name="SAPBEXstdItemX 4" xfId="2178" xr:uid="{35D9D39E-177E-4333-9C27-802DF0721C07}"/>
    <cellStyle name="SAPBEXstdItemX 4 2" xfId="8798" xr:uid="{73CF3A3A-91A5-4AAE-852A-3152D294AB2F}"/>
    <cellStyle name="SAPBEXstdItemX 4 3" xfId="14460" xr:uid="{08D70D56-9CA1-4DBE-8FA3-02B7ACBB0D0A}"/>
    <cellStyle name="SAPBEXstdItemX 4 4" xfId="19980" xr:uid="{A657AC11-82BF-433A-A14D-79A8CD1905F4}"/>
    <cellStyle name="SAPBEXstdItemX 5" xfId="4618" xr:uid="{DBE97D0E-BEEA-4E1D-AA87-F1F4A345F0DD}"/>
    <cellStyle name="SAPBEXstdItemX 5 2" xfId="11169" xr:uid="{50AFBE8C-0E26-49A2-B2E8-561B711C9D42}"/>
    <cellStyle name="SAPBEXstdItemX 5 3" xfId="16774" xr:uid="{C369BDF6-7D0C-42B8-A2F6-B28C80D39B05}"/>
    <cellStyle name="SAPBEXstdItemX 5 4" xfId="22250" xr:uid="{38A07045-0A33-4780-B86D-CA10441CF68D}"/>
    <cellStyle name="SAPBEXstdItemX 6" xfId="5396" xr:uid="{680C374B-9DF7-4C1A-A1D5-EBC4492E0B5D}"/>
    <cellStyle name="SAPBEXstdItemX 6 2" xfId="11910" xr:uid="{21566B67-22A4-45A7-AD5B-F078471A36B8}"/>
    <cellStyle name="SAPBEXstdItemX 6 3" xfId="17499" xr:uid="{EE101055-3174-4287-A6EC-3BE318970712}"/>
    <cellStyle name="SAPBEXstdItemX 6 4" xfId="22941" xr:uid="{B150E31F-E1F3-4214-B6D8-74DAC383DE83}"/>
    <cellStyle name="SAPBEXtitle" xfId="675" xr:uid="{89E6F4A2-34AE-467B-B9A4-CAC6D618A39B}"/>
    <cellStyle name="SAPBEXtitle 2" xfId="676" xr:uid="{AED2B930-1C43-40CF-ADF5-3D7C4EA04F55}"/>
    <cellStyle name="SAPBEXtitle 3" xfId="677" xr:uid="{EA1E11FE-F0A4-4C5A-A0AE-4B05EDC4118F}"/>
    <cellStyle name="SAPBEXundefined" xfId="678" xr:uid="{0BA03BF8-7F31-4273-9E56-593830E15D63}"/>
    <cellStyle name="SAPBEXundefined 2" xfId="679" xr:uid="{D94CD1F3-6B36-4ED1-B136-2602CD9CF517}"/>
    <cellStyle name="SAPBEXundefined 2 2" xfId="7284" xr:uid="{EC5C2D8D-65A4-426B-9D96-CA9DF4E8AD6E}"/>
    <cellStyle name="SAPBEXundefined 2 3" xfId="7218" xr:uid="{5719DA9B-C876-4EEB-A963-FEEB228DFFFC}"/>
    <cellStyle name="SAPBEXundefined 3" xfId="7724" xr:uid="{C24FF079-C533-490F-8AC2-7442AEBF3056}"/>
    <cellStyle name="SAPBEXundefined 4" xfId="13559" xr:uid="{95571C71-E5C4-44D1-BB57-203C92339903}"/>
    <cellStyle name="SAPBorder" xfId="680" xr:uid="{623B93D7-50B4-4CE5-BDE6-577E60D056C8}"/>
    <cellStyle name="SAPDataCell" xfId="99" xr:uid="{DA31E7A5-99A6-4CDA-AF9F-304F682B8FCE}"/>
    <cellStyle name="SAPDataRemoved" xfId="7088" xr:uid="{F0F71891-C26F-428F-AA7D-9F6DDDF293A8}"/>
    <cellStyle name="SAPDataTotalCell" xfId="681" xr:uid="{C2D4241E-6724-4B10-9953-83053BF8F474}"/>
    <cellStyle name="SAPDimensionCell" xfId="682" xr:uid="{4DF8BADA-F890-4742-A6A7-D3886C8E53BB}"/>
    <cellStyle name="SAPEditableDataCell" xfId="683" xr:uid="{5E399170-F4A3-4026-8033-FD84D79ACDB1}"/>
    <cellStyle name="SAPEditableDataCell 2" xfId="5458" xr:uid="{446BDDE9-B653-4F75-BFB2-47E8C11B2A45}"/>
    <cellStyle name="SAPEditableDataTotalCell" xfId="684" xr:uid="{F46BD192-451C-442C-8379-B335C4B8392F}"/>
    <cellStyle name="SAPEditableDataTotalCell 2" xfId="5460" xr:uid="{02865F2B-D788-4BE6-9957-220945715B87}"/>
    <cellStyle name="SAPEmphasized" xfId="685" xr:uid="{9EB10A48-677F-490B-8E7B-E3BA12D69094}"/>
    <cellStyle name="SAPEmphasizedEditableDataCell" xfId="4369" xr:uid="{45117399-C178-40D7-934B-0B9FA32CB8AB}"/>
    <cellStyle name="SAPEmphasizedEditableDataCell 2" xfId="5462" xr:uid="{9A66CCB0-5476-4759-B499-05D649D7802E}"/>
    <cellStyle name="SAPEmphasizedEditableDataTotalCell" xfId="4370" xr:uid="{6F94F995-DA3C-49DB-8FB1-632385E7C12F}"/>
    <cellStyle name="SAPEmphasizedEditableDataTotalCell 2" xfId="5463" xr:uid="{CB235CB8-9E66-498C-90F3-ACAD1DC0A9D7}"/>
    <cellStyle name="SAPEmphasizedLockedDataCell" xfId="4371" xr:uid="{8E110639-3358-49CC-932E-F3AB7C170A00}"/>
    <cellStyle name="SAPEmphasizedLockedDataCell 2" xfId="5464" xr:uid="{B9E8EE87-4596-42F5-B810-29C4DF376035}"/>
    <cellStyle name="SAPEmphasizedLockedDataTotalCell" xfId="4372" xr:uid="{0191FA80-BD3F-4E96-8861-1B32DF3C9B08}"/>
    <cellStyle name="SAPEmphasizedLockedDataTotalCell 2" xfId="5465" xr:uid="{193BC938-0D98-41AD-84D4-61EC53A958B4}"/>
    <cellStyle name="SAPEmphasizedReadonlyDataCell" xfId="4373" xr:uid="{D35325BF-A429-4E0D-B2DF-7DB6C93394EF}"/>
    <cellStyle name="SAPEmphasizedReadonlyDataTotalCell" xfId="4374" xr:uid="{F197D2AE-167C-4B22-AE1E-30F890EE3141}"/>
    <cellStyle name="SAPEmphasizedTotal" xfId="686" xr:uid="{DCD3CC68-8362-40F2-B5BF-548C3B80A16C}"/>
    <cellStyle name="SAPEmphasizedTotal 2" xfId="4375" xr:uid="{91AA5BAD-49EC-42E2-9145-EDAEA59ECFA8}"/>
    <cellStyle name="SAPError" xfId="5468" xr:uid="{921E77B4-F5FD-4FAF-8DF3-2442CEECE999}"/>
    <cellStyle name="SAPExceptionLevel1" xfId="687" xr:uid="{10D52C3E-B15B-4AB2-8C6C-8008D17DB00C}"/>
    <cellStyle name="SAPExceptionLevel2" xfId="688" xr:uid="{FCDC13A2-1EA9-449E-8A36-374708CA46E1}"/>
    <cellStyle name="SAPExceptionLevel3" xfId="689" xr:uid="{177A0B8E-F9D3-4B99-AE24-BCB8C41B0B75}"/>
    <cellStyle name="SAPExceptionLevel4" xfId="690" xr:uid="{1096C3A5-08CC-4FBF-AAA2-5474B866B90D}"/>
    <cellStyle name="SAPExceptionLevel5" xfId="691" xr:uid="{08FE124F-3271-4FCC-9DCC-DD761AF70AE4}"/>
    <cellStyle name="SAPExceptionLevel6" xfId="692" xr:uid="{2DFF5584-F66C-48CF-96C0-3990F5C033E5}"/>
    <cellStyle name="SAPExceptionLevel7" xfId="693" xr:uid="{E315CCC6-09D1-4882-8EF9-4C9474F573DD}"/>
    <cellStyle name="SAPExceptionLevel8" xfId="694" xr:uid="{A9BB2B78-A401-436B-AA22-42C2217B18AB}"/>
    <cellStyle name="SAPExceptionLevel9" xfId="695" xr:uid="{2A66DA14-81CC-46BB-B98E-3D5E7F6E5E72}"/>
    <cellStyle name="SAPFormula" xfId="5467" xr:uid="{E6C88192-A3C5-48FA-9CE2-078AA97A374B}"/>
    <cellStyle name="SAPGroupingFillCell" xfId="7087" xr:uid="{DED82C8A-4CD8-406D-A9C5-B5CF30B4512F}"/>
    <cellStyle name="SAPHierarchyCell0" xfId="696" xr:uid="{0C058757-674C-4542-85E6-4FC0B42929A0}"/>
    <cellStyle name="SAPHierarchyCell1" xfId="697" xr:uid="{250F822D-DED0-433C-BD5C-0E918B389C0F}"/>
    <cellStyle name="SAPHierarchyCell2" xfId="698" xr:uid="{16661279-A89C-429F-9AAB-C3CE36E5DE27}"/>
    <cellStyle name="SAPHierarchyCell3" xfId="699" xr:uid="{3121292C-8A2A-422F-AF38-19F6641B8DE5}"/>
    <cellStyle name="SAPHierarchyCell4" xfId="700" xr:uid="{062B1A89-54F8-4E2C-AA06-D1AC228DAA16}"/>
    <cellStyle name="SAPLockedDataCell" xfId="701" xr:uid="{3015B07C-4B92-4D0E-B330-B51FC0AE4124}"/>
    <cellStyle name="SAPLockedDataCell 2" xfId="5459" xr:uid="{0DB4143C-E60D-4DE7-948A-2BA2C91AB1A6}"/>
    <cellStyle name="SAPLockedDataTotalCell" xfId="702" xr:uid="{80015C5C-0F36-4A88-9B1F-33D8F2CDFA88}"/>
    <cellStyle name="SAPLockedDataTotalCell 2" xfId="5461" xr:uid="{481637D6-79A7-4F4E-920C-0886779ADC76}"/>
    <cellStyle name="SAPMemberCell" xfId="703" xr:uid="{72320D85-B2AC-4D09-979D-836014DD6E96}"/>
    <cellStyle name="SAPMemberTotalCell" xfId="704" xr:uid="{EEC5E275-CC7F-4BB2-9F5F-DE9F93B93134}"/>
    <cellStyle name="SAPMessageText" xfId="5466" xr:uid="{DF0EA7F7-A35F-42E9-916E-8859265181F0}"/>
    <cellStyle name="SAPReadonlyDataCell" xfId="705" xr:uid="{F61A471E-6213-42EC-A168-05C89EBA0937}"/>
    <cellStyle name="SAPReadonlyDataTotalCell" xfId="706" xr:uid="{8FF57169-A8AD-4D75-A0BE-2A0A68BB991F}"/>
    <cellStyle name="SDEntry" xfId="2181" xr:uid="{C3586FC3-CC38-4EE9-A8B0-258F5A256579}"/>
    <cellStyle name="SDHeader" xfId="2182" xr:uid="{443125E6-F435-46F1-AB7A-1706BA601FA1}"/>
    <cellStyle name="Selittävä teksti" xfId="5407" xr:uid="{A38CEC8D-233C-4A59-8E91-1345910C4CAB}"/>
    <cellStyle name="Selittävä teksti 2" xfId="707" xr:uid="{917292AE-AB81-42D5-A75E-55A178EA6A3B}"/>
    <cellStyle name="Sheet Title" xfId="708" xr:uid="{6CB34ED7-122E-4B6B-88C8-EAF99F72E4BA}"/>
    <cellStyle name="SPEntry" xfId="2183" xr:uid="{5F2C71FB-2CC6-4427-A231-689710992550}"/>
    <cellStyle name="SPFormula" xfId="2184" xr:uid="{1DC7B351-89FB-4BC9-9C85-7DB924D70A39}"/>
    <cellStyle name="SPFormula 2" xfId="2185" xr:uid="{FCA6365C-7888-415D-8F3B-12EEBE1D3351}"/>
    <cellStyle name="SPFormula 2 2" xfId="8805" xr:uid="{0EF7736D-9E72-4A11-93C5-3FE49B4D288D}"/>
    <cellStyle name="SPFormula 2 3" xfId="24539" xr:uid="{5A271400-F1A0-44C4-9C1C-12D1BB293BD4}"/>
    <cellStyle name="SPFormula 3" xfId="2186" xr:uid="{4B1C2C33-C108-4FAE-B351-32C0F7B3F41B}"/>
    <cellStyle name="SPFormula 3 2" xfId="8806" xr:uid="{5AD09317-F865-4397-9974-2E753860C29C}"/>
    <cellStyle name="SPFormula 3 3" xfId="24540" xr:uid="{9129B3E8-C16C-4D04-927A-ABCE646446CB}"/>
    <cellStyle name="SPFormula 4" xfId="5309" xr:uid="{AD1C5E05-425D-4599-838C-E929FEC81BE2}"/>
    <cellStyle name="SPFormula 4 2" xfId="11856" xr:uid="{B921B9D2-594D-41BD-AF61-02E81618A6CF}"/>
    <cellStyle name="SPFormula 4 3" xfId="17461" xr:uid="{FBEAA2ED-69DB-43E4-852B-6D7C8C2E8ECA}"/>
    <cellStyle name="SPFormula 4 4" xfId="22935" xr:uid="{BE3730A3-DEA1-4493-8B7E-57CF3A65F432}"/>
    <cellStyle name="SPFormula 5" xfId="8804" xr:uid="{EDF55DB3-0A50-4D8C-BB5D-75B6D367391E}"/>
    <cellStyle name="SPHeader" xfId="2187" xr:uid="{EE1ADDE8-F490-4AD8-AA97-286343868641}"/>
    <cellStyle name="Standard 2" xfId="709" xr:uid="{57B13D43-B0BF-486D-95BD-2BDB01ACDFEF}"/>
    <cellStyle name="Standard%" xfId="710" xr:uid="{F2242E0D-1B2A-4EDD-B29B-B1526C8C61A1}"/>
    <cellStyle name="Standard_20100527-COREP-proposal_CR-SEC_consultation" xfId="3165" xr:uid="{A538B84F-D483-4C8C-BC9A-99EDCFA26D37}"/>
    <cellStyle name="Stil 1" xfId="711" xr:uid="{3216E65A-2F3C-4BDB-A75A-9C4DAB057720}"/>
    <cellStyle name="Styl 1" xfId="5408" xr:uid="{1F8323FE-1C9F-414B-B34B-DB4C370512FF}"/>
    <cellStyle name="Style 1" xfId="5316" xr:uid="{BA1BE465-3D94-4E32-BDCF-CFEA3646C4B1}"/>
    <cellStyle name="Subtotal" xfId="712" xr:uid="{A6DD0262-F88D-4DD2-863E-362D01127C05}"/>
    <cellStyle name="Sum" xfId="713" xr:uid="{58397011-414B-4D57-A8D6-3F274556E022}"/>
    <cellStyle name="Sum 2" xfId="776" xr:uid="{CEACA250-C1BF-4295-9456-0334E73C83C0}"/>
    <cellStyle name="Sum 2 2" xfId="7474" xr:uid="{63FCCC6F-9CDA-4350-A0E3-92CAA44893EA}"/>
    <cellStyle name="Sum 2 3" xfId="7266" xr:uid="{AF1BCD26-F61F-40DC-979D-DB782EB8A514}"/>
    <cellStyle name="Sum 2 4" xfId="17493" xr:uid="{7F2CF12D-4924-45FB-8FF1-82D3CB860E56}"/>
    <cellStyle name="Sum 3" xfId="7429" xr:uid="{FF1B2166-6581-4C13-AA06-E51B68688714}"/>
    <cellStyle name="Summa" xfId="5409" xr:uid="{D8DF2FBD-1837-4FF8-82FD-AFADC46BA646}"/>
    <cellStyle name="Summa 2" xfId="714" xr:uid="{0D2230CF-44B7-4A8A-AAA7-FCBB063D2C81}"/>
    <cellStyle name="Summa 2 2" xfId="715" xr:uid="{6E18A80C-F27A-406C-A8AC-389277AA0BC3}"/>
    <cellStyle name="Summa 2 3" xfId="716" xr:uid="{FFF7AA81-BAE2-4FFB-9C6D-D19CC9E67111}"/>
    <cellStyle name="Summa 2 3 2" xfId="7432" xr:uid="{8BE83B3B-3365-420E-BD70-F88FC4146F02}"/>
    <cellStyle name="Summa 2 3 3" xfId="11907" xr:uid="{99E173C3-925C-4E31-805B-FE1E84719233}"/>
    <cellStyle name="Summa 2 3 4" xfId="7518" xr:uid="{1D4DC42A-1310-4A66-865B-8D0E62531154}"/>
    <cellStyle name="Summa 3" xfId="717" xr:uid="{9B1A6E52-E418-4245-B5D5-01A0E9B50498}"/>
    <cellStyle name="Summa 3 2" xfId="7433" xr:uid="{6D7EB5A3-F59B-4DCC-8C32-BF880F8E66EE}"/>
    <cellStyle name="Summa 3 3" xfId="9716" xr:uid="{BDDF9983-82B6-44D0-B663-8E304065AD95}"/>
    <cellStyle name="Summa 3 4" xfId="7519" xr:uid="{7E89AD6B-241B-436F-993C-8827616C07E5}"/>
    <cellStyle name="Summa 4" xfId="5446" xr:uid="{38BBCB30-C53F-4C90-8D3A-A9201771CA7F}"/>
    <cellStyle name="Summa 4 2" xfId="11942" xr:uid="{2DC95219-FCB6-468C-8F0D-18C06A50D5D2}"/>
    <cellStyle name="Summa 4 3" xfId="17516" xr:uid="{59CC4D44-2462-469A-9345-5A16C407AA17}"/>
    <cellStyle name="Summa 4 4" xfId="22957" xr:uid="{24EDE711-DC2C-474B-A1DC-EB1B7D622B64}"/>
    <cellStyle name="Summa 5" xfId="11920" xr:uid="{6B5932CC-C689-4D75-BB89-ECD803AB2488}"/>
    <cellStyle name="Summa 6" xfId="17505" xr:uid="{61E219DB-BEBB-43EC-A78D-FC02CB0D72AF}"/>
    <cellStyle name="Summa 7" xfId="22946" xr:uid="{4B212918-7A35-4E15-9532-FE1FA4FB2187}"/>
    <cellStyle name="Summe" xfId="718" xr:uid="{80FBB46F-3AF7-4DB2-AB3F-1E25848538F3}"/>
    <cellStyle name="Summe [+line]" xfId="719" xr:uid="{D1E4443E-D727-4F50-AF71-7501BDD4A77E}"/>
    <cellStyle name="Summe [000]" xfId="720" xr:uid="{81C2BA9A-5B93-4A07-AACC-806861218D11}"/>
    <cellStyle name="Summe_Abschreibung" xfId="721" xr:uid="{BCC9BED0-01A1-4873-9169-AF1613548146}"/>
    <cellStyle name="Supervisor" xfId="722" xr:uid="{E295A794-864C-4587-89EA-959FCCB71219}"/>
    <cellStyle name="Syöttö" xfId="5310" xr:uid="{593454C8-12A7-4C0E-9F54-9E920A699D46}"/>
    <cellStyle name="Syöttö 2" xfId="723" xr:uid="{41264324-D08D-4F86-B1F6-5DA35F343729}"/>
    <cellStyle name="Tarkistussolu" xfId="5410" xr:uid="{93D06F68-BFA0-4184-A44E-3FD76DC91779}"/>
    <cellStyle name="Tarkistussolu 2" xfId="724" xr:uid="{F7283F2C-982B-45A7-80D9-188455D76301}"/>
    <cellStyle name="Texto de advertencia" xfId="3166" xr:uid="{0AB48989-1CE3-443F-BA91-1E9D16026AE2}"/>
    <cellStyle name="Texto explicativo" xfId="3167" xr:uid="{F16F03DC-B178-417D-9912-B39F901BB3FF}"/>
    <cellStyle name="Titel" xfId="2188" xr:uid="{DC1B57CC-83F6-4EAF-B65D-C31322C0F011}"/>
    <cellStyle name="Title 2" xfId="3168" xr:uid="{41BCE4C6-7A57-4294-9F6E-3D64D1536FFC}"/>
    <cellStyle name="Title 2 2" xfId="5411" xr:uid="{D4A5C9C7-10A2-4C96-95EF-08FF846D3732}"/>
    <cellStyle name="Title 3" xfId="3169" xr:uid="{C6D08DD6-F561-4C26-9983-986D1BC2F5D2}"/>
    <cellStyle name="Title 4" xfId="7049" xr:uid="{4988E279-B353-445C-9013-12BB94251DFB}"/>
    <cellStyle name="Title 5" xfId="725" xr:uid="{108686BA-A04C-45B5-B732-146828F8332A}"/>
    <cellStyle name="Tittel" xfId="2189" xr:uid="{FB75A41D-16CE-4E43-ACB3-59E3BA5D45A3}"/>
    <cellStyle name="Título" xfId="3170" xr:uid="{2660FC8D-B187-48D4-9A8D-28C90A25043E}"/>
    <cellStyle name="Título 1" xfId="3171" xr:uid="{FD4DF790-1207-49D6-8791-04D1669A2793}"/>
    <cellStyle name="Título 2" xfId="3172" xr:uid="{1F70A91C-9CD6-486F-8CB7-B07269ABF14B}"/>
    <cellStyle name="Título 3" xfId="3173" xr:uid="{FD6A5779-CC5C-4FF7-914D-BBC92C3B7A71}"/>
    <cellStyle name="Total 2" xfId="727" xr:uid="{5A844CAC-2079-4DCA-88B4-82A78E46A9C8}"/>
    <cellStyle name="Total 2 2" xfId="3174" xr:uid="{7AD22753-E420-4714-9E9F-B34D1C529B96}"/>
    <cellStyle name="Total 2 2 2" xfId="9732" xr:uid="{27BCC84C-76D9-443E-BA34-597FAB01731F}"/>
    <cellStyle name="Total 2 2 3" xfId="15350" xr:uid="{B6748D11-0290-4C8F-B716-DCC8B1C09375}"/>
    <cellStyle name="Total 2 2 4" xfId="20830" xr:uid="{7ED8BD59-E260-46F3-9910-3D17647C9D0A}"/>
    <cellStyle name="Total 2 3" xfId="5291" xr:uid="{4DE69F7B-CAE1-4BF6-A5A7-341E9A5F2260}"/>
    <cellStyle name="Total 2 3 2" xfId="11842" xr:uid="{91BA8FA0-41B6-4F6C-9ACB-246469887195}"/>
    <cellStyle name="Total 2 3 3" xfId="17447" xr:uid="{57C9CFF6-B577-46C7-8159-12D8A458D265}"/>
    <cellStyle name="Total 2 3 4" xfId="22923" xr:uid="{8CA5F9F8-89F5-44BA-A1AE-3D0649567FA0}"/>
    <cellStyle name="Total 2 4" xfId="5412" xr:uid="{6AB7250C-0A69-4F8A-BC06-B549A1389F85}"/>
    <cellStyle name="Total 2 4 2" xfId="11923" xr:uid="{2D454B00-4983-4B17-BB91-C9A0103C380C}"/>
    <cellStyle name="Total 2 4 3" xfId="17506" xr:uid="{36E3EDBC-26C7-4713-8FA0-9239FFBC30AC}"/>
    <cellStyle name="Total 2 4 4" xfId="22947" xr:uid="{EDE7953D-47F7-46A4-8CB7-77EBABBDA1DF}"/>
    <cellStyle name="Total 2 5" xfId="5447" xr:uid="{E5230F10-6440-4381-8368-DC31DF4605DD}"/>
    <cellStyle name="Total 2 5 2" xfId="11943" xr:uid="{765EF781-408B-4517-B10C-80E2116CCB6B}"/>
    <cellStyle name="Total 2 5 3" xfId="17517" xr:uid="{28383F77-0463-4B60-BDAA-548A5C86D604}"/>
    <cellStyle name="Total 2 5 4" xfId="22958" xr:uid="{659A697C-12D3-4DE8-8BFE-6F4A54FF18F4}"/>
    <cellStyle name="Total 2 6" xfId="7283" xr:uid="{43953119-ECC0-4F9F-87B9-6DFDE480F62F}"/>
    <cellStyle name="Total 2 7" xfId="9685" xr:uid="{D8F3FEEA-B3A8-4073-A34E-2605F2379D98}"/>
    <cellStyle name="Total 3" xfId="3175" xr:uid="{4B06EA8D-27B7-48D1-ACA1-1B3F0EA3E7DA}"/>
    <cellStyle name="Total 3 2" xfId="5292" xr:uid="{C403D985-4E8C-4BCA-9A97-B4B45F0DBBA4}"/>
    <cellStyle name="Total 3 2 2" xfId="11843" xr:uid="{5390E6B5-4A4B-4E4F-BD73-F63622A4D190}"/>
    <cellStyle name="Total 3 2 3" xfId="17448" xr:uid="{0E4F7DD4-20C6-4B56-B1B9-3266F6F6A415}"/>
    <cellStyle name="Total 3 2 4" xfId="22924" xr:uid="{BD355CF4-F84C-4676-9CD6-12CE7DB2E1D4}"/>
    <cellStyle name="Total 3 3" xfId="9733" xr:uid="{25FEB800-7E7B-4B9B-9CE5-840FF976468C}"/>
    <cellStyle name="Total 3 4" xfId="15351" xr:uid="{88760CB1-E784-4CC0-9619-D4165EA603A1}"/>
    <cellStyle name="Total 3 5" xfId="20831" xr:uid="{502C05AF-D7EB-4E55-9B38-A1CBF1F92F21}"/>
    <cellStyle name="Total 4" xfId="7062" xr:uid="{2C0E7752-738E-471B-87E3-DCCF208BA899}"/>
    <cellStyle name="Total 5" xfId="726" xr:uid="{27EDA553-B12C-4514-8D92-1BA023A9C7CF}"/>
    <cellStyle name="Total 6" xfId="7687" xr:uid="{02E7ACA2-70E2-4DC6-ABA4-5788062A31F7}"/>
    <cellStyle name="Total 7" xfId="9684" xr:uid="{AE204486-3DB4-4918-8020-04A07D2B4C2B}"/>
    <cellStyle name="Totalt" xfId="2190" xr:uid="{5E82A472-A7E0-49D5-BD0F-B38A9996AC56}"/>
    <cellStyle name="Totalt 10" xfId="19983" xr:uid="{922A81EF-291F-4D9B-B599-AD032BCDD681}"/>
    <cellStyle name="Totalt 2" xfId="2191" xr:uid="{F766049F-850D-411B-920F-9F88E9EB612E}"/>
    <cellStyle name="Totalt 2 2" xfId="2192" xr:uid="{43B2E775-750F-4191-85D8-6D22A22E2937}"/>
    <cellStyle name="Totalt 2 2 2" xfId="2193" xr:uid="{62CC0E6C-1FC5-4D1B-8426-37388CFE69DD}"/>
    <cellStyle name="Totalt 2 2 2 2" xfId="4624" xr:uid="{7DED7828-29E6-4408-96A3-85CF85360400}"/>
    <cellStyle name="Totalt 2 2 2 2 2" xfId="11175" xr:uid="{005A8603-04C9-43D4-9C0E-1B50EDB6A9F5}"/>
    <cellStyle name="Totalt 2 2 2 2 3" xfId="16780" xr:uid="{5C4E6F77-F18E-453E-A0B4-711AFBDE53E4}"/>
    <cellStyle name="Totalt 2 2 2 2 4" xfId="22256" xr:uid="{2EBC3F89-F5E7-4C89-8C32-5C202C252A1C}"/>
    <cellStyle name="Totalt 2 2 2 3" xfId="8813" xr:uid="{6292BFE0-9682-4D6B-A07A-A26FE98BA34A}"/>
    <cellStyle name="Totalt 2 2 2 4" xfId="14466" xr:uid="{2E59BD1D-4FB4-49C1-83BF-0ABC33E50AAD}"/>
    <cellStyle name="Totalt 2 2 2 5" xfId="19986" xr:uid="{D98E9771-5F48-4740-B8FB-F8B0929294CF}"/>
    <cellStyle name="Totalt 2 2 3" xfId="2194" xr:uid="{25E5CCAB-A563-45B4-A695-F11E187BC221}"/>
    <cellStyle name="Totalt 2 2 3 2" xfId="4625" xr:uid="{4B13AAC9-66E5-45E8-964D-82F8BA98F2C3}"/>
    <cellStyle name="Totalt 2 2 3 2 2" xfId="11176" xr:uid="{F9A83F1A-8A22-4187-BC00-621386212990}"/>
    <cellStyle name="Totalt 2 2 3 2 3" xfId="16781" xr:uid="{FE7ED080-ABDB-4A19-9DE2-1CD32040A100}"/>
    <cellStyle name="Totalt 2 2 3 2 4" xfId="22257" xr:uid="{770E2BF7-A39C-4E78-8DA2-A0081313585B}"/>
    <cellStyle name="Totalt 2 2 3 3" xfId="8814" xr:uid="{FD769DFE-E957-483D-A486-31CECC8B8CE8}"/>
    <cellStyle name="Totalt 2 2 3 4" xfId="14467" xr:uid="{1F1D96CC-D433-4A9B-A162-C70F5AC75086}"/>
    <cellStyle name="Totalt 2 2 3 5" xfId="19987" xr:uid="{4F4D3D1D-5CD5-4271-B3E1-96432216FC96}"/>
    <cellStyle name="Totalt 2 2 4" xfId="4623" xr:uid="{7F007E7D-9A19-4FF6-A5AE-D976B8B18F3C}"/>
    <cellStyle name="Totalt 2 2 4 2" xfId="11174" xr:uid="{8DE84111-E559-42BA-9831-2E21FD9B2071}"/>
    <cellStyle name="Totalt 2 2 4 3" xfId="16779" xr:uid="{04C65935-62BA-40D3-9A30-7EFB022FE727}"/>
    <cellStyle name="Totalt 2 2 4 4" xfId="22255" xr:uid="{CF33DF27-EF92-4FE1-AF08-B789B2996330}"/>
    <cellStyle name="Totalt 2 2 5" xfId="8812" xr:uid="{C3442DEE-7576-49FE-8504-373D3A88E7F8}"/>
    <cellStyle name="Totalt 2 2 6" xfId="14465" xr:uid="{C16B4BDE-E893-41F3-B17F-604D8C9EF38F}"/>
    <cellStyle name="Totalt 2 2 7" xfId="19985" xr:uid="{53B34571-77F1-4663-BDE9-4919BA24E07F}"/>
    <cellStyle name="Totalt 2 3" xfId="2195" xr:uid="{DB982C45-7376-4A95-B360-E2C5299181F0}"/>
    <cellStyle name="Totalt 2 3 2" xfId="2196" xr:uid="{FB5C4101-B419-449E-A130-7137885EDEFF}"/>
    <cellStyle name="Totalt 2 3 2 2" xfId="4627" xr:uid="{0390C73C-96C9-43FA-8D85-89E38BACE901}"/>
    <cellStyle name="Totalt 2 3 2 2 2" xfId="11178" xr:uid="{853E7794-A08E-45D7-BF1D-8752EF8030FF}"/>
    <cellStyle name="Totalt 2 3 2 2 3" xfId="16783" xr:uid="{01E8609C-3AB0-4F11-BE70-722AF2D4BE03}"/>
    <cellStyle name="Totalt 2 3 2 2 4" xfId="22259" xr:uid="{1D3B8349-7906-4FA2-BBCC-4CBFD203B06E}"/>
    <cellStyle name="Totalt 2 3 2 3" xfId="8816" xr:uid="{378AC1BD-257E-4A4D-B586-4EBA2610124F}"/>
    <cellStyle name="Totalt 2 3 2 4" xfId="14469" xr:uid="{3A2C526F-5191-4A59-BB9E-3DD7B0B845EE}"/>
    <cellStyle name="Totalt 2 3 2 5" xfId="19989" xr:uid="{81B1FC4C-EAE9-4145-8762-3C861CF816D2}"/>
    <cellStyle name="Totalt 2 3 3" xfId="2197" xr:uid="{DF4A8052-8DA1-44B8-83A1-54249F11E53F}"/>
    <cellStyle name="Totalt 2 3 3 2" xfId="4628" xr:uid="{0EF35023-2934-482F-9773-3FC092E1E43E}"/>
    <cellStyle name="Totalt 2 3 3 2 2" xfId="11179" xr:uid="{B9E5441E-7AC3-41FB-A829-14F44A33FDF8}"/>
    <cellStyle name="Totalt 2 3 3 2 3" xfId="16784" xr:uid="{72E5A8D0-A91F-4404-A7F4-368A7B41CE9B}"/>
    <cellStyle name="Totalt 2 3 3 2 4" xfId="22260" xr:uid="{A4A33FF2-DF21-42B6-9832-D21C2C23DCA9}"/>
    <cellStyle name="Totalt 2 3 3 3" xfId="8817" xr:uid="{073376AA-EE8A-4105-849E-34B88C22504D}"/>
    <cellStyle name="Totalt 2 3 3 4" xfId="14470" xr:uid="{AFA7F917-252D-481B-81CF-63D3BCF64783}"/>
    <cellStyle name="Totalt 2 3 3 5" xfId="19990" xr:uid="{B1FA0F72-C03D-4B98-A3E1-B450F857C0B2}"/>
    <cellStyle name="Totalt 2 3 4" xfId="4626" xr:uid="{63F153DC-9469-481D-96A2-DE1E340D9674}"/>
    <cellStyle name="Totalt 2 3 4 2" xfId="11177" xr:uid="{D72D64B1-85D3-4C2A-A5A1-B2E7E779D63F}"/>
    <cellStyle name="Totalt 2 3 4 3" xfId="16782" xr:uid="{A3F54B2E-5AE6-44B0-AB20-6D85D549F605}"/>
    <cellStyle name="Totalt 2 3 4 4" xfId="22258" xr:uid="{BE429FC3-C9A5-4A66-BA36-685874D3AB1F}"/>
    <cellStyle name="Totalt 2 3 5" xfId="8815" xr:uid="{2B334D04-AC46-452A-BA7C-99CBE5D92105}"/>
    <cellStyle name="Totalt 2 3 6" xfId="14468" xr:uid="{76782906-E856-4828-982E-6078361247FE}"/>
    <cellStyle name="Totalt 2 3 7" xfId="19988" xr:uid="{6D5945DF-7C04-4FC1-9D29-437D492FCAF5}"/>
    <cellStyle name="Totalt 2 4" xfId="2198" xr:uid="{ED240A54-AAD8-47C4-BC0A-3AA3FFF6ACED}"/>
    <cellStyle name="Totalt 2 4 2" xfId="4629" xr:uid="{5E8D1811-3B6C-444A-8E8A-37C610F2B31F}"/>
    <cellStyle name="Totalt 2 4 2 2" xfId="11180" xr:uid="{56191E7D-29BF-44FD-A822-840EF739B00A}"/>
    <cellStyle name="Totalt 2 4 2 3" xfId="16785" xr:uid="{5A530BAB-43ED-4CFC-BF55-C1098DC3456B}"/>
    <cellStyle name="Totalt 2 4 2 4" xfId="22261" xr:uid="{27D64637-976F-4E98-B33F-E5A906661538}"/>
    <cellStyle name="Totalt 2 4 3" xfId="8818" xr:uid="{92BEB148-4DD9-4004-9963-ABE08A3F1127}"/>
    <cellStyle name="Totalt 2 4 4" xfId="14471" xr:uid="{71B552F7-7558-49ED-8CFF-93C69883ACB2}"/>
    <cellStyle name="Totalt 2 4 5" xfId="19991" xr:uid="{DD3AF775-C68D-4C22-95DB-52862FF5F818}"/>
    <cellStyle name="Totalt 2 5" xfId="2199" xr:uid="{FCB6B8F8-E89F-4983-9CAF-19316CB9681A}"/>
    <cellStyle name="Totalt 2 5 2" xfId="4630" xr:uid="{F47E1A4B-C669-48D7-9A49-6F006166D224}"/>
    <cellStyle name="Totalt 2 5 2 2" xfId="11181" xr:uid="{B0D0DDFA-1C86-441B-B2B6-EBA39B7ECA95}"/>
    <cellStyle name="Totalt 2 5 2 3" xfId="16786" xr:uid="{B078E379-39A6-4B8D-BD21-3086766BD93B}"/>
    <cellStyle name="Totalt 2 5 2 4" xfId="22262" xr:uid="{83660A7D-29AE-4EA1-BD5D-BD1DBCCEE4C5}"/>
    <cellStyle name="Totalt 2 5 3" xfId="8819" xr:uid="{A1890743-EBCA-4F0A-B8F6-7FC18EA17350}"/>
    <cellStyle name="Totalt 2 5 4" xfId="14472" xr:uid="{1D0E7049-50F9-46CD-9E41-4F2CE38AE50F}"/>
    <cellStyle name="Totalt 2 5 5" xfId="19992" xr:uid="{AE490179-FF39-45E8-88A1-69A59D4C6A27}"/>
    <cellStyle name="Totalt 2 6" xfId="4622" xr:uid="{C92A4B9D-605B-4F23-A2BC-04984C9BD5C6}"/>
    <cellStyle name="Totalt 2 6 2" xfId="11173" xr:uid="{E6ADF002-855F-459E-A29B-55CF8A78581A}"/>
    <cellStyle name="Totalt 2 6 3" xfId="16778" xr:uid="{A3230A28-4326-4D59-89A5-5383858B87AB}"/>
    <cellStyle name="Totalt 2 6 4" xfId="22254" xr:uid="{12FD7374-4B91-464F-9014-4A77A246750E}"/>
    <cellStyle name="Totalt 2 7" xfId="8811" xr:uid="{109F73C8-3C5B-4F07-8699-44C6DA14F6F4}"/>
    <cellStyle name="Totalt 2 8" xfId="14464" xr:uid="{0AC5E610-3235-4CB5-A65E-29FDC9F66EBD}"/>
    <cellStyle name="Totalt 2 9" xfId="19984" xr:uid="{FF1976A7-F9BE-4E35-855D-B5B765EA4E9A}"/>
    <cellStyle name="Totalt 3" xfId="2200" xr:uid="{34E5847F-F8E3-4467-97B1-4F137B65E038}"/>
    <cellStyle name="Totalt 3 2" xfId="2201" xr:uid="{52966EC8-6561-4967-8084-14EA498B0689}"/>
    <cellStyle name="Totalt 3 2 2" xfId="4632" xr:uid="{FBF4D522-D3C8-4992-AA39-0937AE4B5F90}"/>
    <cellStyle name="Totalt 3 2 2 2" xfId="11183" xr:uid="{44921161-0CAB-43A2-9A1B-F3BD8B5275EE}"/>
    <cellStyle name="Totalt 3 2 2 3" xfId="16788" xr:uid="{75EA5FA3-D09E-4DBB-8092-38C064078DB8}"/>
    <cellStyle name="Totalt 3 2 2 4" xfId="22264" xr:uid="{74CB5260-457B-48AB-8CC4-8E57788D794B}"/>
    <cellStyle name="Totalt 3 2 3" xfId="8821" xr:uid="{8FB0A61D-AEE4-49B4-B275-DBB7887AA1A9}"/>
    <cellStyle name="Totalt 3 2 4" xfId="14474" xr:uid="{1415CC09-375C-492D-A143-8A18E24BA0FE}"/>
    <cellStyle name="Totalt 3 2 5" xfId="19994" xr:uid="{FFD1A46C-7C2B-4931-BDEB-D6098515BDF2}"/>
    <cellStyle name="Totalt 3 3" xfId="2202" xr:uid="{C6BE9DFD-C516-4446-9346-18A9733C341F}"/>
    <cellStyle name="Totalt 3 3 2" xfId="4633" xr:uid="{F486C7FB-E3B5-4F9F-A3BD-CD5191016AC3}"/>
    <cellStyle name="Totalt 3 3 2 2" xfId="11184" xr:uid="{C972B05F-D564-497A-A80C-567F0CA9A14C}"/>
    <cellStyle name="Totalt 3 3 2 3" xfId="16789" xr:uid="{587B4EAA-B96A-4D77-A69A-7D0890EC7262}"/>
    <cellStyle name="Totalt 3 3 2 4" xfId="22265" xr:uid="{9DED74EF-52D8-4C31-AEBD-D031A247A04B}"/>
    <cellStyle name="Totalt 3 3 3" xfId="8822" xr:uid="{00293F97-9DA1-48AC-A604-31FD25585608}"/>
    <cellStyle name="Totalt 3 3 4" xfId="14475" xr:uid="{90828414-9246-43B0-9907-E818BCC7294B}"/>
    <cellStyle name="Totalt 3 3 5" xfId="19995" xr:uid="{B7884320-B6AE-4CDC-9E0E-CD861FED98ED}"/>
    <cellStyle name="Totalt 3 4" xfId="4631" xr:uid="{53CC6156-B17D-4D3B-8743-6F35A8DCCDF7}"/>
    <cellStyle name="Totalt 3 4 2" xfId="11182" xr:uid="{977FED76-E46F-4DC1-83D3-E4E4E22C6EB6}"/>
    <cellStyle name="Totalt 3 4 3" xfId="16787" xr:uid="{EEBE2AA1-80B9-497E-B96A-216D1A6D23CE}"/>
    <cellStyle name="Totalt 3 4 4" xfId="22263" xr:uid="{0F81BA66-54B8-4E05-8F41-1180270FF02C}"/>
    <cellStyle name="Totalt 3 5" xfId="8820" xr:uid="{B27BD748-506D-459E-BF0D-8FE5BA5E9A0C}"/>
    <cellStyle name="Totalt 3 6" xfId="14473" xr:uid="{A7817E46-94A5-4E8C-A3FD-74C95BA9F580}"/>
    <cellStyle name="Totalt 3 7" xfId="19993" xr:uid="{A8586C7C-8F1B-4C18-975F-495FED9D56E9}"/>
    <cellStyle name="Totalt 4" xfId="2203" xr:uid="{521C4CB1-F5A8-4E14-88CA-7BE9F5E7D0C5}"/>
    <cellStyle name="Totalt 4 2" xfId="2204" xr:uid="{A6F337F9-F07B-48E4-B017-4490A1C5257B}"/>
    <cellStyle name="Totalt 4 2 2" xfId="4635" xr:uid="{5B3C38E8-75D4-4EBA-8961-B8DFD7DD2A38}"/>
    <cellStyle name="Totalt 4 2 2 2" xfId="11186" xr:uid="{16662377-0B4E-418A-8BC3-BCC3863ADC07}"/>
    <cellStyle name="Totalt 4 2 2 3" xfId="16791" xr:uid="{C8498040-0C08-4131-B999-E3569F5AB998}"/>
    <cellStyle name="Totalt 4 2 2 4" xfId="22267" xr:uid="{95B93103-A5D4-4FD3-B2E7-A8261D339043}"/>
    <cellStyle name="Totalt 4 2 3" xfId="8824" xr:uid="{421B017E-B4A9-466A-B824-856C42FEF40F}"/>
    <cellStyle name="Totalt 4 2 4" xfId="14477" xr:uid="{115CDC72-79E2-4400-BE33-AA82BCC1B5FA}"/>
    <cellStyle name="Totalt 4 2 5" xfId="19997" xr:uid="{AD41D735-B84F-4289-B46B-E6C8FDB8414A}"/>
    <cellStyle name="Totalt 4 3" xfId="2205" xr:uid="{0A302C11-4808-4D37-83FB-DC0401BA5DC4}"/>
    <cellStyle name="Totalt 4 3 2" xfId="4636" xr:uid="{A5367FAC-934D-4FD7-BDCC-4490755957ED}"/>
    <cellStyle name="Totalt 4 3 2 2" xfId="11187" xr:uid="{ADB4F762-2F4D-432E-8C8B-3ECB54CB94BA}"/>
    <cellStyle name="Totalt 4 3 2 3" xfId="16792" xr:uid="{E77F3E49-2CCD-4BF7-BEA6-7784DF339008}"/>
    <cellStyle name="Totalt 4 3 2 4" xfId="22268" xr:uid="{87BF4323-5BEB-4DFA-A186-AA5D7A8E92E4}"/>
    <cellStyle name="Totalt 4 3 3" xfId="8825" xr:uid="{674F4029-A188-44AE-94D7-047066B7145A}"/>
    <cellStyle name="Totalt 4 3 4" xfId="14478" xr:uid="{F79E3F59-C416-412D-A82F-CD6C710D2489}"/>
    <cellStyle name="Totalt 4 3 5" xfId="19998" xr:uid="{A6A28389-D370-492E-B779-56D749E81CE1}"/>
    <cellStyle name="Totalt 4 4" xfId="4634" xr:uid="{19ED3E4C-54D9-4E75-98D1-E685658E91D5}"/>
    <cellStyle name="Totalt 4 4 2" xfId="11185" xr:uid="{172F3CFC-C314-44FC-935E-0017EAB637C3}"/>
    <cellStyle name="Totalt 4 4 3" xfId="16790" xr:uid="{84E6EBC6-4304-4E27-B91D-99D3CD10A956}"/>
    <cellStyle name="Totalt 4 4 4" xfId="22266" xr:uid="{8179069F-812A-466C-B00F-BC72E79EC792}"/>
    <cellStyle name="Totalt 4 5" xfId="8823" xr:uid="{9C4DE72B-9CBA-43EB-92F2-EACFBFF9985C}"/>
    <cellStyle name="Totalt 4 6" xfId="14476" xr:uid="{B7D83EDC-04B4-4950-A536-DEA4EB84D794}"/>
    <cellStyle name="Totalt 4 7" xfId="19996" xr:uid="{C40DD780-CBC6-4542-8FC9-0D77C3DAC01F}"/>
    <cellStyle name="Totalt 5" xfId="2206" xr:uid="{D5A665A6-48BF-4E59-9427-E463F7A6979C}"/>
    <cellStyle name="Totalt 5 2" xfId="4637" xr:uid="{D70C589C-722C-4008-BE32-C4AF857F9BE5}"/>
    <cellStyle name="Totalt 5 2 2" xfId="11188" xr:uid="{05CE93D8-E4E9-4F1C-B444-20D7D79FB0AE}"/>
    <cellStyle name="Totalt 5 2 3" xfId="16793" xr:uid="{D22AAA95-75E6-497D-B934-9996A4A7F2F9}"/>
    <cellStyle name="Totalt 5 2 4" xfId="22269" xr:uid="{82891060-07A0-441E-8450-AC5A550BDF4B}"/>
    <cellStyle name="Totalt 5 3" xfId="8826" xr:uid="{FE22F722-2F85-42F6-A783-7F5C84ABC2C4}"/>
    <cellStyle name="Totalt 5 4" xfId="14479" xr:uid="{3255F248-AB40-4120-A8C5-41500313B4E3}"/>
    <cellStyle name="Totalt 5 5" xfId="19999" xr:uid="{F9630EC9-1629-4AC7-865D-922F1138012A}"/>
    <cellStyle name="Totalt 6" xfId="2207" xr:uid="{7207CA70-B343-4FA7-8D55-CB8F7A67126C}"/>
    <cellStyle name="Totalt 6 2" xfId="4638" xr:uid="{98EB2F54-B0AF-4B17-A991-74B96A33E11C}"/>
    <cellStyle name="Totalt 6 2 2" xfId="11189" xr:uid="{B42AED09-638D-4D3C-B819-2605D26EC740}"/>
    <cellStyle name="Totalt 6 2 3" xfId="16794" xr:uid="{4270834B-B856-4497-81E4-2E4C91BC0364}"/>
    <cellStyle name="Totalt 6 2 4" xfId="22270" xr:uid="{F123797C-64AB-4137-970C-AA25C5C573DB}"/>
    <cellStyle name="Totalt 6 3" xfId="8827" xr:uid="{590ACF72-688E-429E-860B-EEF434B6181B}"/>
    <cellStyle name="Totalt 6 4" xfId="14480" xr:uid="{E2820489-1B31-45F2-9483-4DCE80096412}"/>
    <cellStyle name="Totalt 6 5" xfId="20000" xr:uid="{7ABAE5FD-CAEA-443A-B46A-8406D9F17915}"/>
    <cellStyle name="Totalt 7" xfId="4621" xr:uid="{E50374A8-54D9-4686-87DA-2864EF42936B}"/>
    <cellStyle name="Totalt 7 2" xfId="11172" xr:uid="{7907B75D-43EA-4CC2-BC45-DE0FE7417D64}"/>
    <cellStyle name="Totalt 7 3" xfId="16777" xr:uid="{8BD37234-D315-492D-AF4E-2039F56DB5AA}"/>
    <cellStyle name="Totalt 7 4" xfId="22253" xr:uid="{FB6BDAF6-E4A9-4658-8205-6AC50D543DA8}"/>
    <cellStyle name="Totalt 8" xfId="8810" xr:uid="{579A3402-D927-4BDB-821E-A60D54F0145E}"/>
    <cellStyle name="Totalt 9" xfId="14463" xr:uid="{D9A0B636-D24C-4E27-B9A1-458966AC25FC}"/>
    <cellStyle name="toteuma" xfId="2208" xr:uid="{09F2AF44-3E3B-4DB8-805C-E5DA4DB4DDE8}"/>
    <cellStyle name="Tulostus" xfId="5413" xr:uid="{57735589-68ED-424B-A6AC-2CAA2856AC97}"/>
    <cellStyle name="Tulostus 2" xfId="728" xr:uid="{16280D6A-FFBC-4F37-AEEC-69A076658B3D}"/>
    <cellStyle name="Tulostus 3" xfId="5448" xr:uid="{1AEF58D9-372C-4CB4-9D7B-E7435856ADB5}"/>
    <cellStyle name="Tulostus 3 2" xfId="11944" xr:uid="{8115D87F-B34E-4775-8B3D-3A3B28C66BC0}"/>
    <cellStyle name="Tulostus 3 3" xfId="17518" xr:uid="{9A0E899F-12F2-4F3F-B421-2B4E96F1C70A}"/>
    <cellStyle name="Tulostus 3 4" xfId="22959" xr:uid="{8A5076DD-34B5-4220-8BF9-9ED7341995D5}"/>
    <cellStyle name="Tulostus 4" xfId="11924" xr:uid="{CF268800-5B10-480E-8226-C7E448CBFF4A}"/>
    <cellStyle name="Tulostus 5" xfId="17507" xr:uid="{735DFA12-2F72-4316-AEA1-E3160E5D1FE3}"/>
    <cellStyle name="Tulostus 6" xfId="22948" xr:uid="{505D693C-9FE8-412E-856A-18CFAFC43124}"/>
    <cellStyle name="Tusenskille [0]_~0014018" xfId="2209" xr:uid="{D626E0D4-3C11-48EE-8954-34B039F9B48E}"/>
    <cellStyle name="Tusenskille_~0014018" xfId="2210" xr:uid="{95CBC3D0-57BA-4C20-8727-6D7A8CC13A89}"/>
    <cellStyle name="Tusental (0)_~0038516" xfId="5311" xr:uid="{C76C818C-D179-4D62-9708-97F7EA4D2E31}"/>
    <cellStyle name="Tusental 10" xfId="729" xr:uid="{A89F2156-8694-42BE-910E-EBA22B0F29A1}"/>
    <cellStyle name="Tusental 11" xfId="730" xr:uid="{7BF6284F-70F7-40FB-86DF-2277C428A3D3}"/>
    <cellStyle name="Tusental 12" xfId="731" xr:uid="{B25593BF-C77E-4D1E-B993-85265FC5A701}"/>
    <cellStyle name="Tusental 2" xfId="732" xr:uid="{E1F9B5C9-C7C4-4FBC-9B1E-8C7F56AFAA83}"/>
    <cellStyle name="Tusental 2 2" xfId="733" xr:uid="{CCE5849D-CBF1-4CDE-8526-63B54675FA04}"/>
    <cellStyle name="Tusental 2 3" xfId="4360" xr:uid="{B71ABB33-BB66-465C-BD2B-F94EB44BA040}"/>
    <cellStyle name="Tusental 2 4" xfId="5415" xr:uid="{DBAADB53-E2A9-422E-8B83-108EE87CB1B4}"/>
    <cellStyle name="Tusental 3" xfId="71" xr:uid="{00000000-0005-0000-0000-000056000000}"/>
    <cellStyle name="Tusental 3 2" xfId="734" xr:uid="{852313AD-DD1B-4BD6-BE56-DE5215AE9544}"/>
    <cellStyle name="Tusental 4" xfId="735" xr:uid="{C94F6C77-0D58-4AC9-8BC6-A4D8472F7638}"/>
    <cellStyle name="Tusental 5" xfId="736" xr:uid="{A8ACCAC3-5E3D-4F26-8DA3-013E59EEE556}"/>
    <cellStyle name="Tusental 6" xfId="737" xr:uid="{A6A22235-BEA7-4E44-A51B-931B24E79F6F}"/>
    <cellStyle name="Tusental 7" xfId="738" xr:uid="{D78D510D-4BF6-4542-9340-4D746E240595}"/>
    <cellStyle name="Tusental 8" xfId="739" xr:uid="{ADE7781A-83DA-481B-A5A4-E24846A4E19D}"/>
    <cellStyle name="Tusental 9" xfId="740" xr:uid="{EBE0931E-C2FA-4CA0-ACCA-090BA20AF1E0}"/>
    <cellStyle name="Tyyli 1" xfId="5416" xr:uid="{55E42810-FE13-4FC4-A8A5-3BA0EA90DFA3}"/>
    <cellStyle name="Ugyldig" xfId="2211" xr:uid="{0C7C950E-3A3B-475A-A68D-7714F7678FE1}"/>
    <cellStyle name="Uhrzeit" xfId="741" xr:uid="{DFFE78B8-985F-47A6-94D0-219A80FEF7C4}"/>
    <cellStyle name="Unit" xfId="742" xr:uid="{1102B5EC-B8BB-4D79-AB79-4E3B26F2D867}"/>
    <cellStyle name="Utdata 2" xfId="743" xr:uid="{7F2BBDD9-1897-4A8A-AE4F-EAFEE3D4077E}"/>
    <cellStyle name="Utdata 2 2" xfId="744" xr:uid="{D927FB16-0D42-4C30-B05F-95D1D5A629CA}"/>
    <cellStyle name="Utdata 2 2 2" xfId="7269" xr:uid="{9EF75CB7-1E55-4556-AECB-58215AF7F617}"/>
    <cellStyle name="Utdata 2 2 3" xfId="9687" xr:uid="{9D52752A-FCE9-406C-9B42-CA9281518CED}"/>
    <cellStyle name="Utdata 2 3" xfId="9715" xr:uid="{15B0C306-6EA8-455F-850E-B17BCB47B9B0}"/>
    <cellStyle name="Utdata 2 4" xfId="11889" xr:uid="{E393208E-7FB8-4CCA-ACD4-E652B90E1E0C}"/>
    <cellStyle name="Uthevingsfarge1" xfId="2212" xr:uid="{BD81B75C-10D8-4C0A-8E80-2775B53757B9}"/>
    <cellStyle name="Uthevingsfarge2" xfId="2213" xr:uid="{E63FB176-5215-4D37-9031-687A5A4F1BEA}"/>
    <cellStyle name="Uthevingsfarge3" xfId="2214" xr:uid="{394140C0-0E3A-4D0E-8E6B-E521FA9A26A2}"/>
    <cellStyle name="Uthevingsfarge4" xfId="2215" xr:uid="{F880A688-D727-4AB2-9A6D-428B9D30E7EB}"/>
    <cellStyle name="Uthevingsfarge5" xfId="2216" xr:uid="{450E22A4-05FC-4508-AD68-F5AB843E193D}"/>
    <cellStyle name="Uthevingsfarge6" xfId="2217" xr:uid="{511542D8-248E-4562-843A-5802C2F46DC3}"/>
    <cellStyle name="Valuta (0)_~0038516" xfId="5312" xr:uid="{53F564E7-A219-4F29-A248-218313F1F635}"/>
    <cellStyle name="Varningstext 2" xfId="746" xr:uid="{BF664EC8-1617-4BAF-9E75-9096E6E4BF1B}"/>
    <cellStyle name="Varoitusteksti" xfId="5418" xr:uid="{1395B59D-005E-42EC-BEA6-082BFCFB2F61}"/>
    <cellStyle name="Varoitusteksti 2" xfId="747" xr:uid="{98BC715E-A3E5-4F95-A0EF-63DFD4A3CD28}"/>
    <cellStyle name="Varseltekst" xfId="2218" xr:uid="{CB8A1AD7-CFC0-453A-A549-454E491B5909}"/>
    <cellStyle name="VIH" xfId="748" xr:uid="{C36BB519-7D2C-4656-9E20-DD662F3CEA5B}"/>
    <cellStyle name="Warning Text 2" xfId="3176" xr:uid="{CB850944-3C1C-4253-92FD-5264C8500DEB}"/>
    <cellStyle name="Warning Text 2 2" xfId="5417" xr:uid="{3A645A9B-9084-4FDB-B7DD-2EF7F9E194FC}"/>
    <cellStyle name="Warning Text 3" xfId="3177" xr:uid="{654611D2-0F46-4F74-A066-A34B2F624EF8}"/>
    <cellStyle name="Warning Text 4" xfId="7060" xr:uid="{BFA04D6C-A423-47C6-8DCE-20F1FFD4D47E}"/>
    <cellStyle name="Warning Text 5" xfId="745" xr:uid="{8AF0A5D5-BD93-4744-8652-787601B8A923}"/>
    <cellStyle name="Währung(0)" xfId="749" xr:uid="{109E58F4-BCF3-4D28-A26D-9602CD8A130F}"/>
    <cellStyle name="Акцент1" xfId="2219" xr:uid="{F95F1F38-54FC-46BF-AB0D-86CD77B63ED2}"/>
    <cellStyle name="Акцент2" xfId="2220" xr:uid="{6FB83AFC-EBC7-4246-BF29-6ED0E4371C45}"/>
    <cellStyle name="Акцент3" xfId="2221" xr:uid="{361BD16C-3E8A-4762-B2A0-3C0631B84AAA}"/>
    <cellStyle name="Акцент4" xfId="2222" xr:uid="{EFF80145-0BFA-46A1-9C1C-E8B3C5FD4B5B}"/>
    <cellStyle name="Акцент5" xfId="2223" xr:uid="{F8BAB932-7EDF-4143-A582-80CC884EE9ED}"/>
    <cellStyle name="Акцент6" xfId="2224" xr:uid="{9F8A24AE-D63C-46ED-91DC-41504E606DDA}"/>
    <cellStyle name="Ввод " xfId="2225" xr:uid="{98AC4E6B-A34E-4FA8-9CB7-ECA5B64A1549}"/>
    <cellStyle name="Ввод  10" xfId="2226" xr:uid="{C36F3837-2CC4-4CAF-BCB0-6DECD4F424F7}"/>
    <cellStyle name="Ввод  10 10" xfId="14482" xr:uid="{FC28D48A-C77A-43BE-873E-1FE9DDA822B4}"/>
    <cellStyle name="Ввод  10 11" xfId="20002" xr:uid="{FBAF68C1-C3CB-4956-8F31-41398386E138}"/>
    <cellStyle name="Ввод  10 2" xfId="2227" xr:uid="{5147C0C1-7AFB-49CE-8F6E-769D996672BA}"/>
    <cellStyle name="Ввод  10 2 2" xfId="2228" xr:uid="{D5013121-DF8D-497A-B12B-5393E6472AD5}"/>
    <cellStyle name="Ввод  10 2 2 2" xfId="4642" xr:uid="{34D91F56-AD14-4376-80EE-9A25BD13F821}"/>
    <cellStyle name="Ввод  10 2 2 2 2" xfId="11193" xr:uid="{F954A2F3-7E64-43C5-8351-8B3D47CBA092}"/>
    <cellStyle name="Ввод  10 2 2 2 3" xfId="16798" xr:uid="{304ABC1F-8657-40BE-8475-A91C038E3EE4}"/>
    <cellStyle name="Ввод  10 2 2 2 4" xfId="22274" xr:uid="{9B59A885-DAAB-49C4-B9B3-ABEBC407E9C7}"/>
    <cellStyle name="Ввод  10 2 2 3" xfId="6540" xr:uid="{B7EC49D5-1D6D-4234-AAE5-A6624A722DFA}"/>
    <cellStyle name="Ввод  10 2 2 3 2" xfId="13023" xr:uid="{3D846BDB-E3DE-48DC-A359-3FDE81FFCF26}"/>
    <cellStyle name="Ввод  10 2 2 3 3" xfId="18589" xr:uid="{1B54A864-03F3-4F80-9C24-A0BF2ACD9DBB}"/>
    <cellStyle name="Ввод  10 2 2 3 4" xfId="24030" xr:uid="{B14478B6-D583-47ED-9BB4-F2845AD09944}"/>
    <cellStyle name="Ввод  10 2 2 4" xfId="8837" xr:uid="{6DC0F422-0355-4217-BD3E-DDF33ECDED8E}"/>
    <cellStyle name="Ввод  10 2 2 5" xfId="14484" xr:uid="{AF5C8B7A-4414-4BAD-9CF1-CE4A86EC3D9F}"/>
    <cellStyle name="Ввод  10 2 2 6" xfId="20004" xr:uid="{82DAFBAA-36BD-4287-8E5F-4BD3B8F8D97C}"/>
    <cellStyle name="Ввод  10 2 3" xfId="2229" xr:uid="{4F645D23-89E3-4A58-A7B2-41088C085FB7}"/>
    <cellStyle name="Ввод  10 2 3 2" xfId="4643" xr:uid="{8ED92968-F50C-4005-A4B4-42FDA42ED18C}"/>
    <cellStyle name="Ввод  10 2 3 2 2" xfId="11194" xr:uid="{EF19A645-22FC-46F6-B8C7-4198A041D32E}"/>
    <cellStyle name="Ввод  10 2 3 2 3" xfId="16799" xr:uid="{4199165D-E662-48C9-A667-F64AA4A22FF6}"/>
    <cellStyle name="Ввод  10 2 3 2 4" xfId="22275" xr:uid="{FABBB74C-AD67-42B2-B3D5-26B930C33AD5}"/>
    <cellStyle name="Ввод  10 2 3 3" xfId="6541" xr:uid="{0AB7C9DE-B40E-4E0C-9A8D-D48C5957A7FD}"/>
    <cellStyle name="Ввод  10 2 3 3 2" xfId="13024" xr:uid="{6C015DF2-EF19-409C-9CDD-58E3A1380C79}"/>
    <cellStyle name="Ввод  10 2 3 3 3" xfId="18590" xr:uid="{C78456CB-255F-4D5F-B6FD-A252A62FBF00}"/>
    <cellStyle name="Ввод  10 2 3 3 4" xfId="24031" xr:uid="{47489CC0-6509-4192-B179-E3C6B097A76E}"/>
    <cellStyle name="Ввод  10 2 3 4" xfId="8838" xr:uid="{DF107ED9-371A-4C56-954B-8E28DAD7811E}"/>
    <cellStyle name="Ввод  10 2 3 5" xfId="14485" xr:uid="{EA38C885-60A0-451F-9211-E1A58085E5FF}"/>
    <cellStyle name="Ввод  10 2 3 6" xfId="20005" xr:uid="{6A1F9D67-C3E4-4D16-A0BB-607AEB19DEFA}"/>
    <cellStyle name="Ввод  10 2 4" xfId="4641" xr:uid="{D0E11487-83C3-4BAD-91D0-3C384044E853}"/>
    <cellStyle name="Ввод  10 2 4 2" xfId="11192" xr:uid="{C32C99F6-56CB-4730-A3B7-EEBEC86EF5B8}"/>
    <cellStyle name="Ввод  10 2 4 3" xfId="16797" xr:uid="{D532A475-1D3F-4BC3-A409-3B6854BE36BA}"/>
    <cellStyle name="Ввод  10 2 4 4" xfId="22273" xr:uid="{EAE60AD4-9172-433A-9499-5424196DF6F8}"/>
    <cellStyle name="Ввод  10 2 5" xfId="6539" xr:uid="{2F3D3657-6616-409A-887D-D4E8CF8CEF48}"/>
    <cellStyle name="Ввод  10 2 5 2" xfId="13022" xr:uid="{2B9AFB98-02F2-42F3-BF54-1F4A5C108BB3}"/>
    <cellStyle name="Ввод  10 2 5 3" xfId="18588" xr:uid="{F8A3E575-F397-453E-B54B-4DED4197D0E5}"/>
    <cellStyle name="Ввод  10 2 5 4" xfId="24029" xr:uid="{BBB5BF3C-EF05-48EB-8E76-D00D3C7704DC}"/>
    <cellStyle name="Ввод  10 2 6" xfId="8836" xr:uid="{A13B7519-7977-41DC-9F5F-978D36C63072}"/>
    <cellStyle name="Ввод  10 2 7" xfId="14483" xr:uid="{06AD035F-AC52-4EBB-9888-6D5E4357B48E}"/>
    <cellStyle name="Ввод  10 2 8" xfId="20003" xr:uid="{80672F8A-7328-410F-85DF-012C0AD5DAA6}"/>
    <cellStyle name="Ввод  10 3" xfId="2230" xr:uid="{3EE4DB2A-04A7-4CD6-8F74-D7EBCB697182}"/>
    <cellStyle name="Ввод  10 3 2" xfId="2231" xr:uid="{A4DB61BA-9D03-4568-82F1-A43B8577B543}"/>
    <cellStyle name="Ввод  10 3 2 2" xfId="4645" xr:uid="{C7086109-B524-4DEB-8D80-C0AB89C5784A}"/>
    <cellStyle name="Ввод  10 3 2 2 2" xfId="11196" xr:uid="{93A7576C-39C4-478D-BB31-5E5C41AF595A}"/>
    <cellStyle name="Ввод  10 3 2 2 3" xfId="16801" xr:uid="{4F820370-D032-45E4-B211-A78013F0AB18}"/>
    <cellStyle name="Ввод  10 3 2 2 4" xfId="22277" xr:uid="{8DFAE94C-0E6B-40BC-BD38-6E72902D296B}"/>
    <cellStyle name="Ввод  10 3 2 3" xfId="6543" xr:uid="{11FEA583-9821-4164-8C2D-E6D00AADA3DB}"/>
    <cellStyle name="Ввод  10 3 2 3 2" xfId="13026" xr:uid="{2D6BE480-7977-4CE4-86C8-FCEAFA4355BE}"/>
    <cellStyle name="Ввод  10 3 2 3 3" xfId="18592" xr:uid="{6C1F7BD2-A24C-443D-B43C-D46110A5F435}"/>
    <cellStyle name="Ввод  10 3 2 3 4" xfId="24033" xr:uid="{6424CF99-EF64-4308-8AB9-1AC663CD7408}"/>
    <cellStyle name="Ввод  10 3 2 4" xfId="8840" xr:uid="{798400D7-FDDB-4787-AEED-61F90C16A267}"/>
    <cellStyle name="Ввод  10 3 2 5" xfId="14487" xr:uid="{E64934BE-32BD-4F5C-AF3A-DD34BD12764D}"/>
    <cellStyle name="Ввод  10 3 2 6" xfId="20007" xr:uid="{09721ECC-1058-4007-912E-05AEEA393EC4}"/>
    <cellStyle name="Ввод  10 3 3" xfId="2232" xr:uid="{0F13C891-CB86-44F5-A214-B51529FC3AF2}"/>
    <cellStyle name="Ввод  10 3 3 2" xfId="4646" xr:uid="{01DF871C-5AEB-4920-A830-7058B3836AA4}"/>
    <cellStyle name="Ввод  10 3 3 2 2" xfId="11197" xr:uid="{D62AE60A-3988-4B33-98E8-B3321CB61D3D}"/>
    <cellStyle name="Ввод  10 3 3 2 3" xfId="16802" xr:uid="{C41E62B1-7537-414A-A1CC-44ED41FA1D04}"/>
    <cellStyle name="Ввод  10 3 3 2 4" xfId="22278" xr:uid="{C388B074-62FA-4958-B107-41F284EE970D}"/>
    <cellStyle name="Ввод  10 3 3 3" xfId="6544" xr:uid="{112F96AF-A440-41BE-9292-FB3264FEC304}"/>
    <cellStyle name="Ввод  10 3 3 3 2" xfId="13027" xr:uid="{FE60828D-AAC5-40DD-BCCF-99EC6E586627}"/>
    <cellStyle name="Ввод  10 3 3 3 3" xfId="18593" xr:uid="{3D199E40-50BC-422E-8D81-76978CE6D3BD}"/>
    <cellStyle name="Ввод  10 3 3 3 4" xfId="24034" xr:uid="{21300BB3-3536-4DE9-B8AF-E6B64304C637}"/>
    <cellStyle name="Ввод  10 3 3 4" xfId="8841" xr:uid="{D951E7D0-9F0B-4EEA-BDBB-F4E641590DC0}"/>
    <cellStyle name="Ввод  10 3 3 5" xfId="14488" xr:uid="{70806449-EE54-4217-B694-DAFCA2585EF7}"/>
    <cellStyle name="Ввод  10 3 3 6" xfId="20008" xr:uid="{02F48F7E-56A5-4262-8284-10FB3961E384}"/>
    <cellStyle name="Ввод  10 3 4" xfId="4644" xr:uid="{6169D557-EF94-425F-9BB3-621FED633B12}"/>
    <cellStyle name="Ввод  10 3 4 2" xfId="11195" xr:uid="{7B0D3251-3286-4140-883A-56464FA074F7}"/>
    <cellStyle name="Ввод  10 3 4 3" xfId="16800" xr:uid="{33921EA5-9983-4944-8E83-5AB59E4A59D7}"/>
    <cellStyle name="Ввод  10 3 4 4" xfId="22276" xr:uid="{ABB37A24-0C85-4EDF-B85D-33049A4CFA6D}"/>
    <cellStyle name="Ввод  10 3 5" xfId="6542" xr:uid="{F61C1C91-B0FB-4CE0-976B-033038DAF1B2}"/>
    <cellStyle name="Ввод  10 3 5 2" xfId="13025" xr:uid="{3870D609-654C-47D2-B95F-1F904B2FD42D}"/>
    <cellStyle name="Ввод  10 3 5 3" xfId="18591" xr:uid="{DB4AC3F7-8DB3-49FE-9C90-57C26DF9FB5C}"/>
    <cellStyle name="Ввод  10 3 5 4" xfId="24032" xr:uid="{5C1A7C6E-A938-48BC-B124-6D7FCFC0AFC2}"/>
    <cellStyle name="Ввод  10 3 6" xfId="8839" xr:uid="{1A711FC5-175B-4ABD-80A9-EF06444F6FF1}"/>
    <cellStyle name="Ввод  10 3 7" xfId="14486" xr:uid="{D84CE595-68D8-4182-9BA9-C8FCE0D61BCE}"/>
    <cellStyle name="Ввод  10 3 8" xfId="20006" xr:uid="{52B5DCEC-E20E-4B5D-99F3-CAB3E5865F94}"/>
    <cellStyle name="Ввод  10 4" xfId="2233" xr:uid="{5036F9BF-BC95-475D-838F-8BEDC094E114}"/>
    <cellStyle name="Ввод  10 4 2" xfId="2234" xr:uid="{94BAB979-1DCE-44DE-BAB4-AE1E41ACE7D5}"/>
    <cellStyle name="Ввод  10 4 2 2" xfId="4648" xr:uid="{BCB9CD81-23FB-468C-9EBE-BFE977F830E0}"/>
    <cellStyle name="Ввод  10 4 2 2 2" xfId="11199" xr:uid="{546521E5-75D6-41CF-B3EC-002ED24ABC62}"/>
    <cellStyle name="Ввод  10 4 2 2 3" xfId="16804" xr:uid="{606BE35E-9769-406D-A88F-32049D826256}"/>
    <cellStyle name="Ввод  10 4 2 2 4" xfId="22280" xr:uid="{86940FBD-274A-4FAB-B796-7C8E5A408834}"/>
    <cellStyle name="Ввод  10 4 2 3" xfId="6546" xr:uid="{6E816E29-111A-4B9A-B813-56C9B823B0C7}"/>
    <cellStyle name="Ввод  10 4 2 3 2" xfId="13029" xr:uid="{5D3EB70C-61BC-4888-8513-6FAFDF1504C4}"/>
    <cellStyle name="Ввод  10 4 2 3 3" xfId="18595" xr:uid="{82E71B6A-A40F-4875-872E-95462434C702}"/>
    <cellStyle name="Ввод  10 4 2 3 4" xfId="24036" xr:uid="{0BFFCC5E-7728-43A6-96C4-610AF154EACD}"/>
    <cellStyle name="Ввод  10 4 2 4" xfId="8843" xr:uid="{A62838EC-E0FE-48B6-8471-DE977E4E0B03}"/>
    <cellStyle name="Ввод  10 4 2 5" xfId="14490" xr:uid="{6D5ADEF7-016F-441E-9156-E39D95EB71D3}"/>
    <cellStyle name="Ввод  10 4 2 6" xfId="20010" xr:uid="{03E1EA36-6B8B-47A5-A3D7-D70DCC84975B}"/>
    <cellStyle name="Ввод  10 4 3" xfId="2235" xr:uid="{4ADB7DD4-B2C4-4026-B1C1-7B0F4E63987B}"/>
    <cellStyle name="Ввод  10 4 3 2" xfId="4649" xr:uid="{3B9D03C9-66F7-4441-892D-F3B80EA609B3}"/>
    <cellStyle name="Ввод  10 4 3 2 2" xfId="11200" xr:uid="{3769FBF6-5262-4498-82D7-4B8AE1C71C03}"/>
    <cellStyle name="Ввод  10 4 3 2 3" xfId="16805" xr:uid="{8F5E914F-D231-41ED-8637-AE2505BA25AE}"/>
    <cellStyle name="Ввод  10 4 3 2 4" xfId="22281" xr:uid="{3A60C8ED-4B69-4730-8D1E-DA5AA5248926}"/>
    <cellStyle name="Ввод  10 4 3 3" xfId="6547" xr:uid="{478B5337-B22D-4E3E-A0D9-8BCC2F89EDE2}"/>
    <cellStyle name="Ввод  10 4 3 3 2" xfId="13030" xr:uid="{63FABC8B-0407-4380-8850-067EDBCB293D}"/>
    <cellStyle name="Ввод  10 4 3 3 3" xfId="18596" xr:uid="{C51C28D7-7C10-430C-BC01-E9DBD1D3E442}"/>
    <cellStyle name="Ввод  10 4 3 3 4" xfId="24037" xr:uid="{0488E19F-8E57-4B95-9BDC-876CBF5995D5}"/>
    <cellStyle name="Ввод  10 4 3 4" xfId="8844" xr:uid="{728E1459-D122-4515-8C73-AAB2A616FD5B}"/>
    <cellStyle name="Ввод  10 4 3 5" xfId="14491" xr:uid="{24355AE9-059A-4A58-8D9E-A9F66F679464}"/>
    <cellStyle name="Ввод  10 4 3 6" xfId="20011" xr:uid="{8A8253D2-59F1-443B-9DA7-04FB30BD2332}"/>
    <cellStyle name="Ввод  10 4 4" xfId="4647" xr:uid="{5159EB5B-8B28-4C75-B62C-3D173B57B68E}"/>
    <cellStyle name="Ввод  10 4 4 2" xfId="11198" xr:uid="{4CBC2B85-9159-4EBA-80C2-00B827792638}"/>
    <cellStyle name="Ввод  10 4 4 3" xfId="16803" xr:uid="{D129C6A8-E8F1-4AE6-8DAB-843CFA37AF60}"/>
    <cellStyle name="Ввод  10 4 4 4" xfId="22279" xr:uid="{4BDFB05C-0F50-43E7-925D-B87C1EE64796}"/>
    <cellStyle name="Ввод  10 4 5" xfId="6545" xr:uid="{F6A9094A-45F2-4E10-AAFE-4878FF5D3E21}"/>
    <cellStyle name="Ввод  10 4 5 2" xfId="13028" xr:uid="{FB35CC66-6AA8-4D4C-B399-5BE10FD777FD}"/>
    <cellStyle name="Ввод  10 4 5 3" xfId="18594" xr:uid="{73AF5D20-E389-49E5-9ED6-89A30B67A7EC}"/>
    <cellStyle name="Ввод  10 4 5 4" xfId="24035" xr:uid="{12A3E833-D77F-4467-BB7E-A1AF5F590604}"/>
    <cellStyle name="Ввод  10 4 6" xfId="8842" xr:uid="{82DC8F7D-790B-4716-99A6-803011D67B89}"/>
    <cellStyle name="Ввод  10 4 7" xfId="14489" xr:uid="{5708B745-07A0-4E0E-B6B3-62CF14A53F82}"/>
    <cellStyle name="Ввод  10 4 8" xfId="20009" xr:uid="{4A5524C6-FF27-45D7-996D-3436AE1E6115}"/>
    <cellStyle name="Ввод  10 5" xfId="2236" xr:uid="{061126D8-C0CB-49C5-A80C-EB582FFED777}"/>
    <cellStyle name="Ввод  10 5 2" xfId="4650" xr:uid="{8ADCBA0A-1774-491F-BB2E-4B7113A3CE5B}"/>
    <cellStyle name="Ввод  10 5 2 2" xfId="11201" xr:uid="{33FC517A-7D8E-4537-B61C-55A1DFB38D46}"/>
    <cellStyle name="Ввод  10 5 2 3" xfId="16806" xr:uid="{DBBED145-7E84-41A4-AC97-FCBDB9483F8B}"/>
    <cellStyle name="Ввод  10 5 2 4" xfId="22282" xr:uid="{4F8630B9-F700-40EF-B685-DA54D967AAE3}"/>
    <cellStyle name="Ввод  10 5 3" xfId="6548" xr:uid="{7D1DF46C-347A-45C4-953B-6A24F18ABB9C}"/>
    <cellStyle name="Ввод  10 5 3 2" xfId="13031" xr:uid="{5CD6A368-1011-4527-8BEA-06D71E589204}"/>
    <cellStyle name="Ввод  10 5 3 3" xfId="18597" xr:uid="{4886C806-12FB-4190-BE63-C9873E9F2BF4}"/>
    <cellStyle name="Ввод  10 5 3 4" xfId="24038" xr:uid="{B9154077-8764-4EB3-BB70-442D802A4D51}"/>
    <cellStyle name="Ввод  10 5 4" xfId="8845" xr:uid="{E052E270-F2AA-4DBD-BECA-F2523872057A}"/>
    <cellStyle name="Ввод  10 5 5" xfId="14492" xr:uid="{7372F34E-D6E9-47F5-8408-4D5D22E2829D}"/>
    <cellStyle name="Ввод  10 5 6" xfId="20012" xr:uid="{BCE551B9-1BCB-46A7-A2D4-100875E0279A}"/>
    <cellStyle name="Ввод  10 6" xfId="2237" xr:uid="{B4DAE2F4-9D85-40B8-94CE-A964C94EBB07}"/>
    <cellStyle name="Ввод  10 6 2" xfId="4651" xr:uid="{2C1EEE7E-30EF-469E-A8BA-F07B8B78D4F0}"/>
    <cellStyle name="Ввод  10 6 2 2" xfId="11202" xr:uid="{C176C69D-526A-4088-BC2C-64A042570373}"/>
    <cellStyle name="Ввод  10 6 2 3" xfId="16807" xr:uid="{1173E6FF-9870-46C7-A7FF-F9EDCE6E0AAA}"/>
    <cellStyle name="Ввод  10 6 2 4" xfId="22283" xr:uid="{D6C60938-FDCE-4164-A5D6-FE413F18F0AA}"/>
    <cellStyle name="Ввод  10 6 3" xfId="6549" xr:uid="{58A34630-A6FF-41F3-957C-E75B8F7A9EB0}"/>
    <cellStyle name="Ввод  10 6 3 2" xfId="13032" xr:uid="{2AEAA1CD-0165-4B35-A8BB-AC4D2EBFD51A}"/>
    <cellStyle name="Ввод  10 6 3 3" xfId="18598" xr:uid="{67526A37-CC4A-4D17-89BF-1F08A98F2EA7}"/>
    <cellStyle name="Ввод  10 6 3 4" xfId="24039" xr:uid="{77F76248-A4FE-4BB9-82FB-B9E0AEA11881}"/>
    <cellStyle name="Ввод  10 6 4" xfId="8846" xr:uid="{03C1B23C-1E69-4BF1-9391-81041399D455}"/>
    <cellStyle name="Ввод  10 6 5" xfId="14493" xr:uid="{8CD50B6C-B5D8-4F89-8FB7-837A09363CA1}"/>
    <cellStyle name="Ввод  10 6 6" xfId="20013" xr:uid="{63DBDD72-DA5B-4861-8CA3-BF9F680C3EAA}"/>
    <cellStyle name="Ввод  10 7" xfId="4640" xr:uid="{ACC88E1A-AD9D-4A8E-8515-B8740EB9009B}"/>
    <cellStyle name="Ввод  10 7 2" xfId="11191" xr:uid="{B6F4BF82-9C40-4051-BDE4-D30799E20952}"/>
    <cellStyle name="Ввод  10 7 3" xfId="16796" xr:uid="{AB01333D-B065-457C-8B29-B0CF730914C3}"/>
    <cellStyle name="Ввод  10 7 4" xfId="22272" xr:uid="{027D9433-D99A-4863-A4EF-8E99724E123C}"/>
    <cellStyle name="Ввод  10 8" xfId="6538" xr:uid="{1C1E3648-BB96-4354-BF54-47CCA3B386E6}"/>
    <cellStyle name="Ввод  10 8 2" xfId="13021" xr:uid="{F8407724-8149-42DE-A208-62F2AA3BD40D}"/>
    <cellStyle name="Ввод  10 8 3" xfId="18587" xr:uid="{76356788-B6D4-4C61-AB73-B4D403337E2E}"/>
    <cellStyle name="Ввод  10 8 4" xfId="24028" xr:uid="{BD19589B-4947-4679-9DD7-E126D3B5FB47}"/>
    <cellStyle name="Ввод  10 9" xfId="8835" xr:uid="{D9D1BDC9-19F7-49B4-BB0A-616F2D3B6A2F}"/>
    <cellStyle name="Ввод  11" xfId="2238" xr:uid="{71822583-BAA3-4344-BC6A-E4D4C1ECC33C}"/>
    <cellStyle name="Ввод  11 10" xfId="14494" xr:uid="{769D9559-C539-4B11-BDA1-E344CB38DE2C}"/>
    <cellStyle name="Ввод  11 11" xfId="20014" xr:uid="{3C3A9758-C151-425D-A993-2A0132C8A7CD}"/>
    <cellStyle name="Ввод  11 2" xfId="2239" xr:uid="{6D04BD43-854F-4429-98C2-6A70486FCDC2}"/>
    <cellStyle name="Ввод  11 2 2" xfId="2240" xr:uid="{5065C95D-6005-4C96-B37C-FE78EEB3D8FC}"/>
    <cellStyle name="Ввод  11 2 2 2" xfId="4654" xr:uid="{5E46694C-197E-40EF-AEF7-CDF6D3136758}"/>
    <cellStyle name="Ввод  11 2 2 2 2" xfId="11205" xr:uid="{E36EFC9A-03B4-4F1A-94B2-C496BFBA7FBA}"/>
    <cellStyle name="Ввод  11 2 2 2 3" xfId="16810" xr:uid="{CBBCD843-0AE4-42F2-B2BE-735390A45126}"/>
    <cellStyle name="Ввод  11 2 2 2 4" xfId="22286" xr:uid="{D9D7716F-5788-490A-AEC2-00786AAEBCF7}"/>
    <cellStyle name="Ввод  11 2 2 3" xfId="6552" xr:uid="{B14E0836-D8AB-4B53-8C00-BCD7CA803BBF}"/>
    <cellStyle name="Ввод  11 2 2 3 2" xfId="13035" xr:uid="{68D947F5-9B20-446C-8A0B-045E8EE83944}"/>
    <cellStyle name="Ввод  11 2 2 3 3" xfId="18601" xr:uid="{9158DFAF-F7F0-4070-8EC8-2E08C66E069E}"/>
    <cellStyle name="Ввод  11 2 2 3 4" xfId="24042" xr:uid="{0A410B04-73B5-457A-AEC8-656788F4A3D7}"/>
    <cellStyle name="Ввод  11 2 2 4" xfId="8849" xr:uid="{F4F43320-C813-45DB-97F1-E565561343C3}"/>
    <cellStyle name="Ввод  11 2 2 5" xfId="14496" xr:uid="{3ED4FE15-FC3A-4600-B172-8E6B2EFC4F1F}"/>
    <cellStyle name="Ввод  11 2 2 6" xfId="20016" xr:uid="{2FED2E89-2CE2-4188-88C5-FD31DE9373F0}"/>
    <cellStyle name="Ввод  11 2 3" xfId="2241" xr:uid="{55C722C4-67B5-4F39-B21F-FF7A00DC0F56}"/>
    <cellStyle name="Ввод  11 2 3 2" xfId="4655" xr:uid="{9045135A-B8F0-4CDC-BB57-55478CF3A3BB}"/>
    <cellStyle name="Ввод  11 2 3 2 2" xfId="11206" xr:uid="{3584E79A-9670-4299-8234-2BF654F10EB5}"/>
    <cellStyle name="Ввод  11 2 3 2 3" xfId="16811" xr:uid="{C3514759-65D5-4A29-AEE3-A5A13D5FD510}"/>
    <cellStyle name="Ввод  11 2 3 2 4" xfId="22287" xr:uid="{52771D22-8A30-4D60-A903-FA23B9E3D590}"/>
    <cellStyle name="Ввод  11 2 3 3" xfId="6553" xr:uid="{5C889CC7-42CB-45DD-8703-9940403CCB7E}"/>
    <cellStyle name="Ввод  11 2 3 3 2" xfId="13036" xr:uid="{D3B8F582-373E-4246-B460-7D9606D101BD}"/>
    <cellStyle name="Ввод  11 2 3 3 3" xfId="18602" xr:uid="{EC2D4DBB-4B3D-41D6-B292-992A50F761E5}"/>
    <cellStyle name="Ввод  11 2 3 3 4" xfId="24043" xr:uid="{B9462AB6-83B0-4E43-9CF2-A5586AC6B3F5}"/>
    <cellStyle name="Ввод  11 2 3 4" xfId="8850" xr:uid="{5F0481BC-FCE2-44C8-83D0-382B1B5FB254}"/>
    <cellStyle name="Ввод  11 2 3 5" xfId="14497" xr:uid="{FF33A475-CA4D-48E1-97A5-698BAC4D7EE7}"/>
    <cellStyle name="Ввод  11 2 3 6" xfId="20017" xr:uid="{1DD78092-5F50-4E29-B4FF-7ACF0186911D}"/>
    <cellStyle name="Ввод  11 2 4" xfId="4653" xr:uid="{AB1646CC-0664-4ABF-8344-D256D4C65A12}"/>
    <cellStyle name="Ввод  11 2 4 2" xfId="11204" xr:uid="{A16259E9-31D7-4C7D-B4C4-9B204DAE18E2}"/>
    <cellStyle name="Ввод  11 2 4 3" xfId="16809" xr:uid="{E7290256-2529-44DB-B42B-D3D78EB60FF7}"/>
    <cellStyle name="Ввод  11 2 4 4" xfId="22285" xr:uid="{DF56180B-A778-44BB-B987-E83D1D2EFABB}"/>
    <cellStyle name="Ввод  11 2 5" xfId="6551" xr:uid="{8A0849B6-B973-4868-935C-1282FE7142BD}"/>
    <cellStyle name="Ввод  11 2 5 2" xfId="13034" xr:uid="{45854219-0B83-49C8-9650-E3C5D2D1C481}"/>
    <cellStyle name="Ввод  11 2 5 3" xfId="18600" xr:uid="{E3FCCDAA-FE17-48CA-ADA4-8911A55739D8}"/>
    <cellStyle name="Ввод  11 2 5 4" xfId="24041" xr:uid="{EA3DC3B9-9C07-4AE6-85C7-920B5BAE80DF}"/>
    <cellStyle name="Ввод  11 2 6" xfId="8848" xr:uid="{D33EC6BE-998D-47F5-A362-28DE32C9A355}"/>
    <cellStyle name="Ввод  11 2 7" xfId="14495" xr:uid="{8F12CD86-EE4C-448B-A94B-0305DCB1C0E9}"/>
    <cellStyle name="Ввод  11 2 8" xfId="20015" xr:uid="{A56B529B-D785-49B1-87A3-55F52DDC6121}"/>
    <cellStyle name="Ввод  11 3" xfId="2242" xr:uid="{9DE0ADEB-CD10-4662-A92E-C763FA36DB17}"/>
    <cellStyle name="Ввод  11 3 2" xfId="2243" xr:uid="{AED79617-C4C9-4BD1-B2C0-CE8B5EF9CB00}"/>
    <cellStyle name="Ввод  11 3 2 2" xfId="4657" xr:uid="{44F8F9B9-C8BD-4BD4-942A-DC63DF38F228}"/>
    <cellStyle name="Ввод  11 3 2 2 2" xfId="11208" xr:uid="{95E63B4D-BB7B-4CA5-9334-52F31F1103D9}"/>
    <cellStyle name="Ввод  11 3 2 2 3" xfId="16813" xr:uid="{3BEF0CE1-40BF-405D-B810-8CE7F85C9641}"/>
    <cellStyle name="Ввод  11 3 2 2 4" xfId="22289" xr:uid="{673B051F-2E70-4CAE-8C83-BB46E18E7202}"/>
    <cellStyle name="Ввод  11 3 2 3" xfId="6555" xr:uid="{E880DECD-C411-42CC-88F1-C720985998FC}"/>
    <cellStyle name="Ввод  11 3 2 3 2" xfId="13038" xr:uid="{7B677644-D052-45A4-9F0F-2F57831CE7D2}"/>
    <cellStyle name="Ввод  11 3 2 3 3" xfId="18604" xr:uid="{181DDA4C-AE43-45FC-8745-A20C513AD1A5}"/>
    <cellStyle name="Ввод  11 3 2 3 4" xfId="24045" xr:uid="{60031803-C4B4-401C-9716-8F8D469D4F43}"/>
    <cellStyle name="Ввод  11 3 2 4" xfId="8852" xr:uid="{89189C5C-5234-4E61-9741-94C16CBD9AA9}"/>
    <cellStyle name="Ввод  11 3 2 5" xfId="14499" xr:uid="{075C6DF1-DEE3-40D4-B733-C734B44BC055}"/>
    <cellStyle name="Ввод  11 3 2 6" xfId="20019" xr:uid="{1EB75016-76C7-4B4C-893C-4FB900C5F463}"/>
    <cellStyle name="Ввод  11 3 3" xfId="2244" xr:uid="{73B9A0AD-FEA5-4FBB-A07A-9350E9F26563}"/>
    <cellStyle name="Ввод  11 3 3 2" xfId="4658" xr:uid="{5A6ED1F3-D101-435D-9FD3-94E9420C6CDD}"/>
    <cellStyle name="Ввод  11 3 3 2 2" xfId="11209" xr:uid="{45AE7FAD-C31F-47E5-A7EA-D991B15382DD}"/>
    <cellStyle name="Ввод  11 3 3 2 3" xfId="16814" xr:uid="{2DE2D5C5-6E4C-45F1-A4ED-1DA9E5C4B34F}"/>
    <cellStyle name="Ввод  11 3 3 2 4" xfId="22290" xr:uid="{D9E0F164-FA94-4DF8-83D7-1F9EEED6BA68}"/>
    <cellStyle name="Ввод  11 3 3 3" xfId="6556" xr:uid="{40DF9CF4-81F2-4531-87CB-09CADDBFFCE6}"/>
    <cellStyle name="Ввод  11 3 3 3 2" xfId="13039" xr:uid="{9E35D898-B03E-47A3-B8D3-B4C5CA798583}"/>
    <cellStyle name="Ввод  11 3 3 3 3" xfId="18605" xr:uid="{3E292E9E-8D35-46C2-9934-F8C827541890}"/>
    <cellStyle name="Ввод  11 3 3 3 4" xfId="24046" xr:uid="{E6186E24-41D2-4AFB-911A-FB3AC888D28B}"/>
    <cellStyle name="Ввод  11 3 3 4" xfId="8853" xr:uid="{C477E629-33BC-4EA1-ACF6-505115A56D26}"/>
    <cellStyle name="Ввод  11 3 3 5" xfId="14500" xr:uid="{2F399A73-2DED-4FDE-8B3A-B5C6D7599784}"/>
    <cellStyle name="Ввод  11 3 3 6" xfId="20020" xr:uid="{FEA97430-9885-4C73-B44D-1906BA431F39}"/>
    <cellStyle name="Ввод  11 3 4" xfId="4656" xr:uid="{E71DDFBF-334B-4024-B898-5D915AD19883}"/>
    <cellStyle name="Ввод  11 3 4 2" xfId="11207" xr:uid="{3F61DFA5-B5BE-4835-9629-4D60263AE948}"/>
    <cellStyle name="Ввод  11 3 4 3" xfId="16812" xr:uid="{5DB2C99C-5C41-4D04-88AA-8DFEB96D9815}"/>
    <cellStyle name="Ввод  11 3 4 4" xfId="22288" xr:uid="{82C6C8BD-AF5A-4BB1-8A0C-34A43FF86F9D}"/>
    <cellStyle name="Ввод  11 3 5" xfId="6554" xr:uid="{D3649A75-ECFD-4661-AA8A-0BCA021D4723}"/>
    <cellStyle name="Ввод  11 3 5 2" xfId="13037" xr:uid="{36DA0556-A3C0-4DDD-A4D9-5E72941C453B}"/>
    <cellStyle name="Ввод  11 3 5 3" xfId="18603" xr:uid="{FB5979AA-AF5C-4F80-AD7E-6493F9156AE0}"/>
    <cellStyle name="Ввод  11 3 5 4" xfId="24044" xr:uid="{1B039ADD-AB1E-4C6D-97BA-D3612B04C5EA}"/>
    <cellStyle name="Ввод  11 3 6" xfId="8851" xr:uid="{4E59C908-86EF-4077-8BBA-064928631063}"/>
    <cellStyle name="Ввод  11 3 7" xfId="14498" xr:uid="{F9280088-56FF-4A67-B00F-B1838E78F213}"/>
    <cellStyle name="Ввод  11 3 8" xfId="20018" xr:uid="{27793861-76F3-40DA-B358-2A03C29939B3}"/>
    <cellStyle name="Ввод  11 4" xfId="2245" xr:uid="{7C7E759F-5031-4F33-AD2E-93DCDC356600}"/>
    <cellStyle name="Ввод  11 4 2" xfId="2246" xr:uid="{12DD530A-9A88-4129-A704-AC5E1BC372DA}"/>
    <cellStyle name="Ввод  11 4 2 2" xfId="4660" xr:uid="{216924AC-1FC3-4AAB-93AC-C3EB0B3E2941}"/>
    <cellStyle name="Ввод  11 4 2 2 2" xfId="11211" xr:uid="{A4149808-E7E1-4F00-AA3B-88DCB1E902FB}"/>
    <cellStyle name="Ввод  11 4 2 2 3" xfId="16816" xr:uid="{148ACC1A-E66E-4404-BED6-2AE78A05EB27}"/>
    <cellStyle name="Ввод  11 4 2 2 4" xfId="22292" xr:uid="{824872A9-750B-4A15-A750-4607A161E4C8}"/>
    <cellStyle name="Ввод  11 4 2 3" xfId="6558" xr:uid="{FDDBB6A9-71E0-4354-BA3C-BF2A33CFE83C}"/>
    <cellStyle name="Ввод  11 4 2 3 2" xfId="13041" xr:uid="{83CAD4E7-F0BA-4241-B010-F064592F606E}"/>
    <cellStyle name="Ввод  11 4 2 3 3" xfId="18607" xr:uid="{9B66FE6A-14F9-4704-89BA-FF23A5E41519}"/>
    <cellStyle name="Ввод  11 4 2 3 4" xfId="24048" xr:uid="{4A977802-964B-44B1-8F16-D1DA63234DAC}"/>
    <cellStyle name="Ввод  11 4 2 4" xfId="8855" xr:uid="{68F8F0D1-3B14-42B3-B372-2003E741F1D1}"/>
    <cellStyle name="Ввод  11 4 2 5" xfId="14502" xr:uid="{DB2AF660-55D8-400D-B48B-67AFDB3A3C45}"/>
    <cellStyle name="Ввод  11 4 2 6" xfId="20022" xr:uid="{A0413808-CC76-4DF1-BB3C-6C53EA5EEF47}"/>
    <cellStyle name="Ввод  11 4 3" xfId="2247" xr:uid="{161846A7-BA44-4EAE-AC02-C43773E69F99}"/>
    <cellStyle name="Ввод  11 4 3 2" xfId="4661" xr:uid="{952DFDA5-A5E8-4B4D-B416-3C39859B22EB}"/>
    <cellStyle name="Ввод  11 4 3 2 2" xfId="11212" xr:uid="{D6C885B3-AF92-4695-ACF4-5576BBB40CA6}"/>
    <cellStyle name="Ввод  11 4 3 2 3" xfId="16817" xr:uid="{1445E8FF-6201-4D24-8DF7-96E65EF9A88E}"/>
    <cellStyle name="Ввод  11 4 3 2 4" xfId="22293" xr:uid="{E203E75D-0B3B-4B74-81BC-1C0DB677BAB1}"/>
    <cellStyle name="Ввод  11 4 3 3" xfId="6559" xr:uid="{00417A39-B2BA-4FC6-B6E0-29B0CCBE7783}"/>
    <cellStyle name="Ввод  11 4 3 3 2" xfId="13042" xr:uid="{C77439B6-CC96-4A7A-B87C-B17DFF827DB1}"/>
    <cellStyle name="Ввод  11 4 3 3 3" xfId="18608" xr:uid="{E5F83295-544F-480D-B7F5-2B11B88E95FD}"/>
    <cellStyle name="Ввод  11 4 3 3 4" xfId="24049" xr:uid="{AC146F06-666D-440B-9F84-6ED2885060EE}"/>
    <cellStyle name="Ввод  11 4 3 4" xfId="8856" xr:uid="{124EAFDE-5898-4DBE-A85F-AFEDEB85E700}"/>
    <cellStyle name="Ввод  11 4 3 5" xfId="14503" xr:uid="{B13BFC77-EC31-4984-B0C9-17309A66CA83}"/>
    <cellStyle name="Ввод  11 4 3 6" xfId="20023" xr:uid="{211B715A-0CAD-44B8-8B55-93C276A24EF1}"/>
    <cellStyle name="Ввод  11 4 4" xfId="4659" xr:uid="{5A333BEB-5BD7-4AF7-A355-4A1A92DF925A}"/>
    <cellStyle name="Ввод  11 4 4 2" xfId="11210" xr:uid="{7CE8E56E-8AC7-4A6B-ABBB-5A9E6B6FD210}"/>
    <cellStyle name="Ввод  11 4 4 3" xfId="16815" xr:uid="{4E4DBE60-3E7F-4487-9A69-CFF807BFD9A1}"/>
    <cellStyle name="Ввод  11 4 4 4" xfId="22291" xr:uid="{DAF4A9EF-5A8D-4570-8E7A-32002EFF7A5E}"/>
    <cellStyle name="Ввод  11 4 5" xfId="6557" xr:uid="{A22DE897-76D2-47A2-8C19-DCAC31E716A0}"/>
    <cellStyle name="Ввод  11 4 5 2" xfId="13040" xr:uid="{458828E8-2203-4A47-BCE5-BA2DD1DB5E8B}"/>
    <cellStyle name="Ввод  11 4 5 3" xfId="18606" xr:uid="{E884F728-9135-43FB-8543-AACEC85925D7}"/>
    <cellStyle name="Ввод  11 4 5 4" xfId="24047" xr:uid="{2D977E45-6210-4CBE-87B2-0E5437005521}"/>
    <cellStyle name="Ввод  11 4 6" xfId="8854" xr:uid="{6F3F68E5-8CF6-4D05-BA8B-254E88F185AA}"/>
    <cellStyle name="Ввод  11 4 7" xfId="14501" xr:uid="{2E599351-6AA1-4756-AAFE-35DBCFEAECAD}"/>
    <cellStyle name="Ввод  11 4 8" xfId="20021" xr:uid="{245973F0-F6DA-4AFE-AE91-706B47620740}"/>
    <cellStyle name="Ввод  11 5" xfId="2248" xr:uid="{B59B498A-7E8A-4829-875D-A9F155268027}"/>
    <cellStyle name="Ввод  11 5 2" xfId="4662" xr:uid="{B364A074-C706-46ED-845C-FD07742A17EC}"/>
    <cellStyle name="Ввод  11 5 2 2" xfId="11213" xr:uid="{EAD60312-1608-4793-9E95-6EE17C67F64D}"/>
    <cellStyle name="Ввод  11 5 2 3" xfId="16818" xr:uid="{B792594D-F4C7-4F60-A172-B153934D0D87}"/>
    <cellStyle name="Ввод  11 5 2 4" xfId="22294" xr:uid="{65EF38E1-C834-43D5-8D60-9FB4F39D3913}"/>
    <cellStyle name="Ввод  11 5 3" xfId="6560" xr:uid="{B6866B41-BCA7-447A-B6A2-456034A76D92}"/>
    <cellStyle name="Ввод  11 5 3 2" xfId="13043" xr:uid="{4E797607-84FF-4669-82FC-F3CA9F94C278}"/>
    <cellStyle name="Ввод  11 5 3 3" xfId="18609" xr:uid="{82C5A532-0DC5-4E9B-8A98-7974848F6326}"/>
    <cellStyle name="Ввод  11 5 3 4" xfId="24050" xr:uid="{B0953A7D-EC91-4129-A012-0198798E8E96}"/>
    <cellStyle name="Ввод  11 5 4" xfId="8857" xr:uid="{83676A6B-A342-4D19-A4F9-033C4700BA94}"/>
    <cellStyle name="Ввод  11 5 5" xfId="14504" xr:uid="{D5165451-D3A6-4C49-B7DD-6BFAE5DB7675}"/>
    <cellStyle name="Ввод  11 5 6" xfId="20024" xr:uid="{8DEBE302-0FC6-4836-9E90-601354EC92FD}"/>
    <cellStyle name="Ввод  11 6" xfId="2249" xr:uid="{DAED9762-175B-4993-9092-156006EE2EF7}"/>
    <cellStyle name="Ввод  11 6 2" xfId="4663" xr:uid="{5BDDCC80-D0AB-4406-9197-94BBCFBCE655}"/>
    <cellStyle name="Ввод  11 6 2 2" xfId="11214" xr:uid="{C138CF47-D317-4F57-A65E-6DA4728832AC}"/>
    <cellStyle name="Ввод  11 6 2 3" xfId="16819" xr:uid="{B7716DF4-0FD0-4E2B-ABBA-38C91C8F0849}"/>
    <cellStyle name="Ввод  11 6 2 4" xfId="22295" xr:uid="{86066C5E-C622-470E-944E-45F1CBA8248C}"/>
    <cellStyle name="Ввод  11 6 3" xfId="6561" xr:uid="{1E1AC1BE-D392-4202-92A2-6BFDA60FE243}"/>
    <cellStyle name="Ввод  11 6 3 2" xfId="13044" xr:uid="{DEF9C01E-8D66-4E02-BFAB-2A78FBDAEF1D}"/>
    <cellStyle name="Ввод  11 6 3 3" xfId="18610" xr:uid="{39723586-6B22-4EFC-9415-9B5D50F5FB7F}"/>
    <cellStyle name="Ввод  11 6 3 4" xfId="24051" xr:uid="{AF1A437C-8A7D-4072-B406-CB08DFF058F7}"/>
    <cellStyle name="Ввод  11 6 4" xfId="8858" xr:uid="{E70C0EAC-94A3-4B7A-8468-0B69E0F4D2A0}"/>
    <cellStyle name="Ввод  11 6 5" xfId="14505" xr:uid="{561BCA3E-69F1-4F2C-B4AD-CB8A29F60701}"/>
    <cellStyle name="Ввод  11 6 6" xfId="20025" xr:uid="{6AD53CCF-F761-463C-AE1F-DACD9E7E7744}"/>
    <cellStyle name="Ввод  11 7" xfId="4652" xr:uid="{1E2BA919-44F3-4195-B9A7-5BA49291EC8E}"/>
    <cellStyle name="Ввод  11 7 2" xfId="11203" xr:uid="{307B0A27-09A6-4BF4-8001-EDD91925F6E4}"/>
    <cellStyle name="Ввод  11 7 3" xfId="16808" xr:uid="{B7A02202-1BAE-4ABF-8337-3A3EA93B05C8}"/>
    <cellStyle name="Ввод  11 7 4" xfId="22284" xr:uid="{3584CE6C-B09C-4D9A-A261-8800A55FB746}"/>
    <cellStyle name="Ввод  11 8" xfId="6550" xr:uid="{52B0BBCD-E59E-4976-9316-AC875ED21303}"/>
    <cellStyle name="Ввод  11 8 2" xfId="13033" xr:uid="{A0B5E9D2-1A01-4EF2-AAB1-CE24E56B9635}"/>
    <cellStyle name="Ввод  11 8 3" xfId="18599" xr:uid="{FEC34DFF-136B-4DE8-8D4D-7F5185549F5E}"/>
    <cellStyle name="Ввод  11 8 4" xfId="24040" xr:uid="{F2057969-FF2F-4F5B-A640-2510E238D9B8}"/>
    <cellStyle name="Ввод  11 9" xfId="8847" xr:uid="{EC21E1B8-6512-4045-849D-4ACF945C9C4B}"/>
    <cellStyle name="Ввод  12" xfId="2250" xr:uid="{CB95C2BB-A8F1-4AD0-8D54-617F12FFF01F}"/>
    <cellStyle name="Ввод  12 10" xfId="14506" xr:uid="{644076A4-9A05-4B6E-939F-B21F88191490}"/>
    <cellStyle name="Ввод  12 11" xfId="20026" xr:uid="{C8321CDC-5BD8-46E8-B5F0-FCB3059581A6}"/>
    <cellStyle name="Ввод  12 2" xfId="2251" xr:uid="{8262F8E2-0158-40C9-B30F-F6C9C96A9379}"/>
    <cellStyle name="Ввод  12 2 2" xfId="2252" xr:uid="{5EB21423-D23A-4848-9627-BDE377BC0C92}"/>
    <cellStyle name="Ввод  12 2 2 2" xfId="4666" xr:uid="{2C70FCF5-5140-4FD0-95B6-101088B0CC51}"/>
    <cellStyle name="Ввод  12 2 2 2 2" xfId="11217" xr:uid="{5AE25B50-68F2-4F82-8237-2498B108626F}"/>
    <cellStyle name="Ввод  12 2 2 2 3" xfId="16822" xr:uid="{FCE0DDA6-4350-40F4-A173-A5E38E89C13D}"/>
    <cellStyle name="Ввод  12 2 2 2 4" xfId="22298" xr:uid="{5251B058-EFA1-4DA9-969E-DC8B2B9B4503}"/>
    <cellStyle name="Ввод  12 2 2 3" xfId="6564" xr:uid="{FF537466-34F3-49BA-B2FA-FE71AD351686}"/>
    <cellStyle name="Ввод  12 2 2 3 2" xfId="13047" xr:uid="{94B4E8AE-A097-4B23-87BF-1AE1AECBE736}"/>
    <cellStyle name="Ввод  12 2 2 3 3" xfId="18613" xr:uid="{80A00B4C-22BC-4595-9988-DE762E56F611}"/>
    <cellStyle name="Ввод  12 2 2 3 4" xfId="24054" xr:uid="{FBFEC051-8AC4-4209-8DA1-D8D1904D8E1D}"/>
    <cellStyle name="Ввод  12 2 2 4" xfId="8861" xr:uid="{D2934674-C267-4F5A-8A6D-CA03F6E4656D}"/>
    <cellStyle name="Ввод  12 2 2 5" xfId="14508" xr:uid="{0021B483-385C-4E85-A979-9504CAC9512F}"/>
    <cellStyle name="Ввод  12 2 2 6" xfId="20028" xr:uid="{DC57D6E7-85D3-4CA4-B1EB-2F6CA7DA9AAC}"/>
    <cellStyle name="Ввод  12 2 3" xfId="2253" xr:uid="{C412B147-8F3F-4182-AAFE-445A07EBFDAF}"/>
    <cellStyle name="Ввод  12 2 3 2" xfId="4667" xr:uid="{8F091C53-FC17-4BCD-A2FF-B01FB9284960}"/>
    <cellStyle name="Ввод  12 2 3 2 2" xfId="11218" xr:uid="{52E3ECB5-5F28-4887-A6AF-841776A13751}"/>
    <cellStyle name="Ввод  12 2 3 2 3" xfId="16823" xr:uid="{968D87FF-DFB8-4E1B-B489-A2F1BDCF5C29}"/>
    <cellStyle name="Ввод  12 2 3 2 4" xfId="22299" xr:uid="{3F955D3C-6E0F-4A39-80DD-0572C6321196}"/>
    <cellStyle name="Ввод  12 2 3 3" xfId="6565" xr:uid="{BD7D4CE8-8704-472F-B043-ABF48572B9ED}"/>
    <cellStyle name="Ввод  12 2 3 3 2" xfId="13048" xr:uid="{94C5E901-CC63-43E4-8A3D-273C2228BD43}"/>
    <cellStyle name="Ввод  12 2 3 3 3" xfId="18614" xr:uid="{4BD34A02-D2E4-4467-9FB2-24E3439FF85E}"/>
    <cellStyle name="Ввод  12 2 3 3 4" xfId="24055" xr:uid="{1095968D-02E5-4028-983A-58CD3C294296}"/>
    <cellStyle name="Ввод  12 2 3 4" xfId="8862" xr:uid="{6BF19FCC-0601-4E87-9DF0-72F48972FB23}"/>
    <cellStyle name="Ввод  12 2 3 5" xfId="14509" xr:uid="{8EB48700-9F5C-4E9E-A3BB-70112EB92BA3}"/>
    <cellStyle name="Ввод  12 2 3 6" xfId="20029" xr:uid="{6BAEDDF8-45F8-444E-9B67-4910CF3D077A}"/>
    <cellStyle name="Ввод  12 2 4" xfId="4665" xr:uid="{0C451E98-521A-43EF-B693-361D7ED898FA}"/>
    <cellStyle name="Ввод  12 2 4 2" xfId="11216" xr:uid="{EEEAFC8D-AC69-493E-86E0-B6A339FDB5BF}"/>
    <cellStyle name="Ввод  12 2 4 3" xfId="16821" xr:uid="{8CA5708C-92EA-49DA-B25A-C862650309CC}"/>
    <cellStyle name="Ввод  12 2 4 4" xfId="22297" xr:uid="{C666758B-15C4-4F73-A3D4-D802A5A49153}"/>
    <cellStyle name="Ввод  12 2 5" xfId="6563" xr:uid="{0F51076E-8135-404D-B5E8-2514694D5B4F}"/>
    <cellStyle name="Ввод  12 2 5 2" xfId="13046" xr:uid="{FAAE560E-3D1A-426D-9F5A-85B66BC0973E}"/>
    <cellStyle name="Ввод  12 2 5 3" xfId="18612" xr:uid="{AEFE5CC0-2214-4B0D-9D5D-007E5371983C}"/>
    <cellStyle name="Ввод  12 2 5 4" xfId="24053" xr:uid="{534844E4-F049-406E-9DD8-6271B6579617}"/>
    <cellStyle name="Ввод  12 2 6" xfId="8860" xr:uid="{1EB55795-480D-4B26-8596-3089445D8BB0}"/>
    <cellStyle name="Ввод  12 2 7" xfId="14507" xr:uid="{BBF1A4C1-AEDD-4F9B-BC08-DDA6CAE0C885}"/>
    <cellStyle name="Ввод  12 2 8" xfId="20027" xr:uid="{D16F1B1E-FD5B-4094-82FC-6D92B0B447A9}"/>
    <cellStyle name="Ввод  12 3" xfId="2254" xr:uid="{4C4B5DA2-D87A-435D-B6F9-4B64FDF02D13}"/>
    <cellStyle name="Ввод  12 3 2" xfId="2255" xr:uid="{5DCA086D-51D0-4D53-A27B-EE09E0F102E8}"/>
    <cellStyle name="Ввод  12 3 2 2" xfId="4669" xr:uid="{1C364885-E82F-405A-B924-38789A01C10D}"/>
    <cellStyle name="Ввод  12 3 2 2 2" xfId="11220" xr:uid="{2D7B6F36-B987-43AD-ABD2-999C6464D6CC}"/>
    <cellStyle name="Ввод  12 3 2 2 3" xfId="16825" xr:uid="{0A4B6EDE-A535-4A89-8241-89FDC7732528}"/>
    <cellStyle name="Ввод  12 3 2 2 4" xfId="22301" xr:uid="{8519BBD4-2622-4BFF-97EF-41D123039154}"/>
    <cellStyle name="Ввод  12 3 2 3" xfId="6567" xr:uid="{BEB62FD1-A79A-4DE5-9842-1444D6E62EF1}"/>
    <cellStyle name="Ввод  12 3 2 3 2" xfId="13050" xr:uid="{4072D6B6-5A26-4975-A199-5F4BDB727BEF}"/>
    <cellStyle name="Ввод  12 3 2 3 3" xfId="18616" xr:uid="{C197A5E9-4533-4995-A4A7-B115B66DBE4F}"/>
    <cellStyle name="Ввод  12 3 2 3 4" xfId="24057" xr:uid="{DEAAD9E8-4BAF-4FA1-8C3E-E20BCA31FA97}"/>
    <cellStyle name="Ввод  12 3 2 4" xfId="8864" xr:uid="{AA9B5617-ED37-4A5D-804D-1C8D2FBD9AB6}"/>
    <cellStyle name="Ввод  12 3 2 5" xfId="14511" xr:uid="{554A15E8-8DC6-47DB-A282-DB6D8AFFB5E2}"/>
    <cellStyle name="Ввод  12 3 2 6" xfId="20031" xr:uid="{F2328BB3-608F-4F02-B3E4-121C803D2A2A}"/>
    <cellStyle name="Ввод  12 3 3" xfId="2256" xr:uid="{64D96806-C37E-4367-A1DE-CFD053DE7E4A}"/>
    <cellStyle name="Ввод  12 3 3 2" xfId="4670" xr:uid="{819C8867-7D82-4812-9D23-20411A155F12}"/>
    <cellStyle name="Ввод  12 3 3 2 2" xfId="11221" xr:uid="{F8339C24-4077-4545-AADB-187D06B9E381}"/>
    <cellStyle name="Ввод  12 3 3 2 3" xfId="16826" xr:uid="{DBCF5F1E-F80F-446C-A833-915DC1E90E84}"/>
    <cellStyle name="Ввод  12 3 3 2 4" xfId="22302" xr:uid="{A37DE82A-D45E-4365-A8BA-9D46C361F739}"/>
    <cellStyle name="Ввод  12 3 3 3" xfId="6568" xr:uid="{B238740E-8D4A-4EEB-BC1C-BE54CB54C624}"/>
    <cellStyle name="Ввод  12 3 3 3 2" xfId="13051" xr:uid="{81F55E79-B8F8-44D0-9D79-32A13319A3AC}"/>
    <cellStyle name="Ввод  12 3 3 3 3" xfId="18617" xr:uid="{B9C4CEDB-7BCA-422A-B501-8B4485E77802}"/>
    <cellStyle name="Ввод  12 3 3 3 4" xfId="24058" xr:uid="{F003AEF6-EC4A-4B95-BF51-B710CDD4BD94}"/>
    <cellStyle name="Ввод  12 3 3 4" xfId="8865" xr:uid="{B386D703-9CA8-41DA-84B7-97006040A016}"/>
    <cellStyle name="Ввод  12 3 3 5" xfId="14512" xr:uid="{930319E1-8D7E-4FFA-8BF2-6BC0017B80F0}"/>
    <cellStyle name="Ввод  12 3 3 6" xfId="20032" xr:uid="{E543C058-0B20-40A3-8261-98D7AAA1A2AE}"/>
    <cellStyle name="Ввод  12 3 4" xfId="4668" xr:uid="{6DE0E99E-4F21-4A85-949C-54C0AB7B3260}"/>
    <cellStyle name="Ввод  12 3 4 2" xfId="11219" xr:uid="{028C4D5E-C59D-498A-B983-0A53471D4772}"/>
    <cellStyle name="Ввод  12 3 4 3" xfId="16824" xr:uid="{5A81C786-FFC0-4B3F-A658-00B157E2E722}"/>
    <cellStyle name="Ввод  12 3 4 4" xfId="22300" xr:uid="{80BD4DFC-0B30-4FC4-89CC-A62C894FD7B4}"/>
    <cellStyle name="Ввод  12 3 5" xfId="6566" xr:uid="{32676DD4-B4F4-45AB-B2B4-5CFF87E510C9}"/>
    <cellStyle name="Ввод  12 3 5 2" xfId="13049" xr:uid="{37B85F03-36E1-485C-B470-F27B319892A9}"/>
    <cellStyle name="Ввод  12 3 5 3" xfId="18615" xr:uid="{63AFD2F0-0F73-4236-A643-1B75BA1AD40F}"/>
    <cellStyle name="Ввод  12 3 5 4" xfId="24056" xr:uid="{87FC4501-5629-4435-90D2-469FD5E96FE9}"/>
    <cellStyle name="Ввод  12 3 6" xfId="8863" xr:uid="{D3E2F0BF-E2D0-4FE6-8FE8-099B449F448F}"/>
    <cellStyle name="Ввод  12 3 7" xfId="14510" xr:uid="{EFAC378F-2D74-48D1-82CB-8C328FDDBFDB}"/>
    <cellStyle name="Ввод  12 3 8" xfId="20030" xr:uid="{B280026C-F53C-499C-8D90-E7E8B7295FB8}"/>
    <cellStyle name="Ввод  12 4" xfId="2257" xr:uid="{DE3C4558-6DC9-4072-B9F9-D4751F570AFF}"/>
    <cellStyle name="Ввод  12 4 2" xfId="2258" xr:uid="{4FE82FC8-934D-4AE9-9DAE-8593BF18BFAD}"/>
    <cellStyle name="Ввод  12 4 2 2" xfId="4672" xr:uid="{8AD10AA4-C30A-4F1F-AD17-DFA3414E99BD}"/>
    <cellStyle name="Ввод  12 4 2 2 2" xfId="11223" xr:uid="{80C921B2-2623-42D4-B0F0-1879DEF36852}"/>
    <cellStyle name="Ввод  12 4 2 2 3" xfId="16828" xr:uid="{7F2FABAA-6194-4DDF-8FF6-DD18125D2C57}"/>
    <cellStyle name="Ввод  12 4 2 2 4" xfId="22304" xr:uid="{9874A71C-ABED-43D0-9191-21E5D9C2E7DD}"/>
    <cellStyle name="Ввод  12 4 2 3" xfId="6570" xr:uid="{B6834CAF-D457-49C9-BC58-F9DE6D514C05}"/>
    <cellStyle name="Ввод  12 4 2 3 2" xfId="13053" xr:uid="{F0B286D3-BD36-4B32-9093-C7EB16D19638}"/>
    <cellStyle name="Ввод  12 4 2 3 3" xfId="18619" xr:uid="{7905E415-DC2C-4472-B88F-EFCBF2662DC1}"/>
    <cellStyle name="Ввод  12 4 2 3 4" xfId="24060" xr:uid="{8248D5D3-48DF-4227-B32F-F274CD0903AB}"/>
    <cellStyle name="Ввод  12 4 2 4" xfId="8867" xr:uid="{88AF53CD-35B1-4F08-8113-E443997BB458}"/>
    <cellStyle name="Ввод  12 4 2 5" xfId="14514" xr:uid="{FE87BAA8-45E0-4B3C-953A-CE9FF6E4F892}"/>
    <cellStyle name="Ввод  12 4 2 6" xfId="20034" xr:uid="{1759D951-2930-4009-B861-0CD67AFDAF52}"/>
    <cellStyle name="Ввод  12 4 3" xfId="2259" xr:uid="{88B87E48-C392-44DA-92A1-40A449B8F912}"/>
    <cellStyle name="Ввод  12 4 3 2" xfId="4673" xr:uid="{54324886-6E27-46BA-86D2-C338861AA98C}"/>
    <cellStyle name="Ввод  12 4 3 2 2" xfId="11224" xr:uid="{CBB91EC0-3B6A-4C78-9C34-3FAA5E55BDB5}"/>
    <cellStyle name="Ввод  12 4 3 2 3" xfId="16829" xr:uid="{7C05A54F-0AE4-4777-BED1-CEF79F40ED4F}"/>
    <cellStyle name="Ввод  12 4 3 2 4" xfId="22305" xr:uid="{41147990-5512-474A-AD86-511B64F739B7}"/>
    <cellStyle name="Ввод  12 4 3 3" xfId="6571" xr:uid="{07E7D870-8748-4A55-90CD-68C70DC82E16}"/>
    <cellStyle name="Ввод  12 4 3 3 2" xfId="13054" xr:uid="{14F73C27-E479-46B3-9D11-89249CCAD83E}"/>
    <cellStyle name="Ввод  12 4 3 3 3" xfId="18620" xr:uid="{C3A230C4-6390-4FC2-9676-D42A6510A2BA}"/>
    <cellStyle name="Ввод  12 4 3 3 4" xfId="24061" xr:uid="{9B93653D-A6D4-4A41-B3DE-FE9D2C6C2DE2}"/>
    <cellStyle name="Ввод  12 4 3 4" xfId="8868" xr:uid="{9EEF5D7F-4A0F-4CE2-ADD2-9FC0E45F1EFE}"/>
    <cellStyle name="Ввод  12 4 3 5" xfId="14515" xr:uid="{4B427738-B721-48D2-810C-6310CED3818A}"/>
    <cellStyle name="Ввод  12 4 3 6" xfId="20035" xr:uid="{5C1B3CA2-8B81-4AAD-A471-92049D46FADA}"/>
    <cellStyle name="Ввод  12 4 4" xfId="4671" xr:uid="{C5C842E6-4CD7-4C6B-B390-1D77FD288BBA}"/>
    <cellStyle name="Ввод  12 4 4 2" xfId="11222" xr:uid="{2A3F5651-DAE6-4D66-ACFF-FE22D1BD1EE7}"/>
    <cellStyle name="Ввод  12 4 4 3" xfId="16827" xr:uid="{7E489B80-1B0B-4602-BBEF-95459F70513D}"/>
    <cellStyle name="Ввод  12 4 4 4" xfId="22303" xr:uid="{EDEB2118-F459-4EB1-8A48-F4459D7356E4}"/>
    <cellStyle name="Ввод  12 4 5" xfId="6569" xr:uid="{C9286706-CFF5-47DE-A1A1-D3424CB77CBD}"/>
    <cellStyle name="Ввод  12 4 5 2" xfId="13052" xr:uid="{A5D76752-6CD0-49B1-84BC-FC9CC29DADFD}"/>
    <cellStyle name="Ввод  12 4 5 3" xfId="18618" xr:uid="{BB16A5BE-4E50-472E-803C-75C8B44677AA}"/>
    <cellStyle name="Ввод  12 4 5 4" xfId="24059" xr:uid="{AE801A80-13C4-495F-A33B-3A8A85CE6FFE}"/>
    <cellStyle name="Ввод  12 4 6" xfId="8866" xr:uid="{86546143-449B-4B01-A363-9657EE9CD6A4}"/>
    <cellStyle name="Ввод  12 4 7" xfId="14513" xr:uid="{0D2C9A22-806E-4834-8D72-EBEB534C8621}"/>
    <cellStyle name="Ввод  12 4 8" xfId="20033" xr:uid="{C1815C54-C1C1-4906-A9B4-EA168044A3E8}"/>
    <cellStyle name="Ввод  12 5" xfId="2260" xr:uid="{AB66FBCB-5175-49D4-B569-A78D927194CB}"/>
    <cellStyle name="Ввод  12 5 2" xfId="4674" xr:uid="{E2B44578-AC6C-43E7-AEB6-BDDEE5B84F72}"/>
    <cellStyle name="Ввод  12 5 2 2" xfId="11225" xr:uid="{9F8C4C51-97E9-4E01-9536-2152F4417605}"/>
    <cellStyle name="Ввод  12 5 2 3" xfId="16830" xr:uid="{71FF9AF9-8D86-4DF8-974B-B935AD03DA39}"/>
    <cellStyle name="Ввод  12 5 2 4" xfId="22306" xr:uid="{8981355C-D919-4134-8DF8-848103F0BA48}"/>
    <cellStyle name="Ввод  12 5 3" xfId="6572" xr:uid="{3DC8D58F-4350-4DAF-A66D-5FB12F2ECDEC}"/>
    <cellStyle name="Ввод  12 5 3 2" xfId="13055" xr:uid="{BC6EE76D-CF32-4762-B844-C94AEFAEA4CD}"/>
    <cellStyle name="Ввод  12 5 3 3" xfId="18621" xr:uid="{D82D0C00-E176-463A-AB7A-E94F4E22045C}"/>
    <cellStyle name="Ввод  12 5 3 4" xfId="24062" xr:uid="{9E5A75E8-D30A-4391-B6C6-57FC2652AA50}"/>
    <cellStyle name="Ввод  12 5 4" xfId="8869" xr:uid="{4CA39624-6B0C-4DF6-95C3-F8ACBF3E175F}"/>
    <cellStyle name="Ввод  12 5 5" xfId="14516" xr:uid="{20FFEF23-8372-4250-8370-0438C4868E12}"/>
    <cellStyle name="Ввод  12 5 6" xfId="20036" xr:uid="{E593EBB4-51B0-406E-B4BE-37F8A7CE47EB}"/>
    <cellStyle name="Ввод  12 6" xfId="2261" xr:uid="{D3A045D6-6C09-4269-8DEF-1372AAF85AA4}"/>
    <cellStyle name="Ввод  12 6 2" xfId="4675" xr:uid="{7C0ECA09-C7C4-4951-9C9A-777B7F080859}"/>
    <cellStyle name="Ввод  12 6 2 2" xfId="11226" xr:uid="{3F6A229C-E321-4D53-9E55-A161B967ABC2}"/>
    <cellStyle name="Ввод  12 6 2 3" xfId="16831" xr:uid="{4C28A457-2AF1-43DB-9FCC-69D1848132D3}"/>
    <cellStyle name="Ввод  12 6 2 4" xfId="22307" xr:uid="{06A8F8B6-7833-407D-83BB-359275A3F1B6}"/>
    <cellStyle name="Ввод  12 6 3" xfId="6573" xr:uid="{02D1FDE8-C831-49B5-84C0-58FC6DB56C89}"/>
    <cellStyle name="Ввод  12 6 3 2" xfId="13056" xr:uid="{E3DAD901-77E6-41D3-8071-D700016DA9A5}"/>
    <cellStyle name="Ввод  12 6 3 3" xfId="18622" xr:uid="{AD1AD2BA-D547-4A21-9C30-B016F80FF1DB}"/>
    <cellStyle name="Ввод  12 6 3 4" xfId="24063" xr:uid="{B29CAEA3-735B-4625-95F6-103514B9741D}"/>
    <cellStyle name="Ввод  12 6 4" xfId="8870" xr:uid="{E2956562-8856-4E4A-BA7F-925C4DCC2AC4}"/>
    <cellStyle name="Ввод  12 6 5" xfId="14517" xr:uid="{39F98F4B-F328-43A6-A707-59A604DD2293}"/>
    <cellStyle name="Ввод  12 6 6" xfId="20037" xr:uid="{0AC7965E-8242-4A38-9E01-2BA52F7282C5}"/>
    <cellStyle name="Ввод  12 7" xfId="4664" xr:uid="{CC4E53CE-9932-471D-BE84-AE20924D9173}"/>
    <cellStyle name="Ввод  12 7 2" xfId="11215" xr:uid="{540241D5-AABA-429E-BC4C-A5193CA2D54C}"/>
    <cellStyle name="Ввод  12 7 3" xfId="16820" xr:uid="{5A10DC6F-EB6C-4B3A-AFF0-A64BDB323EB1}"/>
    <cellStyle name="Ввод  12 7 4" xfId="22296" xr:uid="{79314353-00BB-4EC0-A837-E63E76F5EAA6}"/>
    <cellStyle name="Ввод  12 8" xfId="6562" xr:uid="{571CC1B7-E954-4501-9505-058CCD2DE605}"/>
    <cellStyle name="Ввод  12 8 2" xfId="13045" xr:uid="{3F7B21D5-7A4E-4062-A235-F8CC89F81F39}"/>
    <cellStyle name="Ввод  12 8 3" xfId="18611" xr:uid="{5DA155C2-3C81-47C0-B9E7-E18A87F34528}"/>
    <cellStyle name="Ввод  12 8 4" xfId="24052" xr:uid="{B1442684-0C38-406B-8A0F-DB9581D904FF}"/>
    <cellStyle name="Ввод  12 9" xfId="8859" xr:uid="{B39D55F5-FC57-4F18-83C3-8D5367040720}"/>
    <cellStyle name="Ввод  13" xfId="2262" xr:uid="{71E319D7-ADBE-4EBA-B5D4-0F1ADD584D40}"/>
    <cellStyle name="Ввод  13 10" xfId="14518" xr:uid="{DAA3F2BE-CE92-46CE-B7B6-F6FEA9CA361D}"/>
    <cellStyle name="Ввод  13 11" xfId="20038" xr:uid="{4A1D9341-3B86-4C72-A9E9-73982D35EE62}"/>
    <cellStyle name="Ввод  13 2" xfId="2263" xr:uid="{A1CC44B1-CC91-4C42-9AC5-B777A34D0423}"/>
    <cellStyle name="Ввод  13 2 2" xfId="2264" xr:uid="{4812BC1D-5905-4A4D-89D6-E3BC72C553EF}"/>
    <cellStyle name="Ввод  13 2 2 2" xfId="4678" xr:uid="{31B4DA0E-6105-44E9-A823-6F834DBCA151}"/>
    <cellStyle name="Ввод  13 2 2 2 2" xfId="11229" xr:uid="{C786FB49-719D-4917-9EA6-DF2654EE4EE6}"/>
    <cellStyle name="Ввод  13 2 2 2 3" xfId="16834" xr:uid="{BA7CD79C-A5FC-43D1-BE1E-C129C736B82D}"/>
    <cellStyle name="Ввод  13 2 2 2 4" xfId="22310" xr:uid="{FE5197DC-6CA4-4590-B75F-0230C99EEDDE}"/>
    <cellStyle name="Ввод  13 2 2 3" xfId="6576" xr:uid="{14C75A41-0B89-4F15-A74A-C4FA05E510C3}"/>
    <cellStyle name="Ввод  13 2 2 3 2" xfId="13059" xr:uid="{A7C95343-24EB-46E0-B855-5735ECA5FE6F}"/>
    <cellStyle name="Ввод  13 2 2 3 3" xfId="18625" xr:uid="{87B76F51-4478-4FDA-95B9-3AE3593CABEE}"/>
    <cellStyle name="Ввод  13 2 2 3 4" xfId="24066" xr:uid="{2BB18CDF-F6A1-41BD-BBD1-C980C0BD9AA5}"/>
    <cellStyle name="Ввод  13 2 2 4" xfId="8873" xr:uid="{8031F32E-DE29-470F-A306-7B6DFD4965F8}"/>
    <cellStyle name="Ввод  13 2 2 5" xfId="14520" xr:uid="{9C61B6BA-3AD6-4FE3-8532-8D394124B102}"/>
    <cellStyle name="Ввод  13 2 2 6" xfId="20040" xr:uid="{2EA766C1-1042-4803-A7EE-F291D86B6E72}"/>
    <cellStyle name="Ввод  13 2 3" xfId="2265" xr:uid="{37755273-F80E-46F4-93D7-1E7A6CF0A3CE}"/>
    <cellStyle name="Ввод  13 2 3 2" xfId="4679" xr:uid="{4CB93208-5A62-4E3A-9E9A-DC75DFBC78C8}"/>
    <cellStyle name="Ввод  13 2 3 2 2" xfId="11230" xr:uid="{394665CB-C601-41A2-B5A9-23FD4606FD41}"/>
    <cellStyle name="Ввод  13 2 3 2 3" xfId="16835" xr:uid="{F1173283-5116-458E-AB41-F201B63D4090}"/>
    <cellStyle name="Ввод  13 2 3 2 4" xfId="22311" xr:uid="{67C6AF8F-E58D-4FE6-9E84-01857E08653D}"/>
    <cellStyle name="Ввод  13 2 3 3" xfId="6577" xr:uid="{368F2314-730F-434A-A66F-ECAB93627809}"/>
    <cellStyle name="Ввод  13 2 3 3 2" xfId="13060" xr:uid="{FFEC845E-CECF-49F3-AB6C-B0CD46E8C89E}"/>
    <cellStyle name="Ввод  13 2 3 3 3" xfId="18626" xr:uid="{797C6F8C-241F-46A8-A297-5227F2DAD911}"/>
    <cellStyle name="Ввод  13 2 3 3 4" xfId="24067" xr:uid="{4FBAF53A-2529-4A16-8F68-6466DDEF5403}"/>
    <cellStyle name="Ввод  13 2 3 4" xfId="8874" xr:uid="{01E375A9-AF41-4E88-85AE-DEDFE395F90A}"/>
    <cellStyle name="Ввод  13 2 3 5" xfId="14521" xr:uid="{FE846D0B-8BC4-4EA4-A480-65FB92C57488}"/>
    <cellStyle name="Ввод  13 2 3 6" xfId="20041" xr:uid="{C4B264A3-1215-4A60-AAD3-5FC98894ACD9}"/>
    <cellStyle name="Ввод  13 2 4" xfId="4677" xr:uid="{DF3CC98E-1267-4840-87C2-031579D963AD}"/>
    <cellStyle name="Ввод  13 2 4 2" xfId="11228" xr:uid="{264EB3C6-50A0-44B2-9CA8-172096F92FF3}"/>
    <cellStyle name="Ввод  13 2 4 3" xfId="16833" xr:uid="{1FD25AAF-98C2-44D5-ACFB-AF28440B0600}"/>
    <cellStyle name="Ввод  13 2 4 4" xfId="22309" xr:uid="{FDA20B05-392C-43AD-B9C8-FFD097943768}"/>
    <cellStyle name="Ввод  13 2 5" xfId="6575" xr:uid="{E886715A-2108-4CAB-92EF-27DB9F74634B}"/>
    <cellStyle name="Ввод  13 2 5 2" xfId="13058" xr:uid="{2E826325-F16A-442F-98D5-B9B9469B69E7}"/>
    <cellStyle name="Ввод  13 2 5 3" xfId="18624" xr:uid="{AB94FF8A-1073-4C96-A10F-A1BC35335CE2}"/>
    <cellStyle name="Ввод  13 2 5 4" xfId="24065" xr:uid="{CEBF9C29-A463-4A76-AD6E-85857487F742}"/>
    <cellStyle name="Ввод  13 2 6" xfId="8872" xr:uid="{1A790173-2BCF-4E6E-9FCF-B4B9467B6AE8}"/>
    <cellStyle name="Ввод  13 2 7" xfId="14519" xr:uid="{A5FD3077-A287-43C0-824D-F2F83B52CFEA}"/>
    <cellStyle name="Ввод  13 2 8" xfId="20039" xr:uid="{981D9389-43A6-4483-8ECD-7F09639BB21B}"/>
    <cellStyle name="Ввод  13 3" xfId="2266" xr:uid="{9F36F5F4-382F-452C-996B-F62DA60C3646}"/>
    <cellStyle name="Ввод  13 3 2" xfId="2267" xr:uid="{D7628D7B-F3B7-4137-B1B1-8D85EE6D1A49}"/>
    <cellStyle name="Ввод  13 3 2 2" xfId="4681" xr:uid="{2A71F446-53C6-4090-B9D3-6F6F6721318F}"/>
    <cellStyle name="Ввод  13 3 2 2 2" xfId="11232" xr:uid="{6ECA897A-0E69-42C0-9A06-48708BA0E324}"/>
    <cellStyle name="Ввод  13 3 2 2 3" xfId="16837" xr:uid="{CD310C5D-2EC2-42AE-8FE2-52A3B03DB1F0}"/>
    <cellStyle name="Ввод  13 3 2 2 4" xfId="22313" xr:uid="{2D72A352-C9A9-4838-BD5A-9BA04803EAEE}"/>
    <cellStyle name="Ввод  13 3 2 3" xfId="6579" xr:uid="{BA1CE6CB-404C-4A3B-B16D-8AE4991456A6}"/>
    <cellStyle name="Ввод  13 3 2 3 2" xfId="13062" xr:uid="{4E85122F-35AB-4B07-88AC-6A1C17FA7475}"/>
    <cellStyle name="Ввод  13 3 2 3 3" xfId="18628" xr:uid="{219DA4CC-0B48-422C-AD3C-31247E39FA78}"/>
    <cellStyle name="Ввод  13 3 2 3 4" xfId="24069" xr:uid="{A8BCBB0B-CD40-4861-82B8-009AFDA56D7D}"/>
    <cellStyle name="Ввод  13 3 2 4" xfId="8876" xr:uid="{B4FDC113-4838-40A7-AF55-75605A1DA71E}"/>
    <cellStyle name="Ввод  13 3 2 5" xfId="14523" xr:uid="{8A9C2CCE-2AB0-48F2-ABD9-CBBD66B17F59}"/>
    <cellStyle name="Ввод  13 3 2 6" xfId="20043" xr:uid="{21E1A837-A0DD-41F3-BE91-B5C9D6EC05C2}"/>
    <cellStyle name="Ввод  13 3 3" xfId="2268" xr:uid="{E9946798-6972-4200-AE63-5F77968EBDC5}"/>
    <cellStyle name="Ввод  13 3 3 2" xfId="4682" xr:uid="{E1DAEB3B-ABE6-4330-BCA1-F323A5310264}"/>
    <cellStyle name="Ввод  13 3 3 2 2" xfId="11233" xr:uid="{F7A9E7D1-98B5-40F7-A8B0-00CD77A33EA2}"/>
    <cellStyle name="Ввод  13 3 3 2 3" xfId="16838" xr:uid="{0D208D68-6F86-4BCF-8DD6-F7C3E02383C1}"/>
    <cellStyle name="Ввод  13 3 3 2 4" xfId="22314" xr:uid="{0485F143-0FE9-4BC9-AA1A-9056B04F60D3}"/>
    <cellStyle name="Ввод  13 3 3 3" xfId="6580" xr:uid="{29A8BB3D-938E-4288-B899-04087897E56C}"/>
    <cellStyle name="Ввод  13 3 3 3 2" xfId="13063" xr:uid="{F46D9C68-77F0-41E7-A73F-505C4C1FB40F}"/>
    <cellStyle name="Ввод  13 3 3 3 3" xfId="18629" xr:uid="{525980EF-EC6E-4D4C-84D1-08433BBD014A}"/>
    <cellStyle name="Ввод  13 3 3 3 4" xfId="24070" xr:uid="{82883749-BEEA-4D01-8C71-06E6EAE048D4}"/>
    <cellStyle name="Ввод  13 3 3 4" xfId="8877" xr:uid="{E69E218C-323D-45A2-83F5-0ECC4CF56357}"/>
    <cellStyle name="Ввод  13 3 3 5" xfId="14524" xr:uid="{9BF51949-D8CC-4C8E-80CF-C3C3F39FB55D}"/>
    <cellStyle name="Ввод  13 3 3 6" xfId="20044" xr:uid="{9398E7A4-62AA-482F-BCD7-E61D9BFAC8C5}"/>
    <cellStyle name="Ввод  13 3 4" xfId="4680" xr:uid="{12798421-1FA2-4DC0-AD36-8137DE428840}"/>
    <cellStyle name="Ввод  13 3 4 2" xfId="11231" xr:uid="{12E25E6F-9B64-4960-960F-0A7AA6F48BAD}"/>
    <cellStyle name="Ввод  13 3 4 3" xfId="16836" xr:uid="{3C8F109E-A584-492A-B036-638756AB2AC1}"/>
    <cellStyle name="Ввод  13 3 4 4" xfId="22312" xr:uid="{EF832FC6-B028-48AD-9411-6908CDF6FA15}"/>
    <cellStyle name="Ввод  13 3 5" xfId="6578" xr:uid="{4FD8C63C-4D67-48D1-90D4-E96D3E24D748}"/>
    <cellStyle name="Ввод  13 3 5 2" xfId="13061" xr:uid="{0BB40F16-AC5A-424A-92DE-B159BF36B7B0}"/>
    <cellStyle name="Ввод  13 3 5 3" xfId="18627" xr:uid="{0C10DA58-07AB-4A7D-A939-0CC5E8B7911C}"/>
    <cellStyle name="Ввод  13 3 5 4" xfId="24068" xr:uid="{4D77BE28-79F0-4E69-9403-6B0A73CBFBD8}"/>
    <cellStyle name="Ввод  13 3 6" xfId="8875" xr:uid="{D5F606FF-1E16-4623-9306-0D8798285813}"/>
    <cellStyle name="Ввод  13 3 7" xfId="14522" xr:uid="{56899E60-8AE4-4CE2-8CD9-2A2FCE185643}"/>
    <cellStyle name="Ввод  13 3 8" xfId="20042" xr:uid="{4FE5C1EE-2C14-4A9A-BECD-3FC13C0FBDB3}"/>
    <cellStyle name="Ввод  13 4" xfId="2269" xr:uid="{F637A7C8-A7E5-482A-B997-FC33B33E3956}"/>
    <cellStyle name="Ввод  13 4 2" xfId="2270" xr:uid="{A70C5C2D-68BC-4FAA-AEDE-BB21FDED644F}"/>
    <cellStyle name="Ввод  13 4 2 2" xfId="4684" xr:uid="{369D54CA-C95F-4EBE-BFB3-CCCB7EBF4F77}"/>
    <cellStyle name="Ввод  13 4 2 2 2" xfId="11235" xr:uid="{CE948325-2F9B-482B-A41F-3C8A011DC820}"/>
    <cellStyle name="Ввод  13 4 2 2 3" xfId="16840" xr:uid="{A6A7B50F-569E-4FED-8D98-9CD1B5F98DF2}"/>
    <cellStyle name="Ввод  13 4 2 2 4" xfId="22316" xr:uid="{BCF776F3-6721-4A71-BD9C-FD6F5AF59781}"/>
    <cellStyle name="Ввод  13 4 2 3" xfId="6582" xr:uid="{1E80F2EA-5D28-48D2-A71A-31B8FFBABE04}"/>
    <cellStyle name="Ввод  13 4 2 3 2" xfId="13065" xr:uid="{44E9B86D-9426-47A1-9F54-F895ADB65D7A}"/>
    <cellStyle name="Ввод  13 4 2 3 3" xfId="18631" xr:uid="{405805D9-91FB-45DF-B61A-2778973052F1}"/>
    <cellStyle name="Ввод  13 4 2 3 4" xfId="24072" xr:uid="{A81B20BB-8A93-40FD-9F69-1AB822A7D13E}"/>
    <cellStyle name="Ввод  13 4 2 4" xfId="8879" xr:uid="{51493487-48CD-4438-9050-EE7F088A0D9B}"/>
    <cellStyle name="Ввод  13 4 2 5" xfId="14526" xr:uid="{177C8849-78E9-48FC-B8BC-12B6287CC62B}"/>
    <cellStyle name="Ввод  13 4 2 6" xfId="20046" xr:uid="{C2078A1B-8E2C-40A3-A14C-41CAEAF0E2CE}"/>
    <cellStyle name="Ввод  13 4 3" xfId="2271" xr:uid="{3D005722-9B35-428B-A6CE-633D5DC7E74B}"/>
    <cellStyle name="Ввод  13 4 3 2" xfId="4685" xr:uid="{9854B56A-C47F-4A50-8EA8-B21670DE5CBC}"/>
    <cellStyle name="Ввод  13 4 3 2 2" xfId="11236" xr:uid="{D6BF5E56-B4D1-4E8D-9B9E-B49959F1CBD3}"/>
    <cellStyle name="Ввод  13 4 3 2 3" xfId="16841" xr:uid="{5537FE6B-6171-45F3-B708-879AB20B885F}"/>
    <cellStyle name="Ввод  13 4 3 2 4" xfId="22317" xr:uid="{359ACA1C-339F-479F-BB5A-28F9CAA4A717}"/>
    <cellStyle name="Ввод  13 4 3 3" xfId="6583" xr:uid="{0250FAA6-015D-462F-A1EE-2BB679756E0F}"/>
    <cellStyle name="Ввод  13 4 3 3 2" xfId="13066" xr:uid="{01D7505B-13E9-4718-B827-A9B22E9C6401}"/>
    <cellStyle name="Ввод  13 4 3 3 3" xfId="18632" xr:uid="{CEBFFA59-B3D2-49C8-B323-C06003980008}"/>
    <cellStyle name="Ввод  13 4 3 3 4" xfId="24073" xr:uid="{DADB872F-6529-42F2-8077-B51BA3C5FA6E}"/>
    <cellStyle name="Ввод  13 4 3 4" xfId="8880" xr:uid="{CCC000A2-3D53-4CA5-B297-1F2922D5B2AA}"/>
    <cellStyle name="Ввод  13 4 3 5" xfId="14527" xr:uid="{0A0E26AF-8420-4176-B259-C875DFDBA677}"/>
    <cellStyle name="Ввод  13 4 3 6" xfId="20047" xr:uid="{6236401E-1AEB-4202-A0BB-090B43935544}"/>
    <cellStyle name="Ввод  13 4 4" xfId="4683" xr:uid="{3CA839AD-E5D1-42A9-B6A7-32526AFB6639}"/>
    <cellStyle name="Ввод  13 4 4 2" xfId="11234" xr:uid="{E95E1E51-637C-4188-9CCE-1C5D0B0D8940}"/>
    <cellStyle name="Ввод  13 4 4 3" xfId="16839" xr:uid="{FD9F297C-BA90-4B60-ABD0-6C9B4444426F}"/>
    <cellStyle name="Ввод  13 4 4 4" xfId="22315" xr:uid="{814BAEFC-D6D7-441A-9D50-924AD2F66193}"/>
    <cellStyle name="Ввод  13 4 5" xfId="6581" xr:uid="{AD5EAB98-961D-4A15-B53F-ED699D6FF079}"/>
    <cellStyle name="Ввод  13 4 5 2" xfId="13064" xr:uid="{A39820BC-87C2-488C-81D8-CD99F4669B5C}"/>
    <cellStyle name="Ввод  13 4 5 3" xfId="18630" xr:uid="{D389C68C-86EC-4FD3-9531-EFBC0650609A}"/>
    <cellStyle name="Ввод  13 4 5 4" xfId="24071" xr:uid="{F225BA7D-0C71-4339-AD78-B66C6B2646BB}"/>
    <cellStyle name="Ввод  13 4 6" xfId="8878" xr:uid="{78A7CFA0-11C4-49D9-B2E0-0D3D28CCBF5B}"/>
    <cellStyle name="Ввод  13 4 7" xfId="14525" xr:uid="{B78E5316-9F20-44BF-924A-77657669A02F}"/>
    <cellStyle name="Ввод  13 4 8" xfId="20045" xr:uid="{56A0542A-6EA3-469F-8C33-D8657B9D8B4E}"/>
    <cellStyle name="Ввод  13 5" xfId="2272" xr:uid="{A9340D80-11B8-4F05-A55A-72126EC4B937}"/>
    <cellStyle name="Ввод  13 5 2" xfId="4686" xr:uid="{D1292CC7-3145-439F-9CD4-E7BE4C065897}"/>
    <cellStyle name="Ввод  13 5 2 2" xfId="11237" xr:uid="{D878976A-AA3E-4BF1-A63B-3A88C7921597}"/>
    <cellStyle name="Ввод  13 5 2 3" xfId="16842" xr:uid="{96F4EC5B-0C79-44DC-8183-5B3D10BE6862}"/>
    <cellStyle name="Ввод  13 5 2 4" xfId="22318" xr:uid="{3FD6709F-DDD0-4EA4-9EB7-6235400F466A}"/>
    <cellStyle name="Ввод  13 5 3" xfId="6584" xr:uid="{A2FC8FCC-79F8-4F07-99D6-0CA992FA3D69}"/>
    <cellStyle name="Ввод  13 5 3 2" xfId="13067" xr:uid="{8B99790A-ECDA-43D0-9A4D-DBE901ABE75A}"/>
    <cellStyle name="Ввод  13 5 3 3" xfId="18633" xr:uid="{F35F3BD1-4540-4CE1-843E-D273F2FAAD30}"/>
    <cellStyle name="Ввод  13 5 3 4" xfId="24074" xr:uid="{DBAEDB25-CD70-4D76-9213-CAFAAB819D77}"/>
    <cellStyle name="Ввод  13 5 4" xfId="8881" xr:uid="{FCCD451B-6DBB-4856-AE97-13B4DA255363}"/>
    <cellStyle name="Ввод  13 5 5" xfId="14528" xr:uid="{F18B2932-0D32-4996-A202-AB17D33F8721}"/>
    <cellStyle name="Ввод  13 5 6" xfId="20048" xr:uid="{F094866F-60D3-4E39-A82B-92F2C08EDA6E}"/>
    <cellStyle name="Ввод  13 6" xfId="2273" xr:uid="{E3C91DC8-10B8-4FE5-A000-04E1FDF70324}"/>
    <cellStyle name="Ввод  13 6 2" xfId="4687" xr:uid="{0C5D6C9B-8D39-4DB4-B330-650FDF5532A9}"/>
    <cellStyle name="Ввод  13 6 2 2" xfId="11238" xr:uid="{C29BE49E-C5D4-498A-B080-1F7351F6BEE2}"/>
    <cellStyle name="Ввод  13 6 2 3" xfId="16843" xr:uid="{88FB02BE-537D-4A9B-919E-17F7D52CBEAC}"/>
    <cellStyle name="Ввод  13 6 2 4" xfId="22319" xr:uid="{251793DE-2524-4BF8-B73D-7C91BB1318E8}"/>
    <cellStyle name="Ввод  13 6 3" xfId="6585" xr:uid="{C864302E-9B60-413D-8678-518AA251E6BC}"/>
    <cellStyle name="Ввод  13 6 3 2" xfId="13068" xr:uid="{8100E9D1-766E-43B7-B08A-BD564D555967}"/>
    <cellStyle name="Ввод  13 6 3 3" xfId="18634" xr:uid="{65DA9711-011A-413C-B8CC-C779A2FF3C8A}"/>
    <cellStyle name="Ввод  13 6 3 4" xfId="24075" xr:uid="{77E4605B-6BF7-4813-9A5C-AD59B824680D}"/>
    <cellStyle name="Ввод  13 6 4" xfId="8882" xr:uid="{6586F594-B59F-4CE5-B418-5631FB43E782}"/>
    <cellStyle name="Ввод  13 6 5" xfId="14529" xr:uid="{E1217715-F028-4404-9054-B4D4C14E6395}"/>
    <cellStyle name="Ввод  13 6 6" xfId="20049" xr:uid="{178F51E4-F9C3-45CB-96AB-2FE249ABDA25}"/>
    <cellStyle name="Ввод  13 7" xfId="4676" xr:uid="{275B5D38-92C4-46F7-BE73-58178739ADBE}"/>
    <cellStyle name="Ввод  13 7 2" xfId="11227" xr:uid="{A4BD34C4-8F5E-4D9A-9740-0DDE78734FE2}"/>
    <cellStyle name="Ввод  13 7 3" xfId="16832" xr:uid="{11858448-CF60-4B6E-A8D3-044850444EA5}"/>
    <cellStyle name="Ввод  13 7 4" xfId="22308" xr:uid="{3D729E87-110E-4353-B93E-87E9B0E06D63}"/>
    <cellStyle name="Ввод  13 8" xfId="6574" xr:uid="{D2FD2472-0DD3-4EDA-8385-0A31AACF4D67}"/>
    <cellStyle name="Ввод  13 8 2" xfId="13057" xr:uid="{7190D11D-09B2-4364-9C8A-192AACB1C09C}"/>
    <cellStyle name="Ввод  13 8 3" xfId="18623" xr:uid="{F7C50D70-C969-456A-83E1-2B20A3DCA71F}"/>
    <cellStyle name="Ввод  13 8 4" xfId="24064" xr:uid="{1E25E0FB-961F-4794-BA8B-C2B398C6A9C0}"/>
    <cellStyle name="Ввод  13 9" xfId="8871" xr:uid="{39D1B665-7B11-488D-BC9C-BBE4F612AE1F}"/>
    <cellStyle name="Ввод  14" xfId="2274" xr:uid="{D1419996-536F-46D4-B57D-5D40A5A95648}"/>
    <cellStyle name="Ввод  14 10" xfId="14530" xr:uid="{4A2C7AEA-FF2A-4AFA-92A5-53FF69E0FF21}"/>
    <cellStyle name="Ввод  14 11" xfId="20050" xr:uid="{406B8663-B09C-44C4-9A3D-9EB10AB2E789}"/>
    <cellStyle name="Ввод  14 2" xfId="2275" xr:uid="{56F6ACE1-8A7D-4151-A24B-76ADF3D4455C}"/>
    <cellStyle name="Ввод  14 2 2" xfId="2276" xr:uid="{76BBDE96-70C7-4C39-86B2-A0DEB63941BB}"/>
    <cellStyle name="Ввод  14 2 2 2" xfId="4690" xr:uid="{49121C44-81EF-43ED-A63F-D36E66B357C4}"/>
    <cellStyle name="Ввод  14 2 2 2 2" xfId="11241" xr:uid="{E7469F7B-D38D-42D0-9E79-357555A66BF6}"/>
    <cellStyle name="Ввод  14 2 2 2 3" xfId="16846" xr:uid="{33C05E86-D678-47D1-A27F-576984B652BE}"/>
    <cellStyle name="Ввод  14 2 2 2 4" xfId="22322" xr:uid="{AB1376E3-93AB-4039-931A-2537B476F70A}"/>
    <cellStyle name="Ввод  14 2 2 3" xfId="6588" xr:uid="{8ACEA642-8B18-4855-94BE-7EB8F8D0FE23}"/>
    <cellStyle name="Ввод  14 2 2 3 2" xfId="13071" xr:uid="{2C3B6BC5-873E-40B1-A36A-6FE46F3AA682}"/>
    <cellStyle name="Ввод  14 2 2 3 3" xfId="18637" xr:uid="{2A558A32-CCA6-4957-B80D-FAEE81214533}"/>
    <cellStyle name="Ввод  14 2 2 3 4" xfId="24078" xr:uid="{89CB9653-423C-4BD4-BD2B-6ED64C51EA2B}"/>
    <cellStyle name="Ввод  14 2 2 4" xfId="8885" xr:uid="{55062FB6-F355-47E2-B948-253D381F1AED}"/>
    <cellStyle name="Ввод  14 2 2 5" xfId="14532" xr:uid="{CEF38EF1-1F22-4B35-8467-7B6524CC686E}"/>
    <cellStyle name="Ввод  14 2 2 6" xfId="20052" xr:uid="{193F5334-0FE5-4EE6-9891-29548A9DD151}"/>
    <cellStyle name="Ввод  14 2 3" xfId="2277" xr:uid="{BE2BD8CF-631D-4227-91A3-A3D97D185F66}"/>
    <cellStyle name="Ввод  14 2 3 2" xfId="4691" xr:uid="{A2B066BC-F18B-415B-A7E9-85CFFF5D0E73}"/>
    <cellStyle name="Ввод  14 2 3 2 2" xfId="11242" xr:uid="{25D86E67-0920-4646-8131-2C170F913B8A}"/>
    <cellStyle name="Ввод  14 2 3 2 3" xfId="16847" xr:uid="{3EB3E43A-931A-437A-B87C-AC379C01945C}"/>
    <cellStyle name="Ввод  14 2 3 2 4" xfId="22323" xr:uid="{D7C57689-A49D-4575-8B4C-81B79942F4D7}"/>
    <cellStyle name="Ввод  14 2 3 3" xfId="6589" xr:uid="{F8E2959E-7144-480F-B8CF-19115ACF2039}"/>
    <cellStyle name="Ввод  14 2 3 3 2" xfId="13072" xr:uid="{E6964785-DF93-45C5-89D3-66C191982DA7}"/>
    <cellStyle name="Ввод  14 2 3 3 3" xfId="18638" xr:uid="{9BA6B693-DFD8-4113-AD5C-ABF832D08E84}"/>
    <cellStyle name="Ввод  14 2 3 3 4" xfId="24079" xr:uid="{CCB58CDC-41DA-4F1B-9DD9-28554DD826CA}"/>
    <cellStyle name="Ввод  14 2 3 4" xfId="8886" xr:uid="{A71370A8-57D2-4634-A583-9DA455DD1D6C}"/>
    <cellStyle name="Ввод  14 2 3 5" xfId="14533" xr:uid="{59AF6A35-5528-468A-A2A0-A30428ECFCC1}"/>
    <cellStyle name="Ввод  14 2 3 6" xfId="20053" xr:uid="{19ED6426-ABED-4B58-A352-E74E73FE9C10}"/>
    <cellStyle name="Ввод  14 2 4" xfId="4689" xr:uid="{A9360421-A65A-477A-8370-C92A953B406D}"/>
    <cellStyle name="Ввод  14 2 4 2" xfId="11240" xr:uid="{985261E0-0CAA-45AC-94C6-52DC77DCEFED}"/>
    <cellStyle name="Ввод  14 2 4 3" xfId="16845" xr:uid="{736F0070-B444-4213-BA9D-A08A81DF0BD2}"/>
    <cellStyle name="Ввод  14 2 4 4" xfId="22321" xr:uid="{EAB80DD9-D35A-4C1D-89BA-AEA14D696746}"/>
    <cellStyle name="Ввод  14 2 5" xfId="6587" xr:uid="{C521261B-B614-4C4A-962A-787236A18C3E}"/>
    <cellStyle name="Ввод  14 2 5 2" xfId="13070" xr:uid="{BB9CF73B-21BE-43A3-BB7B-0306F4A94E9D}"/>
    <cellStyle name="Ввод  14 2 5 3" xfId="18636" xr:uid="{8DE256BC-EF3E-42D6-8837-EA41BE8F3B6B}"/>
    <cellStyle name="Ввод  14 2 5 4" xfId="24077" xr:uid="{00C38DB6-8B48-4A8D-9621-06431B6818AD}"/>
    <cellStyle name="Ввод  14 2 6" xfId="8884" xr:uid="{7792FCF1-2A95-43D2-BFE0-0D1C31165912}"/>
    <cellStyle name="Ввод  14 2 7" xfId="14531" xr:uid="{EA0E1697-6621-4F70-8A41-416B07732D90}"/>
    <cellStyle name="Ввод  14 2 8" xfId="20051" xr:uid="{B824B8D8-F783-4D5E-A108-03051AB8B604}"/>
    <cellStyle name="Ввод  14 3" xfId="2278" xr:uid="{393E6277-87DC-4491-A5A6-12D25F06E6C6}"/>
    <cellStyle name="Ввод  14 3 2" xfId="2279" xr:uid="{CE396ACE-D13A-4E33-8700-2B33C30ACB23}"/>
    <cellStyle name="Ввод  14 3 2 2" xfId="4693" xr:uid="{C7CC4569-18B4-4B9C-92F9-A463F082029A}"/>
    <cellStyle name="Ввод  14 3 2 2 2" xfId="11244" xr:uid="{617E452B-BBD8-47C4-AEEE-2DA9444C7DB3}"/>
    <cellStyle name="Ввод  14 3 2 2 3" xfId="16849" xr:uid="{9C309032-9E04-431E-8510-B7407E53E488}"/>
    <cellStyle name="Ввод  14 3 2 2 4" xfId="22325" xr:uid="{A3F668CD-6FFA-41E6-9B42-373DB5DFC714}"/>
    <cellStyle name="Ввод  14 3 2 3" xfId="6591" xr:uid="{9FACA348-AC33-4C04-AA1C-6731B3678D44}"/>
    <cellStyle name="Ввод  14 3 2 3 2" xfId="13074" xr:uid="{8BDE0A0D-44A3-4D69-8F8D-BB9C6A3226E4}"/>
    <cellStyle name="Ввод  14 3 2 3 3" xfId="18640" xr:uid="{16F7F099-54C4-4534-9889-E18D96694A22}"/>
    <cellStyle name="Ввод  14 3 2 3 4" xfId="24081" xr:uid="{6E60FEDD-E63B-475C-8576-258463F0CB34}"/>
    <cellStyle name="Ввод  14 3 2 4" xfId="8888" xr:uid="{C51DA482-1176-4DF6-A7E7-3D8BD412F5F7}"/>
    <cellStyle name="Ввод  14 3 2 5" xfId="14535" xr:uid="{B5A5EF0D-C370-4F88-9A8D-A0194F2DF1C4}"/>
    <cellStyle name="Ввод  14 3 2 6" xfId="20055" xr:uid="{D75E39F7-3236-43D3-A578-88A5D4163044}"/>
    <cellStyle name="Ввод  14 3 3" xfId="2280" xr:uid="{E85D0E78-5F39-466F-91EC-14AE7DA90239}"/>
    <cellStyle name="Ввод  14 3 3 2" xfId="4694" xr:uid="{F332E4CB-DB8C-4EE6-BA0E-9456FC3A25C2}"/>
    <cellStyle name="Ввод  14 3 3 2 2" xfId="11245" xr:uid="{312D5440-AE78-4D51-BB5C-E116DB1F35F9}"/>
    <cellStyle name="Ввод  14 3 3 2 3" xfId="16850" xr:uid="{6563F4C0-5474-4B50-9BCC-406345E9F90E}"/>
    <cellStyle name="Ввод  14 3 3 2 4" xfId="22326" xr:uid="{64852E8D-8A09-41CB-B6BE-307B3162ADB8}"/>
    <cellStyle name="Ввод  14 3 3 3" xfId="6592" xr:uid="{575FD4E7-3C12-44CB-84B7-A7FE41C2A5DC}"/>
    <cellStyle name="Ввод  14 3 3 3 2" xfId="13075" xr:uid="{59785994-647E-4116-A08F-8DC8EBC0F7CF}"/>
    <cellStyle name="Ввод  14 3 3 3 3" xfId="18641" xr:uid="{DF0F29C5-5DEE-4F72-AFF2-1B0FCEA1F5B2}"/>
    <cellStyle name="Ввод  14 3 3 3 4" xfId="24082" xr:uid="{CB895467-4575-4B47-8B9F-F95D18E436F3}"/>
    <cellStyle name="Ввод  14 3 3 4" xfId="8889" xr:uid="{00FE38DD-4A00-49C6-AE6C-261BC40437E7}"/>
    <cellStyle name="Ввод  14 3 3 5" xfId="14536" xr:uid="{3B4FE8E2-5438-49AE-83E0-FB8884858E46}"/>
    <cellStyle name="Ввод  14 3 3 6" xfId="20056" xr:uid="{89DC3769-D8FF-4D86-A6DC-CAE4B464BE46}"/>
    <cellStyle name="Ввод  14 3 4" xfId="4692" xr:uid="{EA32F6A1-5AC7-4E5E-B962-2D4957AEE567}"/>
    <cellStyle name="Ввод  14 3 4 2" xfId="11243" xr:uid="{4BDDF232-F9F9-401A-9BA5-5F295CC13211}"/>
    <cellStyle name="Ввод  14 3 4 3" xfId="16848" xr:uid="{596A0DE3-77B3-4979-861E-2665251F0A6A}"/>
    <cellStyle name="Ввод  14 3 4 4" xfId="22324" xr:uid="{059F6F28-7141-4A7A-A35C-21A3EEE8C8BE}"/>
    <cellStyle name="Ввод  14 3 5" xfId="6590" xr:uid="{0C39D4E7-D2C8-4897-BFC0-9C1586C3B245}"/>
    <cellStyle name="Ввод  14 3 5 2" xfId="13073" xr:uid="{C600E667-87A0-4E9D-BE51-745AAFF0D0C7}"/>
    <cellStyle name="Ввод  14 3 5 3" xfId="18639" xr:uid="{730A6DD8-ED64-4AAA-A0E8-FBF6C902770B}"/>
    <cellStyle name="Ввод  14 3 5 4" xfId="24080" xr:uid="{DCB229FC-12FD-4D8A-9334-AA3DFFB143D1}"/>
    <cellStyle name="Ввод  14 3 6" xfId="8887" xr:uid="{EE7A0016-37FF-43E5-950B-C316BC249466}"/>
    <cellStyle name="Ввод  14 3 7" xfId="14534" xr:uid="{F554A3FF-FB40-4047-B39F-A900D31ACD9A}"/>
    <cellStyle name="Ввод  14 3 8" xfId="20054" xr:uid="{12823390-34E0-4C06-9365-D2A5420066D2}"/>
    <cellStyle name="Ввод  14 4" xfId="2281" xr:uid="{8E378883-D940-494D-99CC-2E58649B2C18}"/>
    <cellStyle name="Ввод  14 4 2" xfId="2282" xr:uid="{999F56EF-A035-482C-B8A5-2C35A07ED613}"/>
    <cellStyle name="Ввод  14 4 2 2" xfId="4696" xr:uid="{58408588-C395-4022-88D5-E24729295A3A}"/>
    <cellStyle name="Ввод  14 4 2 2 2" xfId="11247" xr:uid="{CE331347-11EB-48B8-9491-1419761FED47}"/>
    <cellStyle name="Ввод  14 4 2 2 3" xfId="16852" xr:uid="{FF692472-C676-4E92-B767-A751F43156E6}"/>
    <cellStyle name="Ввод  14 4 2 2 4" xfId="22328" xr:uid="{441DF62A-0703-4E21-9F56-46013AD4ED30}"/>
    <cellStyle name="Ввод  14 4 2 3" xfId="6594" xr:uid="{5AE96EAC-D27D-42D7-B8C3-9588528FE4C3}"/>
    <cellStyle name="Ввод  14 4 2 3 2" xfId="13077" xr:uid="{BF7D4465-406D-4678-9082-FFB5BCCBC694}"/>
    <cellStyle name="Ввод  14 4 2 3 3" xfId="18643" xr:uid="{07752145-EC7D-4962-A165-D7295DBE56C1}"/>
    <cellStyle name="Ввод  14 4 2 3 4" xfId="24084" xr:uid="{1E34D4D4-920E-47FA-92BF-D8CC50BD3C34}"/>
    <cellStyle name="Ввод  14 4 2 4" xfId="8891" xr:uid="{CCBFD566-D1A5-4E26-934A-3191D2FA5C4B}"/>
    <cellStyle name="Ввод  14 4 2 5" xfId="14538" xr:uid="{E6D303DC-ADEB-4A72-BBB6-2CB8D76FE188}"/>
    <cellStyle name="Ввод  14 4 2 6" xfId="20058" xr:uid="{986934BB-5FC3-4AF1-8013-F12CFAD39221}"/>
    <cellStyle name="Ввод  14 4 3" xfId="2283" xr:uid="{61A2AD53-14EE-4CA6-BD6F-C6D94746147D}"/>
    <cellStyle name="Ввод  14 4 3 2" xfId="4697" xr:uid="{85411B08-3ADA-472B-8CE3-849DB9CF4E62}"/>
    <cellStyle name="Ввод  14 4 3 2 2" xfId="11248" xr:uid="{D86316BF-AE05-4F71-A228-DDE4BD5050A2}"/>
    <cellStyle name="Ввод  14 4 3 2 3" xfId="16853" xr:uid="{B837425C-9C1C-49D5-A59E-FBCE8F0CF949}"/>
    <cellStyle name="Ввод  14 4 3 2 4" xfId="22329" xr:uid="{2790EC4D-8D8A-4F9F-AD63-D9D1BEEBC33F}"/>
    <cellStyle name="Ввод  14 4 3 3" xfId="6595" xr:uid="{7928347E-0904-46B3-9839-13B759F9D9B3}"/>
    <cellStyle name="Ввод  14 4 3 3 2" xfId="13078" xr:uid="{7D5641AF-3F11-4906-9A1A-1702BFED04B5}"/>
    <cellStyle name="Ввод  14 4 3 3 3" xfId="18644" xr:uid="{C8A78420-1C4F-40CA-96F6-1AD0FA798DF9}"/>
    <cellStyle name="Ввод  14 4 3 3 4" xfId="24085" xr:uid="{C1325D02-F31E-448C-8B15-12B2D7A7AB99}"/>
    <cellStyle name="Ввод  14 4 3 4" xfId="8892" xr:uid="{BF2FECB1-37DC-482F-AD71-D64155C81A90}"/>
    <cellStyle name="Ввод  14 4 3 5" xfId="14539" xr:uid="{4E59B6BA-A50F-4F7C-9DBE-73D05A7202F8}"/>
    <cellStyle name="Ввод  14 4 3 6" xfId="20059" xr:uid="{6DAC04A1-051E-4B36-8167-08BD16F77310}"/>
    <cellStyle name="Ввод  14 4 4" xfId="4695" xr:uid="{59BF525E-F7D4-4093-BC46-C0ABD03FDD72}"/>
    <cellStyle name="Ввод  14 4 4 2" xfId="11246" xr:uid="{DCB2F20D-BAC7-4311-96A4-DD9278EF5A87}"/>
    <cellStyle name="Ввод  14 4 4 3" xfId="16851" xr:uid="{44391742-C521-46DF-B694-31615B11FE1A}"/>
    <cellStyle name="Ввод  14 4 4 4" xfId="22327" xr:uid="{5E1CFB23-17E4-435C-9DD5-8BAF2AE4A41A}"/>
    <cellStyle name="Ввод  14 4 5" xfId="6593" xr:uid="{C551049D-4A95-4AFD-B1A7-9F73F6DC592A}"/>
    <cellStyle name="Ввод  14 4 5 2" xfId="13076" xr:uid="{CA89190A-8052-435C-9AEB-BCD9AFC18066}"/>
    <cellStyle name="Ввод  14 4 5 3" xfId="18642" xr:uid="{2CFF2244-CEBE-4E9D-9454-241AD43517D3}"/>
    <cellStyle name="Ввод  14 4 5 4" xfId="24083" xr:uid="{EA181660-4A71-4882-BA24-357AE85E7B71}"/>
    <cellStyle name="Ввод  14 4 6" xfId="8890" xr:uid="{FDED79C6-5325-4E0B-A3BB-ADC1BC238853}"/>
    <cellStyle name="Ввод  14 4 7" xfId="14537" xr:uid="{158C59D3-8FA2-48F2-9245-D531A145F4DD}"/>
    <cellStyle name="Ввод  14 4 8" xfId="20057" xr:uid="{53AD1FA3-9385-4133-98F6-56EF072AE986}"/>
    <cellStyle name="Ввод  14 5" xfId="2284" xr:uid="{CDD2CC64-FA7E-4390-94C1-E5F136B7CC7B}"/>
    <cellStyle name="Ввод  14 5 2" xfId="4698" xr:uid="{47DDB514-8089-4550-9C96-1CBC4F606C74}"/>
    <cellStyle name="Ввод  14 5 2 2" xfId="11249" xr:uid="{59533271-2FF8-4BD9-B8E6-3EE2686147EF}"/>
    <cellStyle name="Ввод  14 5 2 3" xfId="16854" xr:uid="{649975E4-7147-4675-879A-52159CF3C3E0}"/>
    <cellStyle name="Ввод  14 5 2 4" xfId="22330" xr:uid="{E2BF3971-FD83-4148-8E2F-9C2CC53D8F0F}"/>
    <cellStyle name="Ввод  14 5 3" xfId="6596" xr:uid="{1D59273E-7CC4-451A-B028-8C2EAA267157}"/>
    <cellStyle name="Ввод  14 5 3 2" xfId="13079" xr:uid="{18D5B732-867C-416B-A08C-0ECD826F12A9}"/>
    <cellStyle name="Ввод  14 5 3 3" xfId="18645" xr:uid="{792BB044-3F6F-4D22-A389-5F8627B3F1F1}"/>
    <cellStyle name="Ввод  14 5 3 4" xfId="24086" xr:uid="{A4FD4678-9AC2-4C7A-928D-6AD2393E8B1F}"/>
    <cellStyle name="Ввод  14 5 4" xfId="8893" xr:uid="{139BE90A-B1FC-4ED1-A6D4-02FD96F58B45}"/>
    <cellStyle name="Ввод  14 5 5" xfId="14540" xr:uid="{E129DD68-08E5-4EFE-BB19-7AFB8F0CB22E}"/>
    <cellStyle name="Ввод  14 5 6" xfId="20060" xr:uid="{68D61465-C35F-49F5-A6BF-22A2CC98920C}"/>
    <cellStyle name="Ввод  14 6" xfId="2285" xr:uid="{ADA8BA60-76DF-436F-8729-0D6E5962CCE5}"/>
    <cellStyle name="Ввод  14 6 2" xfId="4699" xr:uid="{A5D4C4DB-130D-4D10-9791-598AA856943B}"/>
    <cellStyle name="Ввод  14 6 2 2" xfId="11250" xr:uid="{69FB8DFD-2813-467D-AA01-0E5850783641}"/>
    <cellStyle name="Ввод  14 6 2 3" xfId="16855" xr:uid="{A8F00FCC-C537-43AB-8CBE-91AAF319B71F}"/>
    <cellStyle name="Ввод  14 6 2 4" xfId="22331" xr:uid="{E7E1E1AF-A710-4673-9699-B804C276EF32}"/>
    <cellStyle name="Ввод  14 6 3" xfId="6597" xr:uid="{6539ECED-B8DD-4516-B2E8-B6A379727397}"/>
    <cellStyle name="Ввод  14 6 3 2" xfId="13080" xr:uid="{EEE49BB2-FE46-4771-A6E6-B50E02AD8EFD}"/>
    <cellStyle name="Ввод  14 6 3 3" xfId="18646" xr:uid="{AB9C55ED-7372-45B7-86CE-01F27AA45D7A}"/>
    <cellStyle name="Ввод  14 6 3 4" xfId="24087" xr:uid="{7F424503-F7F0-442C-A86A-197D6A95EB55}"/>
    <cellStyle name="Ввод  14 6 4" xfId="8894" xr:uid="{53C900C8-1CC5-4203-BCC4-9CD3E939358A}"/>
    <cellStyle name="Ввод  14 6 5" xfId="14541" xr:uid="{7E39FCB3-4273-4647-84DF-2BBFB10BA4F5}"/>
    <cellStyle name="Ввод  14 6 6" xfId="20061" xr:uid="{BDB22E88-9281-474C-8334-B087A47E29EA}"/>
    <cellStyle name="Ввод  14 7" xfId="4688" xr:uid="{232D0B3A-B3D4-4A89-BF74-101FA5F1B290}"/>
    <cellStyle name="Ввод  14 7 2" xfId="11239" xr:uid="{EFBBD930-2E57-4967-BF90-4277F7590E4E}"/>
    <cellStyle name="Ввод  14 7 3" xfId="16844" xr:uid="{9959FEAC-05A1-45A8-8D3A-56FADFB4D1D8}"/>
    <cellStyle name="Ввод  14 7 4" xfId="22320" xr:uid="{7156D9B5-38CF-4489-8BFC-7C3216329985}"/>
    <cellStyle name="Ввод  14 8" xfId="6586" xr:uid="{4070967F-DA4F-47E9-9F3F-9982C2A152B0}"/>
    <cellStyle name="Ввод  14 8 2" xfId="13069" xr:uid="{0BF517B5-5D31-45A3-9CD4-D135A240302B}"/>
    <cellStyle name="Ввод  14 8 3" xfId="18635" xr:uid="{564BE388-BADD-446A-8927-08B9FDE843CE}"/>
    <cellStyle name="Ввод  14 8 4" xfId="24076" xr:uid="{3B66F2B2-A5B4-4DBE-ACC9-202FA2BA365E}"/>
    <cellStyle name="Ввод  14 9" xfId="8883" xr:uid="{04943F9A-24AE-4450-9192-B1046E97BD58}"/>
    <cellStyle name="Ввод  15" xfId="2286" xr:uid="{5570B96C-1209-4FF8-858D-63386D9229A2}"/>
    <cellStyle name="Ввод  15 2" xfId="2287" xr:uid="{C35D1F00-62DD-45ED-BE1D-913A39B8F27E}"/>
    <cellStyle name="Ввод  15 2 2" xfId="4701" xr:uid="{8100A67B-FDD4-4027-9DE7-04F744095EB8}"/>
    <cellStyle name="Ввод  15 2 2 2" xfId="11252" xr:uid="{0B4A4C4F-9D6D-490E-BC6C-0B3D21ECB7D1}"/>
    <cellStyle name="Ввод  15 2 2 3" xfId="16857" xr:uid="{62D7626A-662E-41B3-8557-8CF8674929D9}"/>
    <cellStyle name="Ввод  15 2 2 4" xfId="22333" xr:uid="{2B96BA17-BC3A-41F2-B25A-A2C5EBD71133}"/>
    <cellStyle name="Ввод  15 2 3" xfId="6599" xr:uid="{9078BB19-EE43-41BE-9D97-707A25F1F680}"/>
    <cellStyle name="Ввод  15 2 3 2" xfId="13082" xr:uid="{6D134F36-ACF5-4698-ACAC-5C2DF681272E}"/>
    <cellStyle name="Ввод  15 2 3 3" xfId="18648" xr:uid="{E167A45F-6041-4666-B937-00F81A9E854A}"/>
    <cellStyle name="Ввод  15 2 3 4" xfId="24089" xr:uid="{8763E932-103E-4889-BD40-92DE6A739A43}"/>
    <cellStyle name="Ввод  15 2 4" xfId="8896" xr:uid="{CFC50D92-D3B3-44A8-B231-0066163BE766}"/>
    <cellStyle name="Ввод  15 2 5" xfId="14543" xr:uid="{E72347C5-C3BA-4568-9F4A-711B66160D10}"/>
    <cellStyle name="Ввод  15 2 6" xfId="20063" xr:uid="{EC760304-D9A6-42CC-A8CD-ADAE325265D2}"/>
    <cellStyle name="Ввод  15 3" xfId="2288" xr:uid="{C870DF4F-726E-40A1-99AC-01DE0002C715}"/>
    <cellStyle name="Ввод  15 3 2" xfId="4702" xr:uid="{4293AE83-60D8-499D-B713-77963FC02C32}"/>
    <cellStyle name="Ввод  15 3 2 2" xfId="11253" xr:uid="{C64D5789-8ADB-4AD4-B367-C2B737A76A0B}"/>
    <cellStyle name="Ввод  15 3 2 3" xfId="16858" xr:uid="{C70A0E24-796B-4E3D-811F-74D29D0F21CD}"/>
    <cellStyle name="Ввод  15 3 2 4" xfId="22334" xr:uid="{66432F9D-9ECF-4FB9-BFDF-7D27DE6B878F}"/>
    <cellStyle name="Ввод  15 3 3" xfId="6600" xr:uid="{7579C1C3-38F2-4CFF-9101-8421589A8A4D}"/>
    <cellStyle name="Ввод  15 3 3 2" xfId="13083" xr:uid="{65DDE153-CD79-4A3C-90AC-71A385BED9F1}"/>
    <cellStyle name="Ввод  15 3 3 3" xfId="18649" xr:uid="{F78A19F3-14EC-4D05-AECB-76021B0E5D37}"/>
    <cellStyle name="Ввод  15 3 3 4" xfId="24090" xr:uid="{C9CF94D1-3DAA-4D19-8618-F89E1C7B1D3A}"/>
    <cellStyle name="Ввод  15 3 4" xfId="8897" xr:uid="{134276D7-05C7-45EE-9BB4-46490737439E}"/>
    <cellStyle name="Ввод  15 3 5" xfId="14544" xr:uid="{692BF0F2-C7B6-43AA-86C1-84CA6CFFBECC}"/>
    <cellStyle name="Ввод  15 3 6" xfId="20064" xr:uid="{33537149-27C6-49B1-AABE-43C393BF2236}"/>
    <cellStyle name="Ввод  15 4" xfId="4700" xr:uid="{7CD4068F-1A9A-48F8-A539-3E80592A7C2E}"/>
    <cellStyle name="Ввод  15 4 2" xfId="11251" xr:uid="{D7F6C276-B257-4D50-9A2B-19CF1A88ADEC}"/>
    <cellStyle name="Ввод  15 4 3" xfId="16856" xr:uid="{B1366CC8-63C9-4EC8-AA8C-BAD69CBAF6D2}"/>
    <cellStyle name="Ввод  15 4 4" xfId="22332" xr:uid="{94942B4B-C3EF-45B3-96B9-D810DF220654}"/>
    <cellStyle name="Ввод  15 5" xfId="6598" xr:uid="{0739B204-6D3A-4631-82B6-F429525E1A01}"/>
    <cellStyle name="Ввод  15 5 2" xfId="13081" xr:uid="{30705174-9B04-4312-A86B-A5EF9DCD2DF3}"/>
    <cellStyle name="Ввод  15 5 3" xfId="18647" xr:uid="{5E3D562B-835F-4631-899F-D0E2639BACBC}"/>
    <cellStyle name="Ввод  15 5 4" xfId="24088" xr:uid="{A377D12A-3F9B-4643-94B5-B367CF699A3E}"/>
    <cellStyle name="Ввод  15 6" xfId="8895" xr:uid="{76C60AB7-73FF-4BD8-8A0B-11C4CB1D815F}"/>
    <cellStyle name="Ввод  15 7" xfId="14542" xr:uid="{71313694-BBC9-45F8-A9DA-5E3379B70084}"/>
    <cellStyle name="Ввод  15 8" xfId="20062" xr:uid="{0885413E-0AD8-44BB-A63A-C106B40FF0CE}"/>
    <cellStyle name="Ввод  16" xfId="2289" xr:uid="{5EF8607D-4C4A-48AB-A4EF-E1E8AEAAEFB7}"/>
    <cellStyle name="Ввод  16 2" xfId="2290" xr:uid="{F754826D-505C-441A-8503-1E8715F1B83C}"/>
    <cellStyle name="Ввод  16 2 2" xfId="4704" xr:uid="{99601AC8-E3B7-4B73-9B21-1C97FBE41B9B}"/>
    <cellStyle name="Ввод  16 2 2 2" xfId="11255" xr:uid="{509BC723-888E-49CF-BF85-4E673DF947B3}"/>
    <cellStyle name="Ввод  16 2 2 3" xfId="16860" xr:uid="{F56CDE2C-7DA1-41DF-AABC-535595E2873D}"/>
    <cellStyle name="Ввод  16 2 2 4" xfId="22336" xr:uid="{0F3D8A6E-3F0D-4216-9760-337BF27D2AE0}"/>
    <cellStyle name="Ввод  16 2 3" xfId="6602" xr:uid="{4A6F20F5-B8FE-42FA-A559-C7F9E982C489}"/>
    <cellStyle name="Ввод  16 2 3 2" xfId="13085" xr:uid="{72CC6825-B49D-4E0C-9E20-F59A21FB59D5}"/>
    <cellStyle name="Ввод  16 2 3 3" xfId="18651" xr:uid="{84E7532E-9326-4841-B489-53FF427DC385}"/>
    <cellStyle name="Ввод  16 2 3 4" xfId="24092" xr:uid="{AF6C58AC-D249-429E-AC55-121FA3E27495}"/>
    <cellStyle name="Ввод  16 2 4" xfId="8899" xr:uid="{FE5D72A3-2052-4871-BA09-A6CBF5CE7184}"/>
    <cellStyle name="Ввод  16 2 5" xfId="14546" xr:uid="{40B2FFA2-B95C-4497-AA63-75658FCBA8A6}"/>
    <cellStyle name="Ввод  16 2 6" xfId="20066" xr:uid="{80462EEF-843E-46EA-8B03-E6B5A99C413C}"/>
    <cellStyle name="Ввод  16 3" xfId="2291" xr:uid="{CDA629D3-7C19-4E36-86D8-8CAD0BC84E15}"/>
    <cellStyle name="Ввод  16 3 2" xfId="4705" xr:uid="{6146DA93-02F1-4802-A46B-2E31BDB047FE}"/>
    <cellStyle name="Ввод  16 3 2 2" xfId="11256" xr:uid="{C43C829D-66FC-4876-9116-1E35DAA79826}"/>
    <cellStyle name="Ввод  16 3 2 3" xfId="16861" xr:uid="{A1DE2E9E-3049-4A13-9866-4F7A45C3FE15}"/>
    <cellStyle name="Ввод  16 3 2 4" xfId="22337" xr:uid="{214B5843-3AF7-44DB-8849-D95C26C28686}"/>
    <cellStyle name="Ввод  16 3 3" xfId="6603" xr:uid="{0FF946CF-7EDB-4056-A8A1-87660CA9D039}"/>
    <cellStyle name="Ввод  16 3 3 2" xfId="13086" xr:uid="{30FF7171-C30B-4BA2-8787-A729A1CA90D0}"/>
    <cellStyle name="Ввод  16 3 3 3" xfId="18652" xr:uid="{FB9E8F44-A46E-4DB9-A035-3263394D462B}"/>
    <cellStyle name="Ввод  16 3 3 4" xfId="24093" xr:uid="{36D5C650-A495-495E-92EE-C27F8E302843}"/>
    <cellStyle name="Ввод  16 3 4" xfId="8900" xr:uid="{6478A00A-F776-49A6-B354-17AC40E851AD}"/>
    <cellStyle name="Ввод  16 3 5" xfId="14547" xr:uid="{B7FCEF89-7BF6-4FF5-B05F-7B74D21A1E9B}"/>
    <cellStyle name="Ввод  16 3 6" xfId="20067" xr:uid="{1F10BA57-3E96-4CF2-BC8E-1823F3DDEB4A}"/>
    <cellStyle name="Ввод  16 4" xfId="4703" xr:uid="{915BAB59-479B-49C1-9226-1687DF078CD8}"/>
    <cellStyle name="Ввод  16 4 2" xfId="11254" xr:uid="{837DA2C8-B644-425A-A2F7-CC1A8CA61562}"/>
    <cellStyle name="Ввод  16 4 3" xfId="16859" xr:uid="{5628B537-FEE4-44F5-911A-C21D954E8BCC}"/>
    <cellStyle name="Ввод  16 4 4" xfId="22335" xr:uid="{7CAB41C7-BAFC-477B-BDB4-3D7DF683F537}"/>
    <cellStyle name="Ввод  16 5" xfId="6601" xr:uid="{C86E7573-C0D9-4656-9D53-4F63F0AB78B4}"/>
    <cellStyle name="Ввод  16 5 2" xfId="13084" xr:uid="{840A1C4A-5616-47E4-8760-9F3324C5A75F}"/>
    <cellStyle name="Ввод  16 5 3" xfId="18650" xr:uid="{C767355E-A3CE-4265-AC3E-FDAB4FC5BCB4}"/>
    <cellStyle name="Ввод  16 5 4" xfId="24091" xr:uid="{00BAED68-8FE1-4D6B-8CCE-780BA4C1147C}"/>
    <cellStyle name="Ввод  16 6" xfId="8898" xr:uid="{B291B7A8-63E9-4ACD-9B4D-DBB3E0282527}"/>
    <cellStyle name="Ввод  16 7" xfId="14545" xr:uid="{6E7E8A41-963D-4EA6-9022-B696AF6F327F}"/>
    <cellStyle name="Ввод  16 8" xfId="20065" xr:uid="{005FDBC9-8683-4320-8452-3478296256CD}"/>
    <cellStyle name="Ввод  17" xfId="2292" xr:uid="{BD6A30AA-A46D-4E98-9D98-442A71203F00}"/>
    <cellStyle name="Ввод  17 2" xfId="4706" xr:uid="{70E1C6F6-7086-44D5-91CA-9EAD4EC9BB51}"/>
    <cellStyle name="Ввод  17 2 2" xfId="11257" xr:uid="{907B0C05-1037-4814-92F5-41B730A74A22}"/>
    <cellStyle name="Ввод  17 2 3" xfId="16862" xr:uid="{99D29BE2-C13D-4BA2-8E56-AB5C06738C40}"/>
    <cellStyle name="Ввод  17 2 4" xfId="22338" xr:uid="{71D5FE74-BCC0-4A0A-82F9-3F35B38F7DE7}"/>
    <cellStyle name="Ввод  17 3" xfId="6604" xr:uid="{949A43A2-C5AE-4C54-B4C7-E91BD12770A3}"/>
    <cellStyle name="Ввод  17 3 2" xfId="13087" xr:uid="{DFC53F2D-DD36-43FF-9543-BEE1EF303BF9}"/>
    <cellStyle name="Ввод  17 3 3" xfId="18653" xr:uid="{6A27D799-23D5-40D4-9224-74257CFEA9C1}"/>
    <cellStyle name="Ввод  17 3 4" xfId="24094" xr:uid="{24C017A2-55AE-4490-A35F-826A131E6591}"/>
    <cellStyle name="Ввод  17 4" xfId="8901" xr:uid="{AE8A25FF-780A-4959-AB5A-64BAB36B98E3}"/>
    <cellStyle name="Ввод  17 5" xfId="14548" xr:uid="{32A78D39-E863-4640-B242-C46C6D35E77F}"/>
    <cellStyle name="Ввод  17 6" xfId="20068" xr:uid="{39CFDDB3-0DA4-403E-B805-0C3EC23EF80E}"/>
    <cellStyle name="Ввод  18" xfId="2293" xr:uid="{A1407BF6-91E6-4DEB-A37E-A37E22A30B67}"/>
    <cellStyle name="Ввод  18 2" xfId="4707" xr:uid="{3BF01455-8EC6-40EA-A752-2F7ACEE98290}"/>
    <cellStyle name="Ввод  18 2 2" xfId="11258" xr:uid="{0946297A-F487-4053-9471-845547A9D575}"/>
    <cellStyle name="Ввод  18 2 3" xfId="16863" xr:uid="{F6C23D79-A198-44B1-B89E-B41545C76187}"/>
    <cellStyle name="Ввод  18 2 4" xfId="22339" xr:uid="{A0A31B71-7A8B-4460-BF5C-6EC7C3F91F2B}"/>
    <cellStyle name="Ввод  18 3" xfId="6605" xr:uid="{1E074066-67A8-4CFC-BFC4-223D96EC3AC9}"/>
    <cellStyle name="Ввод  18 3 2" xfId="13088" xr:uid="{A4C563D0-FD3E-4B7D-BEC1-DFEB05CF64C2}"/>
    <cellStyle name="Ввод  18 3 3" xfId="18654" xr:uid="{37D658BD-7CFC-4ABD-A5FA-11C0F9F4F1B5}"/>
    <cellStyle name="Ввод  18 3 4" xfId="24095" xr:uid="{7D887A8B-F62B-4450-B985-57F30B6D9BB2}"/>
    <cellStyle name="Ввод  18 4" xfId="8902" xr:uid="{BA4C9DF0-08F1-40DE-BD24-3B982C6685B7}"/>
    <cellStyle name="Ввод  18 5" xfId="14549" xr:uid="{BF5AE0C3-7341-413B-BFF0-A6BCEBF13235}"/>
    <cellStyle name="Ввод  18 6" xfId="20069" xr:uid="{9404D5CB-9CC0-446D-9D76-402871BCC634}"/>
    <cellStyle name="Ввод  19" xfId="4639" xr:uid="{1DA310E9-5E35-4767-99B5-2B595328F01F}"/>
    <cellStyle name="Ввод  19 2" xfId="11190" xr:uid="{73258F13-DE03-490E-AB89-F5F8DB4ABCDD}"/>
    <cellStyle name="Ввод  19 3" xfId="16795" xr:uid="{026390FD-7CA7-4B08-9F86-64456B642245}"/>
    <cellStyle name="Ввод  19 4" xfId="22271" xr:uid="{FD090DC9-E545-41C8-A4CE-36D6B818256B}"/>
    <cellStyle name="Ввод  2" xfId="2294" xr:uid="{983BB614-6D17-4AE1-8AA4-355D675C3622}"/>
    <cellStyle name="Ввод  2 10" xfId="14550" xr:uid="{BC35E2CE-6785-456B-84AE-0A42F227059F}"/>
    <cellStyle name="Ввод  2 11" xfId="20070" xr:uid="{7EC88524-15AB-46E0-9233-F3F9C76EB5A3}"/>
    <cellStyle name="Ввод  2 2" xfId="2295" xr:uid="{E0FAC6B1-E993-4979-93D4-7B81DEBBDC65}"/>
    <cellStyle name="Ввод  2 2 10" xfId="20071" xr:uid="{4240E1B6-47CA-44A8-96A6-AAC3903E3B68}"/>
    <cellStyle name="Ввод  2 2 2" xfId="2296" xr:uid="{268E4814-C442-43A2-92F3-816F8C6869EC}"/>
    <cellStyle name="Ввод  2 2 2 2" xfId="2297" xr:uid="{447DCDC0-472F-444C-AF69-D5787A0E278F}"/>
    <cellStyle name="Ввод  2 2 2 2 2" xfId="4711" xr:uid="{3219E589-C8F0-49B0-853F-789D80DF07B4}"/>
    <cellStyle name="Ввод  2 2 2 2 2 2" xfId="11262" xr:uid="{35ECAF57-86D5-45BA-8D2B-E67AC63A21CC}"/>
    <cellStyle name="Ввод  2 2 2 2 2 3" xfId="16867" xr:uid="{CB5E5597-20F4-4A5B-9AFA-3E60A65033CF}"/>
    <cellStyle name="Ввод  2 2 2 2 2 4" xfId="22343" xr:uid="{71099D39-384A-418D-A8C0-44DC1E38B9EE}"/>
    <cellStyle name="Ввод  2 2 2 2 3" xfId="6609" xr:uid="{07B6B2F0-7C83-4212-8E9F-F4E33D949FAA}"/>
    <cellStyle name="Ввод  2 2 2 2 3 2" xfId="13092" xr:uid="{D2617355-CBD1-43A4-AD5B-7EC1C0D1C948}"/>
    <cellStyle name="Ввод  2 2 2 2 3 3" xfId="18658" xr:uid="{1DB5D2C8-67D0-485F-BAF0-7A34FF075EEB}"/>
    <cellStyle name="Ввод  2 2 2 2 3 4" xfId="24099" xr:uid="{81E40F96-FDB4-4297-A504-26E3915D2023}"/>
    <cellStyle name="Ввод  2 2 2 2 4" xfId="8906" xr:uid="{1BA938F0-2CBB-47E5-8E94-AA0248C0CE27}"/>
    <cellStyle name="Ввод  2 2 2 2 5" xfId="14553" xr:uid="{88794924-27C7-4F1C-B506-760F8BBFA3F6}"/>
    <cellStyle name="Ввод  2 2 2 2 6" xfId="20073" xr:uid="{156B8C1D-0E4B-40D9-8864-D6E17AA95422}"/>
    <cellStyle name="Ввод  2 2 2 3" xfId="2298" xr:uid="{FEB20395-FD4A-45B9-BB37-C6EEF14A7334}"/>
    <cellStyle name="Ввод  2 2 2 3 2" xfId="4712" xr:uid="{6E9FF5DF-B674-405F-9B75-C0C4A491E74A}"/>
    <cellStyle name="Ввод  2 2 2 3 2 2" xfId="11263" xr:uid="{26563C42-6337-4FB9-AA2A-B5DA010AF4E5}"/>
    <cellStyle name="Ввод  2 2 2 3 2 3" xfId="16868" xr:uid="{1BAF1A35-1FC8-41FE-8022-DA8EF8240C53}"/>
    <cellStyle name="Ввод  2 2 2 3 2 4" xfId="22344" xr:uid="{6EE21779-5910-4B99-B280-A0DF5628761A}"/>
    <cellStyle name="Ввод  2 2 2 3 3" xfId="6610" xr:uid="{CDF11C8C-7113-42DB-AEDE-DDEC44541849}"/>
    <cellStyle name="Ввод  2 2 2 3 3 2" xfId="13093" xr:uid="{5870DF20-D21B-4C3D-A83C-E7ED20C31BC0}"/>
    <cellStyle name="Ввод  2 2 2 3 3 3" xfId="18659" xr:uid="{9C2CF614-90A3-4914-BD4F-89855FECF545}"/>
    <cellStyle name="Ввод  2 2 2 3 3 4" xfId="24100" xr:uid="{A133002B-15CA-42CF-A849-B8FD7175900E}"/>
    <cellStyle name="Ввод  2 2 2 3 4" xfId="8907" xr:uid="{93E27DE8-602A-4C0F-B903-622A595FE06C}"/>
    <cellStyle name="Ввод  2 2 2 3 5" xfId="14554" xr:uid="{2C226C31-F06C-407F-BF09-7B95F1112821}"/>
    <cellStyle name="Ввод  2 2 2 3 6" xfId="20074" xr:uid="{89F270D1-6A06-4EF1-AFB3-08F7B550459A}"/>
    <cellStyle name="Ввод  2 2 2 4" xfId="4710" xr:uid="{C1844886-26F7-4DEA-BE2C-889DE19667B6}"/>
    <cellStyle name="Ввод  2 2 2 4 2" xfId="11261" xr:uid="{D2036BF3-A06A-43C5-8955-AB6422901BC5}"/>
    <cellStyle name="Ввод  2 2 2 4 3" xfId="16866" xr:uid="{11200E08-48FB-478D-AB28-DA89B7A50828}"/>
    <cellStyle name="Ввод  2 2 2 4 4" xfId="22342" xr:uid="{EB8C4431-37FE-472D-8C93-5D8D42CE0116}"/>
    <cellStyle name="Ввод  2 2 2 5" xfId="6608" xr:uid="{F90D6FA9-8539-4306-A291-52DF312DB77C}"/>
    <cellStyle name="Ввод  2 2 2 5 2" xfId="13091" xr:uid="{D6FFB86A-88A4-4FE4-903D-A4313B34938D}"/>
    <cellStyle name="Ввод  2 2 2 5 3" xfId="18657" xr:uid="{2F25D72D-8B1E-4ED3-A6AC-952068B38B24}"/>
    <cellStyle name="Ввод  2 2 2 5 4" xfId="24098" xr:uid="{6AD93506-54C5-4477-9220-7178C27C563A}"/>
    <cellStyle name="Ввод  2 2 2 6" xfId="8905" xr:uid="{99C716FD-F278-4326-A809-465C4EB512AD}"/>
    <cellStyle name="Ввод  2 2 2 7" xfId="14552" xr:uid="{17B17DC8-26E5-40DC-9AFA-CF9A957ACB93}"/>
    <cellStyle name="Ввод  2 2 2 8" xfId="20072" xr:uid="{2E1F5EDE-3357-4219-9711-7222CE4F52B7}"/>
    <cellStyle name="Ввод  2 2 3" xfId="2299" xr:uid="{5200C497-D6AA-4565-967E-51FCB26E7BE5}"/>
    <cellStyle name="Ввод  2 2 3 2" xfId="2300" xr:uid="{B6B0DB63-A9B0-4BA5-AC50-ECCEE3F48972}"/>
    <cellStyle name="Ввод  2 2 3 2 2" xfId="4714" xr:uid="{44BA6AD8-7B51-4C4D-B1C3-CDF8809AF205}"/>
    <cellStyle name="Ввод  2 2 3 2 2 2" xfId="11265" xr:uid="{11F7AD0B-43C7-476A-84DD-A27B1EE58D3C}"/>
    <cellStyle name="Ввод  2 2 3 2 2 3" xfId="16870" xr:uid="{E5885EC6-85A1-4C7B-8AE3-04E170693ED4}"/>
    <cellStyle name="Ввод  2 2 3 2 2 4" xfId="22346" xr:uid="{629DC68D-28D1-4183-A5B6-B5E81152CA1C}"/>
    <cellStyle name="Ввод  2 2 3 2 3" xfId="6612" xr:uid="{89BF0508-A3DE-4CD4-B41C-4D78D9B6222B}"/>
    <cellStyle name="Ввод  2 2 3 2 3 2" xfId="13095" xr:uid="{4E35427A-B64E-4A53-A1C9-D6CBB81DF53B}"/>
    <cellStyle name="Ввод  2 2 3 2 3 3" xfId="18661" xr:uid="{0A33AA2C-8E74-4A9F-B37B-BD2E97A40BC2}"/>
    <cellStyle name="Ввод  2 2 3 2 3 4" xfId="24102" xr:uid="{012A409A-6597-40E3-AB1A-168D76E6F9E1}"/>
    <cellStyle name="Ввод  2 2 3 2 4" xfId="8909" xr:uid="{C9A058AC-10E7-4039-A146-B8B6774EA01F}"/>
    <cellStyle name="Ввод  2 2 3 2 5" xfId="14556" xr:uid="{79487440-5A91-4420-BBB6-45F595C3A7F8}"/>
    <cellStyle name="Ввод  2 2 3 2 6" xfId="20076" xr:uid="{F724D609-15D2-4EC1-A90D-2AA53125A131}"/>
    <cellStyle name="Ввод  2 2 3 3" xfId="2301" xr:uid="{AEF46491-FF84-4B7D-A508-870A89BAB499}"/>
    <cellStyle name="Ввод  2 2 3 3 2" xfId="4715" xr:uid="{BBDE88DA-9A20-483F-A372-2D53852CDAE1}"/>
    <cellStyle name="Ввод  2 2 3 3 2 2" xfId="11266" xr:uid="{E2A9ED69-96F0-47C5-B109-0F7AD4B65BB6}"/>
    <cellStyle name="Ввод  2 2 3 3 2 3" xfId="16871" xr:uid="{8D2A122C-A726-4926-BA6A-B88DDF6DA2EB}"/>
    <cellStyle name="Ввод  2 2 3 3 2 4" xfId="22347" xr:uid="{E654620B-352E-4E97-9C08-474AF97DBFFD}"/>
    <cellStyle name="Ввод  2 2 3 3 3" xfId="6613" xr:uid="{9794A52A-BB09-44C0-864D-D37ED9E0ABFC}"/>
    <cellStyle name="Ввод  2 2 3 3 3 2" xfId="13096" xr:uid="{C750E785-9326-4095-826F-F88E2E3E9302}"/>
    <cellStyle name="Ввод  2 2 3 3 3 3" xfId="18662" xr:uid="{22C3F751-0350-49A6-A09B-2BEA3CC94C22}"/>
    <cellStyle name="Ввод  2 2 3 3 3 4" xfId="24103" xr:uid="{D31AC3AA-7B37-4AB9-9D95-571CFD5F78AA}"/>
    <cellStyle name="Ввод  2 2 3 3 4" xfId="8910" xr:uid="{8A80EF42-D8E0-40F1-AC11-83EBA8B8CC31}"/>
    <cellStyle name="Ввод  2 2 3 3 5" xfId="14557" xr:uid="{81CA238D-7528-4569-A576-CBE030E4CD2C}"/>
    <cellStyle name="Ввод  2 2 3 3 6" xfId="20077" xr:uid="{0B842D9F-B6B1-4850-BE2C-BADE2FE98AC3}"/>
    <cellStyle name="Ввод  2 2 3 4" xfId="4713" xr:uid="{5D335257-8D38-423B-9211-FDB16B3F9581}"/>
    <cellStyle name="Ввод  2 2 3 4 2" xfId="11264" xr:uid="{5B8BE3E3-5950-4A1B-8B0D-FD7D12FC00D9}"/>
    <cellStyle name="Ввод  2 2 3 4 3" xfId="16869" xr:uid="{EA611214-9D4A-42C2-A333-E47DEE22B8BE}"/>
    <cellStyle name="Ввод  2 2 3 4 4" xfId="22345" xr:uid="{0DD52429-C1B8-4AD6-B3AD-786AAA82366A}"/>
    <cellStyle name="Ввод  2 2 3 5" xfId="6611" xr:uid="{1BC91A92-1964-440A-93D4-477960426694}"/>
    <cellStyle name="Ввод  2 2 3 5 2" xfId="13094" xr:uid="{3355E5C2-4841-49D4-8432-9F8045F1B2C9}"/>
    <cellStyle name="Ввод  2 2 3 5 3" xfId="18660" xr:uid="{564712C5-7348-476A-A343-8245F703017C}"/>
    <cellStyle name="Ввод  2 2 3 5 4" xfId="24101" xr:uid="{A633C04D-E001-4AA1-9010-E60BBFA9FBF2}"/>
    <cellStyle name="Ввод  2 2 3 6" xfId="8908" xr:uid="{F2FF0279-7BE6-4F24-B694-8F855234A1BA}"/>
    <cellStyle name="Ввод  2 2 3 7" xfId="14555" xr:uid="{B71C7AA2-E1FE-4B16-9F19-D69C67EFA18F}"/>
    <cellStyle name="Ввод  2 2 3 8" xfId="20075" xr:uid="{23395825-763F-41B6-8C59-43ACA8C3513D}"/>
    <cellStyle name="Ввод  2 2 4" xfId="2302" xr:uid="{409D63AE-A607-446B-87DE-B573E44E610A}"/>
    <cellStyle name="Ввод  2 2 4 2" xfId="4716" xr:uid="{20856749-46CE-4750-B5D1-784AFCAA1D83}"/>
    <cellStyle name="Ввод  2 2 4 2 2" xfId="11267" xr:uid="{BE74315D-0BA0-4B29-972E-249AA7F1B8E5}"/>
    <cellStyle name="Ввод  2 2 4 2 3" xfId="16872" xr:uid="{CEBE5743-805E-4F2B-842C-7D57AE1ADB71}"/>
    <cellStyle name="Ввод  2 2 4 2 4" xfId="22348" xr:uid="{261FF9FA-A850-4341-883E-40163F34A193}"/>
    <cellStyle name="Ввод  2 2 4 3" xfId="6614" xr:uid="{731C20FB-CAEB-4BC1-8E4F-1C8856E124C9}"/>
    <cellStyle name="Ввод  2 2 4 3 2" xfId="13097" xr:uid="{73F2C3DB-2EC1-4F9C-B690-CB0D236E7690}"/>
    <cellStyle name="Ввод  2 2 4 3 3" xfId="18663" xr:uid="{17D8D381-2874-4BA3-8D4C-545E7D2DEB9C}"/>
    <cellStyle name="Ввод  2 2 4 3 4" xfId="24104" xr:uid="{D93AC697-7A49-449E-A802-D66BC04F7412}"/>
    <cellStyle name="Ввод  2 2 4 4" xfId="8911" xr:uid="{7D3C3914-11B8-4E71-A376-9BFA36962889}"/>
    <cellStyle name="Ввод  2 2 4 5" xfId="14558" xr:uid="{704DDF12-F4CD-440A-A9C3-9F77C9A83110}"/>
    <cellStyle name="Ввод  2 2 4 6" xfId="20078" xr:uid="{A9D0E079-0468-45E1-B544-DBB5FD2DF421}"/>
    <cellStyle name="Ввод  2 2 5" xfId="2303" xr:uid="{C1B18790-E0DB-41D2-9479-8A5D99AF1792}"/>
    <cellStyle name="Ввод  2 2 5 2" xfId="4717" xr:uid="{86E3EFC3-8644-4927-999E-608313B81E2E}"/>
    <cellStyle name="Ввод  2 2 5 2 2" xfId="11268" xr:uid="{206FBCDE-C9B8-4DCD-966C-2A72292C7DB8}"/>
    <cellStyle name="Ввод  2 2 5 2 3" xfId="16873" xr:uid="{224B4B98-DAF1-466C-828B-4648FDE3443D}"/>
    <cellStyle name="Ввод  2 2 5 2 4" xfId="22349" xr:uid="{42C66913-4568-467C-B73B-99DBE117062A}"/>
    <cellStyle name="Ввод  2 2 5 3" xfId="6615" xr:uid="{3F6E9650-2EA7-4CBD-A509-6155CBC76F07}"/>
    <cellStyle name="Ввод  2 2 5 3 2" xfId="13098" xr:uid="{A7A46813-0378-428D-B056-F28082FCE921}"/>
    <cellStyle name="Ввод  2 2 5 3 3" xfId="18664" xr:uid="{E8256A33-F726-4904-A489-AD6044C39002}"/>
    <cellStyle name="Ввод  2 2 5 3 4" xfId="24105" xr:uid="{780C2D54-FED1-4804-AF73-58DA0AF4F96A}"/>
    <cellStyle name="Ввод  2 2 5 4" xfId="8912" xr:uid="{EBB49B10-F556-44AA-9CAE-EAEC3718DADE}"/>
    <cellStyle name="Ввод  2 2 5 5" xfId="14559" xr:uid="{E2E42B4A-B5BA-43D2-8C6F-84151CAD9491}"/>
    <cellStyle name="Ввод  2 2 5 6" xfId="20079" xr:uid="{9F17F9CE-411C-40BB-A228-03174175D5BB}"/>
    <cellStyle name="Ввод  2 2 6" xfId="4709" xr:uid="{76E5C617-0466-4C63-9638-2F808525625F}"/>
    <cellStyle name="Ввод  2 2 6 2" xfId="11260" xr:uid="{E8530E35-34E3-49F5-BDF8-9F4789A25A8A}"/>
    <cellStyle name="Ввод  2 2 6 3" xfId="16865" xr:uid="{5C33B827-3ADF-4AF1-8BC0-CA52766CC869}"/>
    <cellStyle name="Ввод  2 2 6 4" xfId="22341" xr:uid="{DEFD01AC-287A-4F42-9D0D-30FC9CC88499}"/>
    <cellStyle name="Ввод  2 2 7" xfId="6607" xr:uid="{FB9C8F44-E6E7-4460-9C1F-1D477D870CE9}"/>
    <cellStyle name="Ввод  2 2 7 2" xfId="13090" xr:uid="{805CEBD8-4B24-4588-8E23-5FFB82AA3096}"/>
    <cellStyle name="Ввод  2 2 7 3" xfId="18656" xr:uid="{C9E1D409-9F4B-4A35-A5FB-852A26604DFE}"/>
    <cellStyle name="Ввод  2 2 7 4" xfId="24097" xr:uid="{2EB12913-9F43-4612-9F10-ACAAA3990B07}"/>
    <cellStyle name="Ввод  2 2 8" xfId="8904" xr:uid="{D19472E2-888B-4210-B8F6-662B0EBFB7B7}"/>
    <cellStyle name="Ввод  2 2 9" xfId="14551" xr:uid="{5750E5A9-6202-4823-A0C7-1DB3AD670531}"/>
    <cellStyle name="Ввод  2 3" xfId="2304" xr:uid="{AAAD3F86-209E-43A4-9245-592BCB48D875}"/>
    <cellStyle name="Ввод  2 3 2" xfId="2305" xr:uid="{B8E3773E-AA59-4759-B148-7780FFCE3BB3}"/>
    <cellStyle name="Ввод  2 3 2 2" xfId="4719" xr:uid="{6107E60B-7277-4FAB-AFEE-168070334636}"/>
    <cellStyle name="Ввод  2 3 2 2 2" xfId="11270" xr:uid="{317C5D65-BCEF-4CB0-91E2-13DF2C5B7623}"/>
    <cellStyle name="Ввод  2 3 2 2 3" xfId="16875" xr:uid="{F048F744-03F9-4CDB-BF4C-079688D9AC04}"/>
    <cellStyle name="Ввод  2 3 2 2 4" xfId="22351" xr:uid="{8DE3F606-090F-47F0-8ECC-58490454BF87}"/>
    <cellStyle name="Ввод  2 3 2 3" xfId="6617" xr:uid="{C21064C1-4FAE-487B-B71F-5639792A1E12}"/>
    <cellStyle name="Ввод  2 3 2 3 2" xfId="13100" xr:uid="{B15F6C79-CFBB-42FA-A9E4-B4C7506196BF}"/>
    <cellStyle name="Ввод  2 3 2 3 3" xfId="18666" xr:uid="{FA377561-C957-4550-8EBD-BF893EC81A82}"/>
    <cellStyle name="Ввод  2 3 2 3 4" xfId="24107" xr:uid="{7E368ACE-8B57-4843-83F2-1324EDC922B7}"/>
    <cellStyle name="Ввод  2 3 2 4" xfId="8914" xr:uid="{CC03760C-D647-4371-9131-E645213A72F8}"/>
    <cellStyle name="Ввод  2 3 2 5" xfId="14561" xr:uid="{92BC6640-E5F3-4247-A9EA-31986D7BE8B2}"/>
    <cellStyle name="Ввод  2 3 2 6" xfId="20081" xr:uid="{011C50E5-17CB-466B-8BDA-CC2A472E5C8D}"/>
    <cellStyle name="Ввод  2 3 3" xfId="2306" xr:uid="{70249C1A-9E69-469D-B853-F29984E1D729}"/>
    <cellStyle name="Ввод  2 3 3 2" xfId="4720" xr:uid="{8948781D-30C3-4930-BE42-6BF8DF8CFA85}"/>
    <cellStyle name="Ввод  2 3 3 2 2" xfId="11271" xr:uid="{F5B5E8CA-C797-4CFE-ADF8-E5D12CF8FEDD}"/>
    <cellStyle name="Ввод  2 3 3 2 3" xfId="16876" xr:uid="{35D37B43-DADE-4D8E-924B-FA7671DFBDBF}"/>
    <cellStyle name="Ввод  2 3 3 2 4" xfId="22352" xr:uid="{680D114E-7DAB-4A25-84AE-CFD026246E0B}"/>
    <cellStyle name="Ввод  2 3 3 3" xfId="6618" xr:uid="{1C7EC680-D8EF-4237-B092-638E2A614212}"/>
    <cellStyle name="Ввод  2 3 3 3 2" xfId="13101" xr:uid="{F251A9E9-32F7-4BAF-87F2-7FFB31E64F4D}"/>
    <cellStyle name="Ввод  2 3 3 3 3" xfId="18667" xr:uid="{B6DDA9C6-7364-47D7-AD13-880B202995A1}"/>
    <cellStyle name="Ввод  2 3 3 3 4" xfId="24108" xr:uid="{D598B16E-5FFD-46AE-A408-2956AF4F778E}"/>
    <cellStyle name="Ввод  2 3 3 4" xfId="8915" xr:uid="{29A93BB2-70CB-4ACA-8CB4-1F951AA5F754}"/>
    <cellStyle name="Ввод  2 3 3 5" xfId="14562" xr:uid="{DE94EA6A-4892-4B09-B721-4C308735E627}"/>
    <cellStyle name="Ввод  2 3 3 6" xfId="20082" xr:uid="{20A41DFB-A594-479B-A5EE-8A5A91DAF6E7}"/>
    <cellStyle name="Ввод  2 3 4" xfId="4718" xr:uid="{CA94F209-559E-4D20-87A8-7BFE5484DA5F}"/>
    <cellStyle name="Ввод  2 3 4 2" xfId="11269" xr:uid="{644D8893-53C6-4D8B-987F-5B593EA3796E}"/>
    <cellStyle name="Ввод  2 3 4 3" xfId="16874" xr:uid="{2D170EB2-93DB-4E9C-A581-BE70FDA28529}"/>
    <cellStyle name="Ввод  2 3 4 4" xfId="22350" xr:uid="{1A2D3C60-8862-4DDF-8514-CE3431D49F03}"/>
    <cellStyle name="Ввод  2 3 5" xfId="6616" xr:uid="{C0C3BB4D-25B1-47D2-B79C-473AC9C3054E}"/>
    <cellStyle name="Ввод  2 3 5 2" xfId="13099" xr:uid="{58FA797E-938C-433C-9507-E03F9636EA46}"/>
    <cellStyle name="Ввод  2 3 5 3" xfId="18665" xr:uid="{41370FCC-A645-44B1-AEAB-A7E6BD80BC83}"/>
    <cellStyle name="Ввод  2 3 5 4" xfId="24106" xr:uid="{65434AD6-FF4D-4CBE-8CD3-2026AF917C18}"/>
    <cellStyle name="Ввод  2 3 6" xfId="8913" xr:uid="{BF78FC48-AE24-4F9B-B6A9-47FD4BCADC96}"/>
    <cellStyle name="Ввод  2 3 7" xfId="14560" xr:uid="{4DE6B1BA-DA47-452A-B33B-F7AD58A1E8E6}"/>
    <cellStyle name="Ввод  2 3 8" xfId="20080" xr:uid="{7E4D3D53-9B5A-4E2D-A872-43DDC59F70B7}"/>
    <cellStyle name="Ввод  2 4" xfId="2307" xr:uid="{4F8EADA4-E9FA-4E03-9F91-CC91CA53B920}"/>
    <cellStyle name="Ввод  2 4 2" xfId="2308" xr:uid="{29E211EF-C89E-4C37-8B81-1EE4B37F81A3}"/>
    <cellStyle name="Ввод  2 4 2 2" xfId="4722" xr:uid="{0559C341-D881-41E7-AB5D-54CD8119A17D}"/>
    <cellStyle name="Ввод  2 4 2 2 2" xfId="11273" xr:uid="{3B39656E-B4CA-4163-B7D1-89D9904453BF}"/>
    <cellStyle name="Ввод  2 4 2 2 3" xfId="16878" xr:uid="{EB5DA00F-7ED0-4F3A-90DC-7F946693F9A5}"/>
    <cellStyle name="Ввод  2 4 2 2 4" xfId="22354" xr:uid="{7B9962DD-A92A-48C8-8739-52447159F7FC}"/>
    <cellStyle name="Ввод  2 4 2 3" xfId="6620" xr:uid="{C977DE60-EF11-4F76-A0DD-6E498FA0A45F}"/>
    <cellStyle name="Ввод  2 4 2 3 2" xfId="13103" xr:uid="{D12CD536-C6EF-4CE5-AF72-E61FACD0910C}"/>
    <cellStyle name="Ввод  2 4 2 3 3" xfId="18669" xr:uid="{9C782F56-5345-42E6-8F80-33EE357454AC}"/>
    <cellStyle name="Ввод  2 4 2 3 4" xfId="24110" xr:uid="{DCD42918-3D3D-403A-8C5F-3D979E1A199A}"/>
    <cellStyle name="Ввод  2 4 2 4" xfId="8917" xr:uid="{C1BF1BA8-C143-4E20-A140-F97F4BCE0A1A}"/>
    <cellStyle name="Ввод  2 4 2 5" xfId="14564" xr:uid="{2E89AD0B-EE53-44C1-A814-1D28D0631219}"/>
    <cellStyle name="Ввод  2 4 2 6" xfId="20084" xr:uid="{ADBCCADF-BD69-45D5-BD4F-0B4C42CC87F6}"/>
    <cellStyle name="Ввод  2 4 3" xfId="2309" xr:uid="{371E0BDB-9545-41BF-966A-14876360F537}"/>
    <cellStyle name="Ввод  2 4 3 2" xfId="4723" xr:uid="{3BC68681-EB32-470A-98CA-DB007B8C237F}"/>
    <cellStyle name="Ввод  2 4 3 2 2" xfId="11274" xr:uid="{E21F64CE-3C6C-482B-899A-72416739296E}"/>
    <cellStyle name="Ввод  2 4 3 2 3" xfId="16879" xr:uid="{3A7A16E6-86F1-46A2-8331-705DEE5C2D10}"/>
    <cellStyle name="Ввод  2 4 3 2 4" xfId="22355" xr:uid="{9864E641-8A3D-4F30-B601-D8DE0109572C}"/>
    <cellStyle name="Ввод  2 4 3 3" xfId="6621" xr:uid="{B1146FEC-2F22-4FBC-BD0A-84ACD23C1A2A}"/>
    <cellStyle name="Ввод  2 4 3 3 2" xfId="13104" xr:uid="{DA693695-2051-4927-8864-439517B91FFC}"/>
    <cellStyle name="Ввод  2 4 3 3 3" xfId="18670" xr:uid="{21AC10A8-524F-49F2-B455-9C5D3C29DD2A}"/>
    <cellStyle name="Ввод  2 4 3 3 4" xfId="24111" xr:uid="{8C5EC70E-A3AA-4DEE-8DC9-3DDC0942F479}"/>
    <cellStyle name="Ввод  2 4 3 4" xfId="8918" xr:uid="{A484E805-9C3C-4572-BB1C-1698B17BB72C}"/>
    <cellStyle name="Ввод  2 4 3 5" xfId="14565" xr:uid="{0C62CF90-18D3-473E-8BA5-38043ECAF9B4}"/>
    <cellStyle name="Ввод  2 4 3 6" xfId="20085" xr:uid="{339ECE99-0C12-4E80-9EE1-36A76E13FE6D}"/>
    <cellStyle name="Ввод  2 4 4" xfId="4721" xr:uid="{44B09ECF-BEAE-4F3D-AA52-90421BEC4A43}"/>
    <cellStyle name="Ввод  2 4 4 2" xfId="11272" xr:uid="{FA9C7ADA-4BC7-4035-96F5-781ED03D8FB7}"/>
    <cellStyle name="Ввод  2 4 4 3" xfId="16877" xr:uid="{E7232931-06BC-4F00-87C8-50DAFF40E713}"/>
    <cellStyle name="Ввод  2 4 4 4" xfId="22353" xr:uid="{7F31019C-A580-4D62-B4C0-0A0A5CCE70B2}"/>
    <cellStyle name="Ввод  2 4 5" xfId="6619" xr:uid="{7F1C5977-8084-401D-B42F-4075E61DE3BD}"/>
    <cellStyle name="Ввод  2 4 5 2" xfId="13102" xr:uid="{D5BC3264-1EF0-4252-806C-F21FD944A0B5}"/>
    <cellStyle name="Ввод  2 4 5 3" xfId="18668" xr:uid="{EA5228C1-D84F-47C0-BCE0-A533EEBD2B68}"/>
    <cellStyle name="Ввод  2 4 5 4" xfId="24109" xr:uid="{8487CD8F-D8BF-4C17-958A-0FBA2BC55B12}"/>
    <cellStyle name="Ввод  2 4 6" xfId="8916" xr:uid="{37EF8926-7A1D-47E4-ADB0-D0E6BE094098}"/>
    <cellStyle name="Ввод  2 4 7" xfId="14563" xr:uid="{77086DA6-3FB7-4167-8E9B-6DCBCEB7FAFF}"/>
    <cellStyle name="Ввод  2 4 8" xfId="20083" xr:uid="{D9CFE78E-62FF-4FE3-8DE1-0EE948B552AE}"/>
    <cellStyle name="Ввод  2 5" xfId="2310" xr:uid="{81E981BD-1857-416B-B8E5-C28BAB058CE5}"/>
    <cellStyle name="Ввод  2 5 2" xfId="4724" xr:uid="{6FF80A02-D0FF-47FE-BA90-6AFBDA5F8841}"/>
    <cellStyle name="Ввод  2 5 2 2" xfId="11275" xr:uid="{BAB03A37-612A-4A1F-8934-ABE475A7C151}"/>
    <cellStyle name="Ввод  2 5 2 3" xfId="16880" xr:uid="{F95B33AD-33D8-4EF0-9BE7-DDC5EF35BCC9}"/>
    <cellStyle name="Ввод  2 5 2 4" xfId="22356" xr:uid="{48111202-EC68-4D7C-9B8A-BC477CA4BBE3}"/>
    <cellStyle name="Ввод  2 5 3" xfId="6622" xr:uid="{B6710261-7E5C-4A7F-B3E6-3CC6C6EEC001}"/>
    <cellStyle name="Ввод  2 5 3 2" xfId="13105" xr:uid="{DE411BAA-6EBD-400B-97F2-5F7F2CA9B4A7}"/>
    <cellStyle name="Ввод  2 5 3 3" xfId="18671" xr:uid="{C9AC95AE-A85A-4757-B6A7-8BC0C7DBD8BC}"/>
    <cellStyle name="Ввод  2 5 3 4" xfId="24112" xr:uid="{D027D0C1-6552-436C-AD4A-2931039C32AE}"/>
    <cellStyle name="Ввод  2 5 4" xfId="8919" xr:uid="{99A9C25A-0996-48C5-9D84-C065C6111246}"/>
    <cellStyle name="Ввод  2 5 5" xfId="14566" xr:uid="{67459801-0F66-4DC4-984B-4AEC4B5C2FCE}"/>
    <cellStyle name="Ввод  2 5 6" xfId="20086" xr:uid="{7B08E2C4-54CC-4BEF-8F2E-B5ADA0444008}"/>
    <cellStyle name="Ввод  2 6" xfId="2311" xr:uid="{AD1F6E3A-E3A7-4ABF-9C1F-7B676A0EEA52}"/>
    <cellStyle name="Ввод  2 6 2" xfId="4725" xr:uid="{C00DE3B2-E954-4BD0-B21B-D82C0929D33A}"/>
    <cellStyle name="Ввод  2 6 2 2" xfId="11276" xr:uid="{6FF84968-2205-41EF-A992-2F3601F604EB}"/>
    <cellStyle name="Ввод  2 6 2 3" xfId="16881" xr:uid="{74F18B8F-A1FA-4406-9604-A496480BE000}"/>
    <cellStyle name="Ввод  2 6 2 4" xfId="22357" xr:uid="{838D31AD-23AA-44A1-BD89-6206A7F602CF}"/>
    <cellStyle name="Ввод  2 6 3" xfId="6623" xr:uid="{50732D56-2CA8-4740-8FF5-CFC1910DE026}"/>
    <cellStyle name="Ввод  2 6 3 2" xfId="13106" xr:uid="{6CA213BE-917F-45AE-A405-D53EBBE3F12A}"/>
    <cellStyle name="Ввод  2 6 3 3" xfId="18672" xr:uid="{8DC6EC2A-3EFD-4AF1-BB95-A5D15FF53DB3}"/>
    <cellStyle name="Ввод  2 6 3 4" xfId="24113" xr:uid="{6B03BF12-1257-49CA-8DDB-0747C52210B5}"/>
    <cellStyle name="Ввод  2 6 4" xfId="8920" xr:uid="{BC7D5929-B8E0-4242-9C2E-5E3CB3AA5C0A}"/>
    <cellStyle name="Ввод  2 6 5" xfId="14567" xr:uid="{C4AFB2AC-138E-464F-AA64-AEB6ADAD3A87}"/>
    <cellStyle name="Ввод  2 6 6" xfId="20087" xr:uid="{888E09FC-24AA-488F-A013-A845DB96DC48}"/>
    <cellStyle name="Ввод  2 7" xfId="4708" xr:uid="{F5F00567-783B-4FFF-B38D-8F4DC8236496}"/>
    <cellStyle name="Ввод  2 7 2" xfId="11259" xr:uid="{BDC8613F-B37A-42D1-9FC6-5B5A228C0866}"/>
    <cellStyle name="Ввод  2 7 3" xfId="16864" xr:uid="{66F3A553-463C-47C8-841A-2602E15CB2F9}"/>
    <cellStyle name="Ввод  2 7 4" xfId="22340" xr:uid="{6954799D-C863-40C8-B3DA-C6C201BF47A1}"/>
    <cellStyle name="Ввод  2 8" xfId="6606" xr:uid="{2F77B1F1-7E86-405D-A95F-A2BD729A5000}"/>
    <cellStyle name="Ввод  2 8 2" xfId="13089" xr:uid="{489EA269-D93A-40B7-BE94-F06ADC771D74}"/>
    <cellStyle name="Ввод  2 8 3" xfId="18655" xr:uid="{BC7CB410-ABE2-4AD9-A7B4-389E8A6DA572}"/>
    <cellStyle name="Ввод  2 8 4" xfId="24096" xr:uid="{383C65DC-8D9A-4308-981B-A7C0742A3BCA}"/>
    <cellStyle name="Ввод  2 9" xfId="8903" xr:uid="{4736E9E6-E67A-4B03-B7BE-C5C091984862}"/>
    <cellStyle name="Ввод  20" xfId="6537" xr:uid="{2F98E252-CDFB-41FE-B843-1D78A4B91E6F}"/>
    <cellStyle name="Ввод  20 2" xfId="13020" xr:uid="{E8AAA4F7-563F-4793-96CF-C1188AADC714}"/>
    <cellStyle name="Ввод  20 3" xfId="18586" xr:uid="{22D4C1BA-E2D2-4CCB-97D6-6E6657BBF3D7}"/>
    <cellStyle name="Ввод  20 4" xfId="24027" xr:uid="{2D2B3170-95AF-4A98-8284-D0DF0BB3E702}"/>
    <cellStyle name="Ввод  21" xfId="8834" xr:uid="{E40B80A4-A682-4B72-BDFF-5B94914D9C31}"/>
    <cellStyle name="Ввод  22" xfId="14481" xr:uid="{BFB25A4B-3590-4098-A794-A89E648514C5}"/>
    <cellStyle name="Ввод  23" xfId="20001" xr:uid="{2BDDDEE7-9933-4C9C-BA76-C922F652213B}"/>
    <cellStyle name="Ввод  3" xfId="2312" xr:uid="{03E88808-D62A-443B-958B-F000234725E2}"/>
    <cellStyle name="Ввод  3 10" xfId="20088" xr:uid="{842B0558-D0FB-4800-82D2-B5EDCAC4BFA5}"/>
    <cellStyle name="Ввод  3 2" xfId="2313" xr:uid="{0E09C65C-5F5D-442E-8D53-FB63EE419121}"/>
    <cellStyle name="Ввод  3 2 2" xfId="2314" xr:uid="{30DC180B-7904-43EE-A83F-3CDF5A01D4B6}"/>
    <cellStyle name="Ввод  3 2 2 2" xfId="4728" xr:uid="{6AC61247-A7A6-4EB7-8994-633ACF99495D}"/>
    <cellStyle name="Ввод  3 2 2 2 2" xfId="11279" xr:uid="{49430FCD-766A-419B-9008-833D651C165A}"/>
    <cellStyle name="Ввод  3 2 2 2 3" xfId="16884" xr:uid="{55A69084-BAFC-4F2A-851F-E37EA1954B33}"/>
    <cellStyle name="Ввод  3 2 2 2 4" xfId="22360" xr:uid="{6255E5D1-1C62-450B-9419-3AD81D5409E1}"/>
    <cellStyle name="Ввод  3 2 2 3" xfId="6626" xr:uid="{8F27AE40-DDB1-4845-BBC3-E22019F74F14}"/>
    <cellStyle name="Ввод  3 2 2 3 2" xfId="13109" xr:uid="{B079DF13-7702-4973-8EB6-76A7D4A55137}"/>
    <cellStyle name="Ввод  3 2 2 3 3" xfId="18675" xr:uid="{6A2EAC82-B7AC-4C11-9947-8109F8746753}"/>
    <cellStyle name="Ввод  3 2 2 3 4" xfId="24116" xr:uid="{DE641908-F1F3-42B5-8D24-E43F7BBD81DD}"/>
    <cellStyle name="Ввод  3 2 2 4" xfId="8923" xr:uid="{F4043607-4CFF-4558-8739-10A161B82DAA}"/>
    <cellStyle name="Ввод  3 2 2 5" xfId="14570" xr:uid="{577F91E2-B6B9-4D2B-B84A-07D18C5A314D}"/>
    <cellStyle name="Ввод  3 2 2 6" xfId="20090" xr:uid="{CBFBEC94-5172-400F-BB79-3564C59442FB}"/>
    <cellStyle name="Ввод  3 2 3" xfId="2315" xr:uid="{F8F19DB4-552D-4D4A-8E08-D5C3F706C1AB}"/>
    <cellStyle name="Ввод  3 2 3 2" xfId="4729" xr:uid="{0E98F30B-643C-47A2-A48D-F84BEBC02592}"/>
    <cellStyle name="Ввод  3 2 3 2 2" xfId="11280" xr:uid="{190B3E77-B38F-408D-8A15-9542B77C14C3}"/>
    <cellStyle name="Ввод  3 2 3 2 3" xfId="16885" xr:uid="{A9430826-0F28-47B3-8810-AD15626DDEC0}"/>
    <cellStyle name="Ввод  3 2 3 2 4" xfId="22361" xr:uid="{DC503868-D0F2-4675-9D84-ADAD14D24F4D}"/>
    <cellStyle name="Ввод  3 2 3 3" xfId="6627" xr:uid="{2E123E67-0953-4BBC-AB29-A3CB0576A553}"/>
    <cellStyle name="Ввод  3 2 3 3 2" xfId="13110" xr:uid="{8095C177-3C0F-46E2-8F3A-B02541D5506F}"/>
    <cellStyle name="Ввод  3 2 3 3 3" xfId="18676" xr:uid="{1AE653EC-7DEC-4996-8DC6-FB0A0505AA81}"/>
    <cellStyle name="Ввод  3 2 3 3 4" xfId="24117" xr:uid="{E7032428-9941-44E7-B4BE-88C25F002FA4}"/>
    <cellStyle name="Ввод  3 2 3 4" xfId="8924" xr:uid="{9C382CAC-EA3C-47F4-9671-031A9ECFB1B3}"/>
    <cellStyle name="Ввод  3 2 3 5" xfId="14571" xr:uid="{146398B2-D85F-4016-AD7C-A0E390479EED}"/>
    <cellStyle name="Ввод  3 2 3 6" xfId="20091" xr:uid="{5BABCC28-19BA-4519-B05A-06414BAC5BE4}"/>
    <cellStyle name="Ввод  3 2 4" xfId="4727" xr:uid="{57E64D16-360D-488E-8FD5-A07D95BD7D84}"/>
    <cellStyle name="Ввод  3 2 4 2" xfId="11278" xr:uid="{6D2769A0-0AE8-49B0-AD3A-3063B4B7DF66}"/>
    <cellStyle name="Ввод  3 2 4 3" xfId="16883" xr:uid="{546B0BEE-A98D-4CED-A14B-F7408D5251B3}"/>
    <cellStyle name="Ввод  3 2 4 4" xfId="22359" xr:uid="{743474A8-D2A1-47BB-B15D-B1A691891C2F}"/>
    <cellStyle name="Ввод  3 2 5" xfId="6625" xr:uid="{D4BD4BFA-F951-4BB7-BA4D-F7B5EC2DC111}"/>
    <cellStyle name="Ввод  3 2 5 2" xfId="13108" xr:uid="{5962EC2D-C01A-4E91-9D60-734FDDF9CFD6}"/>
    <cellStyle name="Ввод  3 2 5 3" xfId="18674" xr:uid="{FF495AC1-9092-469C-8094-B2C20308699F}"/>
    <cellStyle name="Ввод  3 2 5 4" xfId="24115" xr:uid="{A7E2ABC5-E95A-49EE-AF5F-DABC78A1A32D}"/>
    <cellStyle name="Ввод  3 2 6" xfId="8922" xr:uid="{E6DB1094-B96A-489A-AFB4-C2561B4F1A4D}"/>
    <cellStyle name="Ввод  3 2 7" xfId="14569" xr:uid="{26EB1EC8-74A2-4F87-B685-10FCE5F0CDCB}"/>
    <cellStyle name="Ввод  3 2 8" xfId="20089" xr:uid="{532589B1-B034-4D97-8E38-6257655A5909}"/>
    <cellStyle name="Ввод  3 3" xfId="2316" xr:uid="{DCE2206C-70D2-41B1-A131-5DF2658546F0}"/>
    <cellStyle name="Ввод  3 3 2" xfId="2317" xr:uid="{18C64733-0F6A-4D0B-94CA-12650C1AF1B3}"/>
    <cellStyle name="Ввод  3 3 2 2" xfId="4731" xr:uid="{5C087EED-B907-4BB8-953E-C5ACF222DD4B}"/>
    <cellStyle name="Ввод  3 3 2 2 2" xfId="11282" xr:uid="{54CA3713-BB46-4246-BCCA-DA176BA42A25}"/>
    <cellStyle name="Ввод  3 3 2 2 3" xfId="16887" xr:uid="{0E31340C-B758-4DF1-888C-EA7D2717F64F}"/>
    <cellStyle name="Ввод  3 3 2 2 4" xfId="22363" xr:uid="{2DE6AF67-48A8-4DA9-9D96-1B0D3ACF935F}"/>
    <cellStyle name="Ввод  3 3 2 3" xfId="6629" xr:uid="{07D44E1D-2EEB-4325-B586-D772CB9EBA44}"/>
    <cellStyle name="Ввод  3 3 2 3 2" xfId="13112" xr:uid="{0A4836AE-46C9-43C0-839F-D756F3A88D40}"/>
    <cellStyle name="Ввод  3 3 2 3 3" xfId="18678" xr:uid="{84FA8EC8-733D-408B-8BD5-4AF31E3DBEC9}"/>
    <cellStyle name="Ввод  3 3 2 3 4" xfId="24119" xr:uid="{1C185FDA-062A-4179-9F72-C20693A54231}"/>
    <cellStyle name="Ввод  3 3 2 4" xfId="8926" xr:uid="{F561278C-59A5-4651-8487-60E13B9185BA}"/>
    <cellStyle name="Ввод  3 3 2 5" xfId="14573" xr:uid="{1245A39B-6427-449A-819D-BC80A2AC682D}"/>
    <cellStyle name="Ввод  3 3 2 6" xfId="20093" xr:uid="{E5753B28-53DC-469D-ADEE-DA8CA0C31DB0}"/>
    <cellStyle name="Ввод  3 3 3" xfId="2318" xr:uid="{E67D7CDD-A543-4582-B014-584D4DFE9BDA}"/>
    <cellStyle name="Ввод  3 3 3 2" xfId="4732" xr:uid="{063D8D52-44E6-4E92-B8B7-5FF75FB12342}"/>
    <cellStyle name="Ввод  3 3 3 2 2" xfId="11283" xr:uid="{B6E7BA91-367F-4411-B80A-7926613CB6A0}"/>
    <cellStyle name="Ввод  3 3 3 2 3" xfId="16888" xr:uid="{B2A4EEC0-5146-459A-B491-1D200FCB0FA8}"/>
    <cellStyle name="Ввод  3 3 3 2 4" xfId="22364" xr:uid="{46022527-B05B-43B0-8B58-58F7D8072B44}"/>
    <cellStyle name="Ввод  3 3 3 3" xfId="6630" xr:uid="{4E201CA2-2074-4E93-A4CF-B45E0D4ACB05}"/>
    <cellStyle name="Ввод  3 3 3 3 2" xfId="13113" xr:uid="{B0D8B9EA-2A27-4B66-B500-92C04F5C269A}"/>
    <cellStyle name="Ввод  3 3 3 3 3" xfId="18679" xr:uid="{FD888303-495D-4B47-934C-9D83BA9F732A}"/>
    <cellStyle name="Ввод  3 3 3 3 4" xfId="24120" xr:uid="{61C3DA76-E8FE-4C13-B97B-A4BF55666508}"/>
    <cellStyle name="Ввод  3 3 3 4" xfId="8927" xr:uid="{4D53A8BF-F2BB-4754-96BB-36C9BEA5F5B8}"/>
    <cellStyle name="Ввод  3 3 3 5" xfId="14574" xr:uid="{6043846D-BD9C-45AE-BFCA-1077ED89352A}"/>
    <cellStyle name="Ввод  3 3 3 6" xfId="20094" xr:uid="{2B47D8B7-F95E-4C5E-9AC4-3D52E93C8E28}"/>
    <cellStyle name="Ввод  3 3 4" xfId="4730" xr:uid="{291D5610-636F-45B5-BE4C-C86AF2CD940F}"/>
    <cellStyle name="Ввод  3 3 4 2" xfId="11281" xr:uid="{3CEA673C-0933-4295-99DB-03068481472B}"/>
    <cellStyle name="Ввод  3 3 4 3" xfId="16886" xr:uid="{D863AC96-3585-4444-9CF0-402D0C12571D}"/>
    <cellStyle name="Ввод  3 3 4 4" xfId="22362" xr:uid="{9006FE61-7CD8-43FB-B0CA-3BB48530317A}"/>
    <cellStyle name="Ввод  3 3 5" xfId="6628" xr:uid="{501977F4-7A96-4A9F-8811-D3029CCE7360}"/>
    <cellStyle name="Ввод  3 3 5 2" xfId="13111" xr:uid="{6E0C81BF-7D00-4A27-8577-809A9ECDCCAE}"/>
    <cellStyle name="Ввод  3 3 5 3" xfId="18677" xr:uid="{EF7CDC6E-0D61-4C15-B662-C12D203A7561}"/>
    <cellStyle name="Ввод  3 3 5 4" xfId="24118" xr:uid="{CD10FC18-1C7D-4FA1-BB1C-9CC7B853B343}"/>
    <cellStyle name="Ввод  3 3 6" xfId="8925" xr:uid="{AB6634D9-E30A-4B52-8E19-A169A2204289}"/>
    <cellStyle name="Ввод  3 3 7" xfId="14572" xr:uid="{01AEC5E6-CB7A-446A-8708-54671B01CBD5}"/>
    <cellStyle name="Ввод  3 3 8" xfId="20092" xr:uid="{011666F9-2085-43BC-A8AF-38387BD8BCAA}"/>
    <cellStyle name="Ввод  3 4" xfId="2319" xr:uid="{AFBD086B-28E2-4843-AAE5-F06B2E127133}"/>
    <cellStyle name="Ввод  3 4 2" xfId="4733" xr:uid="{1E227A23-DD22-41A4-989E-7877B42FB7F2}"/>
    <cellStyle name="Ввод  3 4 2 2" xfId="11284" xr:uid="{8D849B6E-7483-43E8-B945-607540AAF267}"/>
    <cellStyle name="Ввод  3 4 2 3" xfId="16889" xr:uid="{EA76F5A2-51C4-442F-BE82-165AB253E24C}"/>
    <cellStyle name="Ввод  3 4 2 4" xfId="22365" xr:uid="{94C37604-432C-4C4E-A90C-C8C84B18374E}"/>
    <cellStyle name="Ввод  3 4 3" xfId="6631" xr:uid="{C4F72AC9-4E94-4BE6-BF8D-9775E6EACD78}"/>
    <cellStyle name="Ввод  3 4 3 2" xfId="13114" xr:uid="{3C398EDA-3D03-466E-848F-4A8404A8BA06}"/>
    <cellStyle name="Ввод  3 4 3 3" xfId="18680" xr:uid="{E8B1FA68-A96B-4062-A95D-944C1C464A80}"/>
    <cellStyle name="Ввод  3 4 3 4" xfId="24121" xr:uid="{7240986B-A7E1-4101-A5D6-F4D73E8108F0}"/>
    <cellStyle name="Ввод  3 4 4" xfId="8928" xr:uid="{E761E8D7-C8B4-4D2F-854D-D308E1036853}"/>
    <cellStyle name="Ввод  3 4 5" xfId="14575" xr:uid="{FA335BC1-6B5D-4D92-B6A2-6013DBE43741}"/>
    <cellStyle name="Ввод  3 4 6" xfId="20095" xr:uid="{28B4EF4C-B090-4437-AC39-1775C03E3608}"/>
    <cellStyle name="Ввод  3 5" xfId="2320" xr:uid="{DCB8C406-57F4-4C1D-AA6F-8F71D9A21672}"/>
    <cellStyle name="Ввод  3 5 2" xfId="4734" xr:uid="{134395F8-5BC4-4480-AD92-79FDCA6CB957}"/>
    <cellStyle name="Ввод  3 5 2 2" xfId="11285" xr:uid="{F1520CC0-9133-47A0-A7E3-7C9DA3C43877}"/>
    <cellStyle name="Ввод  3 5 2 3" xfId="16890" xr:uid="{6DE9E1C4-4808-489B-8D43-AA51113F9D37}"/>
    <cellStyle name="Ввод  3 5 2 4" xfId="22366" xr:uid="{15269AB3-5313-436F-B839-188660B55E5A}"/>
    <cellStyle name="Ввод  3 5 3" xfId="6632" xr:uid="{9C3C4F46-C288-4421-94B8-8D8E52A279EE}"/>
    <cellStyle name="Ввод  3 5 3 2" xfId="13115" xr:uid="{B6372EFD-E552-4C3C-B09B-C81AEF7EED31}"/>
    <cellStyle name="Ввод  3 5 3 3" xfId="18681" xr:uid="{14EA4A2C-5591-4F10-88D9-233E41D5DC30}"/>
    <cellStyle name="Ввод  3 5 3 4" xfId="24122" xr:uid="{AFA0F385-5816-42D1-BEE2-FA2934A4D834}"/>
    <cellStyle name="Ввод  3 5 4" xfId="8929" xr:uid="{F2576E6B-4E81-4012-AACE-31596D083311}"/>
    <cellStyle name="Ввод  3 5 5" xfId="14576" xr:uid="{390D0E7D-B22F-434C-BA37-8DC585AAD45D}"/>
    <cellStyle name="Ввод  3 5 6" xfId="20096" xr:uid="{E2BD7A3B-D537-4B82-B95E-5BBEEE167C28}"/>
    <cellStyle name="Ввод  3 6" xfId="4726" xr:uid="{86E8E776-EC08-4588-B9FD-4AC94E365AFF}"/>
    <cellStyle name="Ввод  3 6 2" xfId="11277" xr:uid="{30FF77A4-C0AF-4BF0-AFBA-FFC08DA46592}"/>
    <cellStyle name="Ввод  3 6 3" xfId="16882" xr:uid="{0B1077C6-BA6C-4122-8553-B91C7760123C}"/>
    <cellStyle name="Ввод  3 6 4" xfId="22358" xr:uid="{944F5551-9D07-41D0-9FBF-6D4D60B16A23}"/>
    <cellStyle name="Ввод  3 7" xfId="6624" xr:uid="{9546E685-F4E4-4A94-A9B5-3F4FBC3EAFFD}"/>
    <cellStyle name="Ввод  3 7 2" xfId="13107" xr:uid="{43C8C96D-3E67-41C4-8E40-F67CF054C5E0}"/>
    <cellStyle name="Ввод  3 7 3" xfId="18673" xr:uid="{BAEF872B-D1E8-4ADB-85A5-4B2886259E07}"/>
    <cellStyle name="Ввод  3 7 4" xfId="24114" xr:uid="{FA554500-2448-4154-8ADF-03319CECC73C}"/>
    <cellStyle name="Ввод  3 8" xfId="8921" xr:uid="{A77F15A8-2E48-4971-9EF7-39B2CB6A3D0B}"/>
    <cellStyle name="Ввод  3 9" xfId="14568" xr:uid="{616D7D5A-DEC9-4BCB-BD46-C7502886DCB5}"/>
    <cellStyle name="Ввод  4" xfId="2321" xr:uid="{19784395-9C0A-40B5-9DD3-4BF3D4F98A1E}"/>
    <cellStyle name="Ввод  4 10" xfId="14577" xr:uid="{5C142152-F370-417D-A9E3-74926E199105}"/>
    <cellStyle name="Ввод  4 11" xfId="20097" xr:uid="{A0B50078-8561-4A19-83D4-4EBFA380BDA8}"/>
    <cellStyle name="Ввод  4 2" xfId="2322" xr:uid="{869A2385-86EA-4091-8287-B524FCA3F8C5}"/>
    <cellStyle name="Ввод  4 2 2" xfId="2323" xr:uid="{675558F0-8A10-4F49-A3E9-4D9B785E0EAE}"/>
    <cellStyle name="Ввод  4 2 2 2" xfId="4737" xr:uid="{1337D810-7586-4031-A8F0-6A32FF34509F}"/>
    <cellStyle name="Ввод  4 2 2 2 2" xfId="11288" xr:uid="{215C9116-490D-40DC-A590-337599A13E16}"/>
    <cellStyle name="Ввод  4 2 2 2 3" xfId="16893" xr:uid="{73F4D91D-66A4-4BAB-965A-820A95ABE21A}"/>
    <cellStyle name="Ввод  4 2 2 2 4" xfId="22369" xr:uid="{1DC7CB04-FA49-4410-A3EE-8383648F3452}"/>
    <cellStyle name="Ввод  4 2 2 3" xfId="6635" xr:uid="{C249BD6A-D54A-4158-8F8D-8FC40C81D43F}"/>
    <cellStyle name="Ввод  4 2 2 3 2" xfId="13118" xr:uid="{9D05BBD6-3093-4F90-AF60-ACF3CE9AC2B5}"/>
    <cellStyle name="Ввод  4 2 2 3 3" xfId="18684" xr:uid="{23782D4E-1469-4732-9F3D-549C3840E6C6}"/>
    <cellStyle name="Ввод  4 2 2 3 4" xfId="24125" xr:uid="{48AFF5E0-9EFC-4383-B186-9BB25F0BB913}"/>
    <cellStyle name="Ввод  4 2 2 4" xfId="8932" xr:uid="{56065F0D-1B05-4660-8E89-946C03134508}"/>
    <cellStyle name="Ввод  4 2 2 5" xfId="14579" xr:uid="{24F3307E-D482-49D7-8505-CC96B1C794A9}"/>
    <cellStyle name="Ввод  4 2 2 6" xfId="20099" xr:uid="{5B70830F-2174-447B-ABB4-1CF97870A53A}"/>
    <cellStyle name="Ввод  4 2 3" xfId="2324" xr:uid="{229FD6BB-EF88-4B51-ACDF-155527DB6EAE}"/>
    <cellStyle name="Ввод  4 2 3 2" xfId="4738" xr:uid="{0F8B5DE2-6B83-49C7-888A-8AFADB0A8A1A}"/>
    <cellStyle name="Ввод  4 2 3 2 2" xfId="11289" xr:uid="{1CBC6274-BD19-4920-942D-12014B1CDD06}"/>
    <cellStyle name="Ввод  4 2 3 2 3" xfId="16894" xr:uid="{8ABFAFD8-2D35-45E7-AAFA-7C4BB3DBC976}"/>
    <cellStyle name="Ввод  4 2 3 2 4" xfId="22370" xr:uid="{A25B2C24-01FA-44AB-8294-58AC6B18467C}"/>
    <cellStyle name="Ввод  4 2 3 3" xfId="6636" xr:uid="{57302CE9-9B2D-461A-8D7E-C0535BCC60F9}"/>
    <cellStyle name="Ввод  4 2 3 3 2" xfId="13119" xr:uid="{6743CFFD-5FC9-4A51-B795-BB7B0606AD3B}"/>
    <cellStyle name="Ввод  4 2 3 3 3" xfId="18685" xr:uid="{B329B89B-3361-4B39-B584-FE5167A52452}"/>
    <cellStyle name="Ввод  4 2 3 3 4" xfId="24126" xr:uid="{28781B34-8440-4272-9C69-3E7535CD4FC3}"/>
    <cellStyle name="Ввод  4 2 3 4" xfId="8933" xr:uid="{D297CD65-C4BD-41C9-9C0E-C4026D1B093F}"/>
    <cellStyle name="Ввод  4 2 3 5" xfId="14580" xr:uid="{4881217C-E84D-4AA5-B7D4-B8E8CFD8F25B}"/>
    <cellStyle name="Ввод  4 2 3 6" xfId="20100" xr:uid="{F1F9566D-B50A-46A1-B9CE-D00222DAC2FA}"/>
    <cellStyle name="Ввод  4 2 4" xfId="4736" xr:uid="{00EBA029-B6C0-4F8A-845C-203F23497E5E}"/>
    <cellStyle name="Ввод  4 2 4 2" xfId="11287" xr:uid="{93657EE3-CBA7-48FF-AEE9-829B496D0587}"/>
    <cellStyle name="Ввод  4 2 4 3" xfId="16892" xr:uid="{A05E2FBB-64E0-4D48-BE0E-F341C4EA8B6B}"/>
    <cellStyle name="Ввод  4 2 4 4" xfId="22368" xr:uid="{CCF922B4-0728-42A5-BFD1-25AC879B67A1}"/>
    <cellStyle name="Ввод  4 2 5" xfId="6634" xr:uid="{06EDC693-EAFB-4BBB-967B-8C1195134853}"/>
    <cellStyle name="Ввод  4 2 5 2" xfId="13117" xr:uid="{D848510B-CC8C-4E0D-8C7C-4425E8E5A543}"/>
    <cellStyle name="Ввод  4 2 5 3" xfId="18683" xr:uid="{9EE74E0F-6662-429A-9BE1-861B8C5E89B8}"/>
    <cellStyle name="Ввод  4 2 5 4" xfId="24124" xr:uid="{5DA1EDD9-F2FC-4F44-97E8-CDE91BFE7664}"/>
    <cellStyle name="Ввод  4 2 6" xfId="8931" xr:uid="{63EAEE40-0F4E-405D-926F-B3BD713ECDBF}"/>
    <cellStyle name="Ввод  4 2 7" xfId="14578" xr:uid="{38DCFE3C-87C0-4A5A-A3EF-624ABB5C7CE4}"/>
    <cellStyle name="Ввод  4 2 8" xfId="20098" xr:uid="{6461B0ED-7014-4FDB-A4DA-0A7027224AE5}"/>
    <cellStyle name="Ввод  4 3" xfId="2325" xr:uid="{C2728B76-6D8A-4C27-9AAB-052A3555BA29}"/>
    <cellStyle name="Ввод  4 3 2" xfId="2326" xr:uid="{25544A8D-8337-400D-8178-E636465E5163}"/>
    <cellStyle name="Ввод  4 3 2 2" xfId="4740" xr:uid="{D8333CFA-BD55-4DD5-9557-72F04B53F606}"/>
    <cellStyle name="Ввод  4 3 2 2 2" xfId="11291" xr:uid="{270D9032-4C9D-4E3B-9F50-FF8A08ED5E12}"/>
    <cellStyle name="Ввод  4 3 2 2 3" xfId="16896" xr:uid="{3BE173B4-C97D-4F93-9C83-0CDE5BB5773F}"/>
    <cellStyle name="Ввод  4 3 2 2 4" xfId="22372" xr:uid="{C8B379BF-C6CF-486A-BF5A-9BB8FE5D3688}"/>
    <cellStyle name="Ввод  4 3 2 3" xfId="6638" xr:uid="{5C0AE85A-F3CA-4AE7-843A-054CBC6F52DA}"/>
    <cellStyle name="Ввод  4 3 2 3 2" xfId="13121" xr:uid="{209F6D3E-7685-4E72-A06A-2008EBC23096}"/>
    <cellStyle name="Ввод  4 3 2 3 3" xfId="18687" xr:uid="{EC99DFC0-F953-4806-B277-5D6C002E31D5}"/>
    <cellStyle name="Ввод  4 3 2 3 4" xfId="24128" xr:uid="{6EB329F7-B737-423A-ADC9-C8FA6862F90C}"/>
    <cellStyle name="Ввод  4 3 2 4" xfId="8935" xr:uid="{C1375B05-0789-48D4-9B7F-37A17CD1881D}"/>
    <cellStyle name="Ввод  4 3 2 5" xfId="14582" xr:uid="{73B28D60-842B-46E1-A625-BBF32CF157B0}"/>
    <cellStyle name="Ввод  4 3 2 6" xfId="20102" xr:uid="{8E8FAAFA-A990-4C83-9311-9650B4737563}"/>
    <cellStyle name="Ввод  4 3 3" xfId="2327" xr:uid="{278D7599-E116-40C4-9671-9481C3AD308C}"/>
    <cellStyle name="Ввод  4 3 3 2" xfId="4741" xr:uid="{91020358-33AB-48D1-99B5-FCF694F56626}"/>
    <cellStyle name="Ввод  4 3 3 2 2" xfId="11292" xr:uid="{3EBBB069-5533-482C-A943-7EEAEF3DF416}"/>
    <cellStyle name="Ввод  4 3 3 2 3" xfId="16897" xr:uid="{2F7C732D-4B95-4198-86D1-BA53DA06F124}"/>
    <cellStyle name="Ввод  4 3 3 2 4" xfId="22373" xr:uid="{8E5B7349-1D9B-49B3-86D0-3B5938D4C436}"/>
    <cellStyle name="Ввод  4 3 3 3" xfId="6639" xr:uid="{081DDFD8-DE57-4BA4-B15E-8E02E49C0A91}"/>
    <cellStyle name="Ввод  4 3 3 3 2" xfId="13122" xr:uid="{A1BAB99B-50AC-4765-B57C-350CDCD55B21}"/>
    <cellStyle name="Ввод  4 3 3 3 3" xfId="18688" xr:uid="{1A6EA7EF-B79A-4B14-9FE4-D6ED46E34CC0}"/>
    <cellStyle name="Ввод  4 3 3 3 4" xfId="24129" xr:uid="{1542D1FB-1EDF-41D8-9083-88652BD05989}"/>
    <cellStyle name="Ввод  4 3 3 4" xfId="8936" xr:uid="{2842F92E-FDF8-4098-B6F3-3DFB910EA170}"/>
    <cellStyle name="Ввод  4 3 3 5" xfId="14583" xr:uid="{7DEEC399-6054-4402-9920-EF8F3F985AFE}"/>
    <cellStyle name="Ввод  4 3 3 6" xfId="20103" xr:uid="{FF5CC0C0-519D-4782-8FF4-2C9B7D606969}"/>
    <cellStyle name="Ввод  4 3 4" xfId="4739" xr:uid="{DB761BA0-97BC-424A-B66A-B41A4BDAE107}"/>
    <cellStyle name="Ввод  4 3 4 2" xfId="11290" xr:uid="{F0575A36-F6B5-47E9-A441-39FFA6BFF871}"/>
    <cellStyle name="Ввод  4 3 4 3" xfId="16895" xr:uid="{BC092F6E-700E-46BF-A464-F163156E1839}"/>
    <cellStyle name="Ввод  4 3 4 4" xfId="22371" xr:uid="{373CE928-E7C4-4165-9B17-9E980827BE7C}"/>
    <cellStyle name="Ввод  4 3 5" xfId="6637" xr:uid="{65FDC272-F400-4208-894B-FF75E9CB52FA}"/>
    <cellStyle name="Ввод  4 3 5 2" xfId="13120" xr:uid="{9E10A8D1-65D0-44D5-9EC9-E7EC0272E4CE}"/>
    <cellStyle name="Ввод  4 3 5 3" xfId="18686" xr:uid="{86BE9093-E79A-4129-BE3C-4DE432C13F76}"/>
    <cellStyle name="Ввод  4 3 5 4" xfId="24127" xr:uid="{971C98B5-DB0B-44F5-848C-194808C5090D}"/>
    <cellStyle name="Ввод  4 3 6" xfId="8934" xr:uid="{33945354-6E42-4664-A985-E7D8AFA3FD65}"/>
    <cellStyle name="Ввод  4 3 7" xfId="14581" xr:uid="{28E60947-8918-49A9-B7C9-55FC20079B0A}"/>
    <cellStyle name="Ввод  4 3 8" xfId="20101" xr:uid="{A1137814-3FD6-43CB-909A-81B9B1C0AFFD}"/>
    <cellStyle name="Ввод  4 4" xfId="2328" xr:uid="{BC692553-984C-4380-8D25-88900F3DBF12}"/>
    <cellStyle name="Ввод  4 4 2" xfId="2329" xr:uid="{93388C06-7E00-4F78-B132-E03F09166D05}"/>
    <cellStyle name="Ввод  4 4 2 2" xfId="4743" xr:uid="{DC3023AF-06D5-4357-8F5E-6E3A383A69B2}"/>
    <cellStyle name="Ввод  4 4 2 2 2" xfId="11294" xr:uid="{AB542CF3-3173-4FCA-9FE2-4346FE82E4D1}"/>
    <cellStyle name="Ввод  4 4 2 2 3" xfId="16899" xr:uid="{CEDDFE7B-552F-4C4C-832D-224452A9B780}"/>
    <cellStyle name="Ввод  4 4 2 2 4" xfId="22375" xr:uid="{3E73355F-45E9-4966-92C9-628B7DB77F32}"/>
    <cellStyle name="Ввод  4 4 2 3" xfId="6641" xr:uid="{BF328663-E706-4D10-8D04-D5BD18D6427B}"/>
    <cellStyle name="Ввод  4 4 2 3 2" xfId="13124" xr:uid="{B82B2106-1BAE-43AD-88D2-C1F36A7F29A1}"/>
    <cellStyle name="Ввод  4 4 2 3 3" xfId="18690" xr:uid="{5F52D063-65D1-48FC-B0DA-E82CEA490EF4}"/>
    <cellStyle name="Ввод  4 4 2 3 4" xfId="24131" xr:uid="{A5BE54D2-2754-4153-A91F-9E4B6BFFA4A7}"/>
    <cellStyle name="Ввод  4 4 2 4" xfId="8938" xr:uid="{D2377BC3-6148-44E3-8144-DE1F1BEB0E80}"/>
    <cellStyle name="Ввод  4 4 2 5" xfId="14585" xr:uid="{38CCAEDB-DC07-4AB4-BE10-DAD2A822C321}"/>
    <cellStyle name="Ввод  4 4 2 6" xfId="20105" xr:uid="{622100AF-519B-4DB5-B798-E017097B52A2}"/>
    <cellStyle name="Ввод  4 4 3" xfId="2330" xr:uid="{96ADA6F2-9416-470C-9284-5E2173745E8F}"/>
    <cellStyle name="Ввод  4 4 3 2" xfId="4744" xr:uid="{B6548229-69E3-4908-BF12-2974FB091ECD}"/>
    <cellStyle name="Ввод  4 4 3 2 2" xfId="11295" xr:uid="{D0740CF7-A03B-4597-907E-DFF450FF05AC}"/>
    <cellStyle name="Ввод  4 4 3 2 3" xfId="16900" xr:uid="{70A44EC4-CE95-4DDC-950C-330DCEE5AE78}"/>
    <cellStyle name="Ввод  4 4 3 2 4" xfId="22376" xr:uid="{30C86D6F-0B15-4114-93AB-3E4CC8F2DF90}"/>
    <cellStyle name="Ввод  4 4 3 3" xfId="6642" xr:uid="{EB56B41F-ABD6-4CCF-87AC-156A698C5290}"/>
    <cellStyle name="Ввод  4 4 3 3 2" xfId="13125" xr:uid="{09CF701D-F492-46BA-BF87-CD770220D926}"/>
    <cellStyle name="Ввод  4 4 3 3 3" xfId="18691" xr:uid="{8EBC3527-1350-4A53-B328-E6122C34B49D}"/>
    <cellStyle name="Ввод  4 4 3 3 4" xfId="24132" xr:uid="{DA114181-8024-43F9-B470-0F691FA4B0D6}"/>
    <cellStyle name="Ввод  4 4 3 4" xfId="8939" xr:uid="{19E3531F-ED8F-4E15-816F-BCA28CB361A8}"/>
    <cellStyle name="Ввод  4 4 3 5" xfId="14586" xr:uid="{A67A4BCA-B25E-420E-890E-923BD4234216}"/>
    <cellStyle name="Ввод  4 4 3 6" xfId="20106" xr:uid="{1DE6C542-2701-477E-9DB0-BECD9E2F877F}"/>
    <cellStyle name="Ввод  4 4 4" xfId="4742" xr:uid="{64D08A92-1C8F-473E-90FE-56260D0D2562}"/>
    <cellStyle name="Ввод  4 4 4 2" xfId="11293" xr:uid="{4A4E526B-EE0E-412D-AF0F-683E978280D7}"/>
    <cellStyle name="Ввод  4 4 4 3" xfId="16898" xr:uid="{C627D9C8-13D9-44E6-B307-178DDDD1E3DE}"/>
    <cellStyle name="Ввод  4 4 4 4" xfId="22374" xr:uid="{75342163-62D3-4796-A097-B59A7CEB30BD}"/>
    <cellStyle name="Ввод  4 4 5" xfId="6640" xr:uid="{0B9FD35D-94D5-46BA-A9DC-61B780411364}"/>
    <cellStyle name="Ввод  4 4 5 2" xfId="13123" xr:uid="{FEC70D20-DBEE-41DB-A659-49FF4029E21C}"/>
    <cellStyle name="Ввод  4 4 5 3" xfId="18689" xr:uid="{03192B14-2E35-4828-A874-093FA99D7F81}"/>
    <cellStyle name="Ввод  4 4 5 4" xfId="24130" xr:uid="{D7D247CC-772A-44BE-BC8A-7F81B4DAECD3}"/>
    <cellStyle name="Ввод  4 4 6" xfId="8937" xr:uid="{D5C1F045-167E-4A3D-8E3A-8F5E7DE18495}"/>
    <cellStyle name="Ввод  4 4 7" xfId="14584" xr:uid="{EA2D02A0-A78B-4429-A4CB-3EB63E857E8C}"/>
    <cellStyle name="Ввод  4 4 8" xfId="20104" xr:uid="{D72C1817-46FA-434D-832E-2E90E4D47914}"/>
    <cellStyle name="Ввод  4 5" xfId="2331" xr:uid="{FE3DF0E6-C15F-4672-BE8F-27267EDBCFC2}"/>
    <cellStyle name="Ввод  4 5 2" xfId="4745" xr:uid="{A4928491-11B6-4C57-99BB-84D3A835254B}"/>
    <cellStyle name="Ввод  4 5 2 2" xfId="11296" xr:uid="{0CBE35C8-FFD0-462F-A406-E36A9D1C6879}"/>
    <cellStyle name="Ввод  4 5 2 3" xfId="16901" xr:uid="{78A30A16-9870-4707-97BE-9920CDA6112D}"/>
    <cellStyle name="Ввод  4 5 2 4" xfId="22377" xr:uid="{31A41365-9963-4F21-95AB-F3806FC8E3CB}"/>
    <cellStyle name="Ввод  4 5 3" xfId="6643" xr:uid="{93C7C6FC-1FCA-4A91-828B-A0529CBA08E9}"/>
    <cellStyle name="Ввод  4 5 3 2" xfId="13126" xr:uid="{6D8D6562-0C18-4906-9356-7A250B6ADA57}"/>
    <cellStyle name="Ввод  4 5 3 3" xfId="18692" xr:uid="{D87D57A7-82CF-49A3-BF57-BAFCB5C21202}"/>
    <cellStyle name="Ввод  4 5 3 4" xfId="24133" xr:uid="{69429165-0B74-486E-BAE5-3A1E7D9ECD9E}"/>
    <cellStyle name="Ввод  4 5 4" xfId="8940" xr:uid="{6AA3108C-015C-494A-B885-988162023D8D}"/>
    <cellStyle name="Ввод  4 5 5" xfId="14587" xr:uid="{43BE603A-D0C5-4172-B4E0-E33546B352A0}"/>
    <cellStyle name="Ввод  4 5 6" xfId="20107" xr:uid="{629A7307-266B-4BAE-9739-E8CB230CFBF3}"/>
    <cellStyle name="Ввод  4 6" xfId="2332" xr:uid="{B8AFF996-F987-4799-A0E5-050CDD628962}"/>
    <cellStyle name="Ввод  4 6 2" xfId="4746" xr:uid="{AE90D68A-F968-4F7C-ACFC-80ECFB923EE2}"/>
    <cellStyle name="Ввод  4 6 2 2" xfId="11297" xr:uid="{3A965441-4A4F-4884-8D7B-AB6C5D1BFFC0}"/>
    <cellStyle name="Ввод  4 6 2 3" xfId="16902" xr:uid="{C9222DC1-5CB9-43F7-A5EC-5F2C0EAD2821}"/>
    <cellStyle name="Ввод  4 6 2 4" xfId="22378" xr:uid="{61C88F36-C411-4747-BAAD-2BEE9D33AE97}"/>
    <cellStyle name="Ввод  4 6 3" xfId="6644" xr:uid="{0312D7B6-DF6F-48BE-B326-2D4180C5992E}"/>
    <cellStyle name="Ввод  4 6 3 2" xfId="13127" xr:uid="{6A84E00C-AA58-476B-B652-F0AB51F217DA}"/>
    <cellStyle name="Ввод  4 6 3 3" xfId="18693" xr:uid="{E6AEE100-87FA-4687-84D0-5C72808E51CC}"/>
    <cellStyle name="Ввод  4 6 3 4" xfId="24134" xr:uid="{F1AE13F2-330C-4E21-BA65-3F41C4297D70}"/>
    <cellStyle name="Ввод  4 6 4" xfId="8941" xr:uid="{0049BA26-5B0D-4721-A0F2-E5F01F1A8686}"/>
    <cellStyle name="Ввод  4 6 5" xfId="14588" xr:uid="{3D1B815A-C4C4-46B7-A2A7-645FA5E743DE}"/>
    <cellStyle name="Ввод  4 6 6" xfId="20108" xr:uid="{C146300F-7D3A-4BA3-BDBC-E02FA6A3EFFA}"/>
    <cellStyle name="Ввод  4 7" xfId="4735" xr:uid="{0F9015B7-C4E9-47FE-8E21-68260C661A6B}"/>
    <cellStyle name="Ввод  4 7 2" xfId="11286" xr:uid="{A0B77CA6-53B0-4DE5-BD23-B4591B90B852}"/>
    <cellStyle name="Ввод  4 7 3" xfId="16891" xr:uid="{9881C819-4D37-4434-A22A-3087C06A59F7}"/>
    <cellStyle name="Ввод  4 7 4" xfId="22367" xr:uid="{5D95432A-F880-4CDA-ABB9-9CBF40762006}"/>
    <cellStyle name="Ввод  4 8" xfId="6633" xr:uid="{68C49475-3CA0-4AD5-8A02-A7C0718AD90A}"/>
    <cellStyle name="Ввод  4 8 2" xfId="13116" xr:uid="{2EC7F291-2C3A-4D7C-BD2F-5B4FF4DDA0FE}"/>
    <cellStyle name="Ввод  4 8 3" xfId="18682" xr:uid="{2751D434-8731-418C-B908-D45E2A9F79EE}"/>
    <cellStyle name="Ввод  4 8 4" xfId="24123" xr:uid="{52CA7E1F-F2EF-45FF-BA85-2907F9FE5225}"/>
    <cellStyle name="Ввод  4 9" xfId="8930" xr:uid="{0BD0A783-9AEB-4661-94FC-1FB146113E27}"/>
    <cellStyle name="Ввод  5" xfId="2333" xr:uid="{E8CD6984-71ED-4EC2-96BD-D91570A4152E}"/>
    <cellStyle name="Ввод  5 10" xfId="14589" xr:uid="{1CDAD828-5CAB-4B35-A944-08B260F68E9D}"/>
    <cellStyle name="Ввод  5 11" xfId="20109" xr:uid="{004553DC-CFE1-4957-854E-4F0A4C6D5D18}"/>
    <cellStyle name="Ввод  5 2" xfId="2334" xr:uid="{4B47EBBB-FF99-45ED-A33C-B8A52FAF83DB}"/>
    <cellStyle name="Ввод  5 2 2" xfId="2335" xr:uid="{2D743723-89F9-4848-9F32-7713B3F7FECE}"/>
    <cellStyle name="Ввод  5 2 2 2" xfId="4749" xr:uid="{20EF9FB5-1300-476D-A778-DA512E5D90D7}"/>
    <cellStyle name="Ввод  5 2 2 2 2" xfId="11300" xr:uid="{93965000-9744-4C54-94C7-CA3BBDAA33CB}"/>
    <cellStyle name="Ввод  5 2 2 2 3" xfId="16905" xr:uid="{AFE18459-BECC-459E-A029-96A7C0F1FCCF}"/>
    <cellStyle name="Ввод  5 2 2 2 4" xfId="22381" xr:uid="{0ABEC92E-BBB3-429E-B498-9F182471CCF2}"/>
    <cellStyle name="Ввод  5 2 2 3" xfId="6647" xr:uid="{F6CBEE4A-4FD5-492A-845E-484E4CA2BA45}"/>
    <cellStyle name="Ввод  5 2 2 3 2" xfId="13130" xr:uid="{49878174-FEED-4459-8BC2-C8F79CEB0F76}"/>
    <cellStyle name="Ввод  5 2 2 3 3" xfId="18696" xr:uid="{D8CC4435-CA6E-47D6-BC53-F4EB85FBCC50}"/>
    <cellStyle name="Ввод  5 2 2 3 4" xfId="24137" xr:uid="{96225BD5-A902-4A2E-8B0D-C50533988ACA}"/>
    <cellStyle name="Ввод  5 2 2 4" xfId="8944" xr:uid="{1C6BECC4-1DD6-4EB2-8B68-6A6733AA36EF}"/>
    <cellStyle name="Ввод  5 2 2 5" xfId="14591" xr:uid="{D9D5621F-662B-4340-9EAF-59970799F8AA}"/>
    <cellStyle name="Ввод  5 2 2 6" xfId="20111" xr:uid="{684EDEB4-F19F-4B44-8489-917BABEDED83}"/>
    <cellStyle name="Ввод  5 2 3" xfId="2336" xr:uid="{988CF0F2-D50B-47DA-ABEB-6C59500A9D27}"/>
    <cellStyle name="Ввод  5 2 3 2" xfId="4750" xr:uid="{13258AD9-D0AC-4E54-9E34-CFAC7D399A60}"/>
    <cellStyle name="Ввод  5 2 3 2 2" xfId="11301" xr:uid="{BBE178A3-AD52-42DF-B100-6D3CFBF18E68}"/>
    <cellStyle name="Ввод  5 2 3 2 3" xfId="16906" xr:uid="{9B9ED537-5F1E-4DD8-9CD1-67B9E5336636}"/>
    <cellStyle name="Ввод  5 2 3 2 4" xfId="22382" xr:uid="{A9C39970-A9F7-45BE-A694-A27991259125}"/>
    <cellStyle name="Ввод  5 2 3 3" xfId="6648" xr:uid="{38C083DF-E95B-420C-BF78-A2849B40C924}"/>
    <cellStyle name="Ввод  5 2 3 3 2" xfId="13131" xr:uid="{25236C1C-C21B-4C8B-94D3-6323727BEE7F}"/>
    <cellStyle name="Ввод  5 2 3 3 3" xfId="18697" xr:uid="{F4BE0614-C4AD-45F3-A462-2025B3A948C5}"/>
    <cellStyle name="Ввод  5 2 3 3 4" xfId="24138" xr:uid="{60EB9B99-D114-493E-91BB-992A1C4857BB}"/>
    <cellStyle name="Ввод  5 2 3 4" xfId="8945" xr:uid="{D958C9C4-8AD8-48FC-82F0-2AC52B1B83AC}"/>
    <cellStyle name="Ввод  5 2 3 5" xfId="14592" xr:uid="{05C622F3-E2C7-4B74-84F1-20F90379FED7}"/>
    <cellStyle name="Ввод  5 2 3 6" xfId="20112" xr:uid="{31155C9A-C0E3-4B04-B458-DD882A37B88E}"/>
    <cellStyle name="Ввод  5 2 4" xfId="4748" xr:uid="{27019A72-7F37-4171-A18F-5D38270EA978}"/>
    <cellStyle name="Ввод  5 2 4 2" xfId="11299" xr:uid="{2A0DD24A-AF3C-40DC-8A6A-7D1588E97194}"/>
    <cellStyle name="Ввод  5 2 4 3" xfId="16904" xr:uid="{20B2D3CE-DE44-4439-A4D6-4515193D60C4}"/>
    <cellStyle name="Ввод  5 2 4 4" xfId="22380" xr:uid="{515FB1C3-718D-496B-8A68-C3F3B76D02E9}"/>
    <cellStyle name="Ввод  5 2 5" xfId="6646" xr:uid="{C6908777-CF88-43E4-8F70-43800D56BA10}"/>
    <cellStyle name="Ввод  5 2 5 2" xfId="13129" xr:uid="{51D25180-FCAB-4EEC-965F-1C0528AF792C}"/>
    <cellStyle name="Ввод  5 2 5 3" xfId="18695" xr:uid="{ED872350-A7E6-4977-9BFD-2BEF7FF3FA3B}"/>
    <cellStyle name="Ввод  5 2 5 4" xfId="24136" xr:uid="{5F3FCCFB-E42A-407E-B097-4DBDD4BB144D}"/>
    <cellStyle name="Ввод  5 2 6" xfId="8943" xr:uid="{0283483E-5ADD-441D-9C45-B33EA3395E9D}"/>
    <cellStyle name="Ввод  5 2 7" xfId="14590" xr:uid="{52CC5013-C4A9-4EAF-8046-044C2787454C}"/>
    <cellStyle name="Ввод  5 2 8" xfId="20110" xr:uid="{1B8921D0-5F67-4A49-B8A0-4088969568C8}"/>
    <cellStyle name="Ввод  5 3" xfId="2337" xr:uid="{CB9A8571-D38D-4CCA-90D3-ED20FF88AC5F}"/>
    <cellStyle name="Ввод  5 3 2" xfId="2338" xr:uid="{E600C794-8CDB-41AF-A910-99B53E30328F}"/>
    <cellStyle name="Ввод  5 3 2 2" xfId="4752" xr:uid="{6D92308C-0B06-415B-B660-E200A2503E1E}"/>
    <cellStyle name="Ввод  5 3 2 2 2" xfId="11303" xr:uid="{209D0A2F-8900-4C77-AADB-B49A3F48AEB2}"/>
    <cellStyle name="Ввод  5 3 2 2 3" xfId="16908" xr:uid="{1A860619-BB32-4730-8267-FD88824BCD84}"/>
    <cellStyle name="Ввод  5 3 2 2 4" xfId="22384" xr:uid="{4ACC45D0-EFA4-4932-BD45-533CA8424A35}"/>
    <cellStyle name="Ввод  5 3 2 3" xfId="6650" xr:uid="{DB19A528-7E45-49E7-8676-60EC36C37CA8}"/>
    <cellStyle name="Ввод  5 3 2 3 2" xfId="13133" xr:uid="{E462944B-36F3-47BA-BC27-C3D0B1A7C977}"/>
    <cellStyle name="Ввод  5 3 2 3 3" xfId="18699" xr:uid="{6A9DC0D8-14A1-4CD3-AC66-BBB11550C9CD}"/>
    <cellStyle name="Ввод  5 3 2 3 4" xfId="24140" xr:uid="{1DBEB606-55B6-4D92-945B-F9727D10F50B}"/>
    <cellStyle name="Ввод  5 3 2 4" xfId="8947" xr:uid="{4DCB5ECE-7823-4B35-9A1B-89AB74DFE7E9}"/>
    <cellStyle name="Ввод  5 3 2 5" xfId="14594" xr:uid="{D787E437-6F0B-4546-B19E-CDCA3420D8BF}"/>
    <cellStyle name="Ввод  5 3 2 6" xfId="20114" xr:uid="{CB4944B3-1531-44AC-BFBA-1252B2EE0E17}"/>
    <cellStyle name="Ввод  5 3 3" xfId="2339" xr:uid="{23E4BD3F-52C7-4721-AC5E-D71B25D3B97F}"/>
    <cellStyle name="Ввод  5 3 3 2" xfId="4753" xr:uid="{05B0C253-730A-4FD8-880F-92B855D676F3}"/>
    <cellStyle name="Ввод  5 3 3 2 2" xfId="11304" xr:uid="{B42D8037-73B5-4B01-AEDC-6BEC9645678E}"/>
    <cellStyle name="Ввод  5 3 3 2 3" xfId="16909" xr:uid="{73691D2D-AA95-499F-8201-5DB08D969230}"/>
    <cellStyle name="Ввод  5 3 3 2 4" xfId="22385" xr:uid="{80730077-CC03-46E9-A22B-C156E9048088}"/>
    <cellStyle name="Ввод  5 3 3 3" xfId="6651" xr:uid="{6CAAC369-34EA-4B75-B03E-9D19C11EBAF7}"/>
    <cellStyle name="Ввод  5 3 3 3 2" xfId="13134" xr:uid="{DBC368A4-E20F-4BE0-92CC-E8C79B7D29A1}"/>
    <cellStyle name="Ввод  5 3 3 3 3" xfId="18700" xr:uid="{ABC44912-DF29-48C7-BB54-ED0607676FD0}"/>
    <cellStyle name="Ввод  5 3 3 3 4" xfId="24141" xr:uid="{1029623F-A292-4AE3-B6DC-4EA3D08B33EB}"/>
    <cellStyle name="Ввод  5 3 3 4" xfId="8948" xr:uid="{95CFE140-3335-4E2A-A790-0B4401B22048}"/>
    <cellStyle name="Ввод  5 3 3 5" xfId="14595" xr:uid="{030854ED-BC80-4CB5-A9F8-BE4389704078}"/>
    <cellStyle name="Ввод  5 3 3 6" xfId="20115" xr:uid="{AACDDAB9-FCF1-4D9B-9C74-05F2FD5650C7}"/>
    <cellStyle name="Ввод  5 3 4" xfId="4751" xr:uid="{533E8CC0-CA8B-48DA-9793-FE6BDB204CCB}"/>
    <cellStyle name="Ввод  5 3 4 2" xfId="11302" xr:uid="{976E9FDC-1DE6-46D1-A5D1-38F9F7AA41D6}"/>
    <cellStyle name="Ввод  5 3 4 3" xfId="16907" xr:uid="{A2BCE708-5552-4C36-8440-37512A1107EE}"/>
    <cellStyle name="Ввод  5 3 4 4" xfId="22383" xr:uid="{47750F4D-9944-405F-B4A6-C4FBC6759489}"/>
    <cellStyle name="Ввод  5 3 5" xfId="6649" xr:uid="{638A316D-9E0F-461A-BE71-CEFC675DA575}"/>
    <cellStyle name="Ввод  5 3 5 2" xfId="13132" xr:uid="{526E0C05-7762-4D0C-9440-4621DC920758}"/>
    <cellStyle name="Ввод  5 3 5 3" xfId="18698" xr:uid="{5C789319-54A9-4234-A9B2-7BB6C5C3AD5D}"/>
    <cellStyle name="Ввод  5 3 5 4" xfId="24139" xr:uid="{C35ED583-DBE1-4F6C-A78D-F6480822F094}"/>
    <cellStyle name="Ввод  5 3 6" xfId="8946" xr:uid="{0C159DBC-BB79-4B27-A620-08BC59E20679}"/>
    <cellStyle name="Ввод  5 3 7" xfId="14593" xr:uid="{6D455341-EE5B-4FDF-B4AD-8239F6148ADD}"/>
    <cellStyle name="Ввод  5 3 8" xfId="20113" xr:uid="{2475A688-6D3E-48DA-8A22-EC49E8AFD544}"/>
    <cellStyle name="Ввод  5 4" xfId="2340" xr:uid="{CE4CA977-F031-4DB8-8E07-894ADB016643}"/>
    <cellStyle name="Ввод  5 4 2" xfId="2341" xr:uid="{255A7B91-EDCB-4029-8E81-F78314B1A38E}"/>
    <cellStyle name="Ввод  5 4 2 2" xfId="4755" xr:uid="{E200FC49-C52E-4100-9912-F6129A97F13E}"/>
    <cellStyle name="Ввод  5 4 2 2 2" xfId="11306" xr:uid="{FDBD4F28-3937-43EB-BF37-75355D73A56A}"/>
    <cellStyle name="Ввод  5 4 2 2 3" xfId="16911" xr:uid="{73E82457-150B-4539-8680-B8E787B500F9}"/>
    <cellStyle name="Ввод  5 4 2 2 4" xfId="22387" xr:uid="{0BBE1937-0FF8-4C77-98FF-97625A297DE4}"/>
    <cellStyle name="Ввод  5 4 2 3" xfId="6653" xr:uid="{86C7436A-D30D-4DA9-9BED-8D18732DABEE}"/>
    <cellStyle name="Ввод  5 4 2 3 2" xfId="13136" xr:uid="{4CAA1A27-1A32-4E13-AAB6-AD3EADDBEDC0}"/>
    <cellStyle name="Ввод  5 4 2 3 3" xfId="18702" xr:uid="{E4148468-3323-44D6-B0C9-142634513A2B}"/>
    <cellStyle name="Ввод  5 4 2 3 4" xfId="24143" xr:uid="{7F50C9B7-653A-4348-B612-54AFBA97B5EB}"/>
    <cellStyle name="Ввод  5 4 2 4" xfId="8950" xr:uid="{E869521B-20BB-478B-A649-CEF052203BBA}"/>
    <cellStyle name="Ввод  5 4 2 5" xfId="14597" xr:uid="{36CAC25D-80A8-4C69-9AE7-310532D65D9B}"/>
    <cellStyle name="Ввод  5 4 2 6" xfId="20117" xr:uid="{27F7AB51-CBB0-4B16-8AD4-001983502FDB}"/>
    <cellStyle name="Ввод  5 4 3" xfId="2342" xr:uid="{E6992A6F-445E-4C12-B0E1-DAB5F499E970}"/>
    <cellStyle name="Ввод  5 4 3 2" xfId="4756" xr:uid="{A1E49442-1093-4BDD-A9E2-0C55F424FB83}"/>
    <cellStyle name="Ввод  5 4 3 2 2" xfId="11307" xr:uid="{14DEB83C-8928-4B89-B458-EBF19C18DE8B}"/>
    <cellStyle name="Ввод  5 4 3 2 3" xfId="16912" xr:uid="{7ED971B3-E574-407F-A563-618D2166C3F6}"/>
    <cellStyle name="Ввод  5 4 3 2 4" xfId="22388" xr:uid="{80F53B4A-14AF-4BB5-B0AD-7E83D5859B32}"/>
    <cellStyle name="Ввод  5 4 3 3" xfId="6654" xr:uid="{9BFEA56F-5430-4884-A1AC-845A8C4283C9}"/>
    <cellStyle name="Ввод  5 4 3 3 2" xfId="13137" xr:uid="{F998A2EB-28E3-4EC6-BE90-9BD96AC55E29}"/>
    <cellStyle name="Ввод  5 4 3 3 3" xfId="18703" xr:uid="{632BCFD0-73B4-402B-A7C2-05393976CB1A}"/>
    <cellStyle name="Ввод  5 4 3 3 4" xfId="24144" xr:uid="{1A9E0B59-1E28-478F-BA28-CD9761172E62}"/>
    <cellStyle name="Ввод  5 4 3 4" xfId="8951" xr:uid="{6E6DDF5B-88C4-4B8E-90EA-9FA6C46D4C6D}"/>
    <cellStyle name="Ввод  5 4 3 5" xfId="14598" xr:uid="{163946E3-F03F-4CA2-8E8C-3187E9E483F8}"/>
    <cellStyle name="Ввод  5 4 3 6" xfId="20118" xr:uid="{AD976E99-CE0F-438A-95B8-5C9DD624A7FC}"/>
    <cellStyle name="Ввод  5 4 4" xfId="4754" xr:uid="{5FA2AB92-AC4B-44FC-B81F-FF274007E3D2}"/>
    <cellStyle name="Ввод  5 4 4 2" xfId="11305" xr:uid="{28FB41BC-67EB-49DB-9E20-6521583A5690}"/>
    <cellStyle name="Ввод  5 4 4 3" xfId="16910" xr:uid="{26941055-A949-4367-9258-CC75B90BDEEA}"/>
    <cellStyle name="Ввод  5 4 4 4" xfId="22386" xr:uid="{AD58B3B9-AD55-46EB-BCB7-7B0DEF540A72}"/>
    <cellStyle name="Ввод  5 4 5" xfId="6652" xr:uid="{A3C2C8BA-2F8E-43AF-BD85-6B23E9E5DF72}"/>
    <cellStyle name="Ввод  5 4 5 2" xfId="13135" xr:uid="{6F792564-9178-4CE3-A53D-958761A33CC5}"/>
    <cellStyle name="Ввод  5 4 5 3" xfId="18701" xr:uid="{CC165675-EBCB-484D-9393-70CBCC1AAE36}"/>
    <cellStyle name="Ввод  5 4 5 4" xfId="24142" xr:uid="{0351F9AD-FCE1-4E96-8CD2-2860B12311B7}"/>
    <cellStyle name="Ввод  5 4 6" xfId="8949" xr:uid="{B26CBF4B-DA2C-4F30-A3B3-FFE2143A2749}"/>
    <cellStyle name="Ввод  5 4 7" xfId="14596" xr:uid="{594933A3-3915-4AA0-B18D-0FCF917A0DBE}"/>
    <cellStyle name="Ввод  5 4 8" xfId="20116" xr:uid="{FE67CB64-6F6D-4E78-9499-106B1B5AC5D4}"/>
    <cellStyle name="Ввод  5 5" xfId="2343" xr:uid="{C93A6B14-018E-4EB7-B0A4-FEF3D0D0213A}"/>
    <cellStyle name="Ввод  5 5 2" xfId="4757" xr:uid="{C9F262CE-C8C2-42D1-B97B-890448B82846}"/>
    <cellStyle name="Ввод  5 5 2 2" xfId="11308" xr:uid="{E9F10610-AFBF-4A91-A155-C32EB9862CAE}"/>
    <cellStyle name="Ввод  5 5 2 3" xfId="16913" xr:uid="{11680A83-1D4E-4411-BE6A-396AC2C7D6BB}"/>
    <cellStyle name="Ввод  5 5 2 4" xfId="22389" xr:uid="{07E480E3-847F-40BB-91A8-DD182E405F3F}"/>
    <cellStyle name="Ввод  5 5 3" xfId="6655" xr:uid="{DE6FB32E-9DA2-4B70-87A1-023A77710060}"/>
    <cellStyle name="Ввод  5 5 3 2" xfId="13138" xr:uid="{3CD84402-9236-403B-8581-697DA7E77EE6}"/>
    <cellStyle name="Ввод  5 5 3 3" xfId="18704" xr:uid="{6972EED4-943B-4E2A-91A7-8776D1F02B00}"/>
    <cellStyle name="Ввод  5 5 3 4" xfId="24145" xr:uid="{A175B166-2E18-4CCD-9FBA-0E7E63854F65}"/>
    <cellStyle name="Ввод  5 5 4" xfId="8952" xr:uid="{1284ECF1-CB78-42FF-A808-9E46F53B5793}"/>
    <cellStyle name="Ввод  5 5 5" xfId="14599" xr:uid="{13DE9C61-539E-4203-89E4-479E09EA418F}"/>
    <cellStyle name="Ввод  5 5 6" xfId="20119" xr:uid="{1B757878-C23A-43BD-9F11-F5E4198E2579}"/>
    <cellStyle name="Ввод  5 6" xfId="2344" xr:uid="{FAC4DC85-ABB7-4B3B-BF58-D7A59FC2DE6A}"/>
    <cellStyle name="Ввод  5 6 2" xfId="4758" xr:uid="{33CA1CA6-2CDD-48A3-8EB9-987D1C5528C1}"/>
    <cellStyle name="Ввод  5 6 2 2" xfId="11309" xr:uid="{E798AE08-BEF7-4A63-91A0-3D9753BE2043}"/>
    <cellStyle name="Ввод  5 6 2 3" xfId="16914" xr:uid="{F36F86BC-63BF-4548-A234-69822828DEAA}"/>
    <cellStyle name="Ввод  5 6 2 4" xfId="22390" xr:uid="{2A4E8CA1-A2DA-44E4-B43A-43F996DDDE2F}"/>
    <cellStyle name="Ввод  5 6 3" xfId="6656" xr:uid="{085A7545-EE57-4210-8FE9-BF59757B0F21}"/>
    <cellStyle name="Ввод  5 6 3 2" xfId="13139" xr:uid="{4BBAAB14-4A95-4831-AEB6-1E8E587F38D5}"/>
    <cellStyle name="Ввод  5 6 3 3" xfId="18705" xr:uid="{F71187BF-4CF7-4F29-9F64-9546854711BF}"/>
    <cellStyle name="Ввод  5 6 3 4" xfId="24146" xr:uid="{026212EB-002D-4844-81C2-A8589BF115A3}"/>
    <cellStyle name="Ввод  5 6 4" xfId="8953" xr:uid="{B9711717-7593-45AF-94E2-9AA7DB12C58A}"/>
    <cellStyle name="Ввод  5 6 5" xfId="14600" xr:uid="{299BA844-DF8D-4A3D-AA7F-D5C3E87FC968}"/>
    <cellStyle name="Ввод  5 6 6" xfId="20120" xr:uid="{6ABE9E06-306C-4642-AFE5-54EEC41E27D2}"/>
    <cellStyle name="Ввод  5 7" xfId="4747" xr:uid="{AD0FC84D-E008-4A9A-A84B-09BE86940647}"/>
    <cellStyle name="Ввод  5 7 2" xfId="11298" xr:uid="{D87853AE-87A3-4DE7-A50D-5D370DCFF62F}"/>
    <cellStyle name="Ввод  5 7 3" xfId="16903" xr:uid="{D94638D6-1E35-4DE2-9F3C-CA902DA22A39}"/>
    <cellStyle name="Ввод  5 7 4" xfId="22379" xr:uid="{4382C87B-6D0C-4DC3-96AA-A4A1E5C65BF6}"/>
    <cellStyle name="Ввод  5 8" xfId="6645" xr:uid="{07319796-AFEC-4090-84F4-F595BC02ADE0}"/>
    <cellStyle name="Ввод  5 8 2" xfId="13128" xr:uid="{12E45AA2-D2AF-48E9-9A66-0E7F97893D3F}"/>
    <cellStyle name="Ввод  5 8 3" xfId="18694" xr:uid="{4A3CDD71-FB53-479B-8DE5-3857045D220F}"/>
    <cellStyle name="Ввод  5 8 4" xfId="24135" xr:uid="{B037E231-34E0-4438-9A66-B34C7B21B11E}"/>
    <cellStyle name="Ввод  5 9" xfId="8942" xr:uid="{FB2884FF-33D8-4354-B976-EA377524BA13}"/>
    <cellStyle name="Ввод  6" xfId="2345" xr:uid="{BDF48857-A0ED-4E02-B9C0-05AD91C34E93}"/>
    <cellStyle name="Ввод  6 10" xfId="14601" xr:uid="{7A060E83-5221-42E1-89E9-4E054692DF6D}"/>
    <cellStyle name="Ввод  6 11" xfId="20121" xr:uid="{08DB67B0-0F75-4B2E-9519-1037873CBD24}"/>
    <cellStyle name="Ввод  6 2" xfId="2346" xr:uid="{991D4004-302A-4B56-A935-7BCEB468BA4E}"/>
    <cellStyle name="Ввод  6 2 2" xfId="2347" xr:uid="{01176CF0-7B95-448F-B2ED-49B8A54FA52F}"/>
    <cellStyle name="Ввод  6 2 2 2" xfId="4761" xr:uid="{FC3F5CF2-F742-4AF5-84B5-28D566F57E9B}"/>
    <cellStyle name="Ввод  6 2 2 2 2" xfId="11312" xr:uid="{E3D3BF65-1874-46E0-A3E1-E8F36DD19018}"/>
    <cellStyle name="Ввод  6 2 2 2 3" xfId="16917" xr:uid="{EBE55F4D-1FC3-4E14-AF86-058C9F8E0E54}"/>
    <cellStyle name="Ввод  6 2 2 2 4" xfId="22393" xr:uid="{22EE4A22-40EB-4F2B-A22E-0484F1966060}"/>
    <cellStyle name="Ввод  6 2 2 3" xfId="6659" xr:uid="{F40BFEE1-E410-4ECF-BDC0-FA08858DFAE2}"/>
    <cellStyle name="Ввод  6 2 2 3 2" xfId="13142" xr:uid="{1C3520A2-D033-4A70-B344-091827350AB1}"/>
    <cellStyle name="Ввод  6 2 2 3 3" xfId="18708" xr:uid="{E6C80323-94E3-4486-9D22-ED93973C82C9}"/>
    <cellStyle name="Ввод  6 2 2 3 4" xfId="24149" xr:uid="{F6F2A0A9-1D8C-405F-B956-0AC5C75ACC57}"/>
    <cellStyle name="Ввод  6 2 2 4" xfId="8956" xr:uid="{7AE6B203-787A-43CB-AD8B-DE7A17B8BB87}"/>
    <cellStyle name="Ввод  6 2 2 5" xfId="14603" xr:uid="{65326183-0BD8-4F37-95E5-F51E7C5B0DC2}"/>
    <cellStyle name="Ввод  6 2 2 6" xfId="20123" xr:uid="{DA23AB20-A675-46F2-A219-97E3BDD1FBEB}"/>
    <cellStyle name="Ввод  6 2 3" xfId="2348" xr:uid="{F27B19E5-EEBE-4371-861A-0759926BAC13}"/>
    <cellStyle name="Ввод  6 2 3 2" xfId="4762" xr:uid="{BB5B9CD7-A3C5-49CF-BDF1-CF3CE1382C9D}"/>
    <cellStyle name="Ввод  6 2 3 2 2" xfId="11313" xr:uid="{4566BD8A-ED65-4258-9E52-3130BCDD5D6C}"/>
    <cellStyle name="Ввод  6 2 3 2 3" xfId="16918" xr:uid="{2F176D32-7B93-4457-BA33-5A0E2D37AF8D}"/>
    <cellStyle name="Ввод  6 2 3 2 4" xfId="22394" xr:uid="{5CA5E5AB-1E0A-4269-B852-A87D9B4C6602}"/>
    <cellStyle name="Ввод  6 2 3 3" xfId="6660" xr:uid="{4EB52FE1-A166-4C0F-859F-F76B0B081035}"/>
    <cellStyle name="Ввод  6 2 3 3 2" xfId="13143" xr:uid="{2D5F80A1-B062-4A95-862D-6DA6C2D2672E}"/>
    <cellStyle name="Ввод  6 2 3 3 3" xfId="18709" xr:uid="{97F2DC1D-A902-442B-A9D0-6E7C4C8F68CC}"/>
    <cellStyle name="Ввод  6 2 3 3 4" xfId="24150" xr:uid="{3C0CEDC1-6D64-4D8F-94A7-3574F541B1A6}"/>
    <cellStyle name="Ввод  6 2 3 4" xfId="8957" xr:uid="{9972EB0E-11B0-49ED-8358-21A9D869D00E}"/>
    <cellStyle name="Ввод  6 2 3 5" xfId="14604" xr:uid="{96FF89B4-9282-438F-AAF4-37080F21BEA7}"/>
    <cellStyle name="Ввод  6 2 3 6" xfId="20124" xr:uid="{760AB076-353B-4665-9598-AF29E193639F}"/>
    <cellStyle name="Ввод  6 2 4" xfId="4760" xr:uid="{D495286F-A589-4375-8B53-7737546DC89C}"/>
    <cellStyle name="Ввод  6 2 4 2" xfId="11311" xr:uid="{AA8AEC4D-E4AC-461E-8FE2-48BD5ADF8FEE}"/>
    <cellStyle name="Ввод  6 2 4 3" xfId="16916" xr:uid="{9A2184BD-0D64-404C-A1C3-C293DBC0C533}"/>
    <cellStyle name="Ввод  6 2 4 4" xfId="22392" xr:uid="{26D03C11-89E6-4174-B1A0-67579E7751B7}"/>
    <cellStyle name="Ввод  6 2 5" xfId="6658" xr:uid="{116DBCB9-D953-41F5-B39A-F63B392B593A}"/>
    <cellStyle name="Ввод  6 2 5 2" xfId="13141" xr:uid="{ECF33C20-FEFD-49E2-9A7B-1AAF2AD7CD3F}"/>
    <cellStyle name="Ввод  6 2 5 3" xfId="18707" xr:uid="{23883FC5-90C8-4812-AB5E-5A5DA9E2F729}"/>
    <cellStyle name="Ввод  6 2 5 4" xfId="24148" xr:uid="{9439DBFB-9064-4776-80E0-04DB2AFA63E5}"/>
    <cellStyle name="Ввод  6 2 6" xfId="8955" xr:uid="{FC9FAABC-AD3D-44AD-8822-A5EC220A6192}"/>
    <cellStyle name="Ввод  6 2 7" xfId="14602" xr:uid="{DF15BAB3-F661-45F2-A327-695F172675B1}"/>
    <cellStyle name="Ввод  6 2 8" xfId="20122" xr:uid="{89B833B3-5ABC-4697-8FEC-14D5D9C03E31}"/>
    <cellStyle name="Ввод  6 3" xfId="2349" xr:uid="{38976130-2B2B-4AE5-B1A4-B0861D5E50B9}"/>
    <cellStyle name="Ввод  6 3 2" xfId="2350" xr:uid="{1596DDD8-6A6F-4DEC-9338-D9850C87C546}"/>
    <cellStyle name="Ввод  6 3 2 2" xfId="4764" xr:uid="{3D03D19B-6519-41AB-984E-202708835AFD}"/>
    <cellStyle name="Ввод  6 3 2 2 2" xfId="11315" xr:uid="{87E2AAAD-1B32-4E39-8386-0B9EA75316FB}"/>
    <cellStyle name="Ввод  6 3 2 2 3" xfId="16920" xr:uid="{8F5D58B8-4C2C-4F9C-976D-BEAE8E65B94B}"/>
    <cellStyle name="Ввод  6 3 2 2 4" xfId="22396" xr:uid="{97B93556-4056-4394-BA83-5863A453BA77}"/>
    <cellStyle name="Ввод  6 3 2 3" xfId="6662" xr:uid="{9E68F529-B154-4357-B2A8-5668E2E24D2B}"/>
    <cellStyle name="Ввод  6 3 2 3 2" xfId="13145" xr:uid="{3C5C139D-36A6-449E-BA8C-FCAF63B8B8B8}"/>
    <cellStyle name="Ввод  6 3 2 3 3" xfId="18711" xr:uid="{40CE3B22-60A2-471B-AB4C-B182C8E37C3B}"/>
    <cellStyle name="Ввод  6 3 2 3 4" xfId="24152" xr:uid="{84386742-B727-482B-ADA7-B4AA19FA9C3A}"/>
    <cellStyle name="Ввод  6 3 2 4" xfId="8959" xr:uid="{D57DE327-1609-4982-8D53-2EA0436E6CD7}"/>
    <cellStyle name="Ввод  6 3 2 5" xfId="14606" xr:uid="{14433E38-1202-4F10-9DD8-9506BCB115E8}"/>
    <cellStyle name="Ввод  6 3 2 6" xfId="20126" xr:uid="{8C9E311D-3C62-45A7-B1BE-D7E806B1F1D4}"/>
    <cellStyle name="Ввод  6 3 3" xfId="2351" xr:uid="{85534CED-969C-4F60-ACD0-3BC9A4810956}"/>
    <cellStyle name="Ввод  6 3 3 2" xfId="4765" xr:uid="{F42CC76C-5B72-43E7-9B34-8231BB43ACD4}"/>
    <cellStyle name="Ввод  6 3 3 2 2" xfId="11316" xr:uid="{0DF4ACFC-B8B4-472D-91DC-DDDF23ABC9B7}"/>
    <cellStyle name="Ввод  6 3 3 2 3" xfId="16921" xr:uid="{646373EC-5A42-4228-AD60-E05292F4C998}"/>
    <cellStyle name="Ввод  6 3 3 2 4" xfId="22397" xr:uid="{C54342F3-2ADB-47DA-AA32-CF146FE8D11A}"/>
    <cellStyle name="Ввод  6 3 3 3" xfId="6663" xr:uid="{6D59CBF9-B062-45B0-A309-FEEECFB1D861}"/>
    <cellStyle name="Ввод  6 3 3 3 2" xfId="13146" xr:uid="{F5F13D4C-F939-4A95-B158-644F66E03B10}"/>
    <cellStyle name="Ввод  6 3 3 3 3" xfId="18712" xr:uid="{9166DD2F-D719-4BFD-9510-9394E5B0698E}"/>
    <cellStyle name="Ввод  6 3 3 3 4" xfId="24153" xr:uid="{656C81A2-6C29-43A6-A7DC-49D007F75A60}"/>
    <cellStyle name="Ввод  6 3 3 4" xfId="8960" xr:uid="{6D350219-0865-4913-9D60-06F44C12E213}"/>
    <cellStyle name="Ввод  6 3 3 5" xfId="14607" xr:uid="{D6470865-FAD4-41C0-9F5F-0FC2315C1886}"/>
    <cellStyle name="Ввод  6 3 3 6" xfId="20127" xr:uid="{6FA570AA-3CCB-42F2-9387-4931D10EEE0B}"/>
    <cellStyle name="Ввод  6 3 4" xfId="4763" xr:uid="{7773C905-171A-4545-AAE3-EB82EB658AC3}"/>
    <cellStyle name="Ввод  6 3 4 2" xfId="11314" xr:uid="{5A870A80-1664-473A-B8A8-A5D29BAA9FFA}"/>
    <cellStyle name="Ввод  6 3 4 3" xfId="16919" xr:uid="{DC2439EE-0AD2-4CCA-8293-6DE73F7BA06C}"/>
    <cellStyle name="Ввод  6 3 4 4" xfId="22395" xr:uid="{E5F55DE4-2BDC-406C-82AD-2D765A72886F}"/>
    <cellStyle name="Ввод  6 3 5" xfId="6661" xr:uid="{87993DDB-651D-4AFB-8FCC-B4B90D02A099}"/>
    <cellStyle name="Ввод  6 3 5 2" xfId="13144" xr:uid="{E10587EF-0188-4ADB-A4EB-B1E3AB20BDAE}"/>
    <cellStyle name="Ввод  6 3 5 3" xfId="18710" xr:uid="{A43E32AB-ACED-453C-8E1A-A1CA779179B3}"/>
    <cellStyle name="Ввод  6 3 5 4" xfId="24151" xr:uid="{4CA9BF4A-4E62-45B9-8473-FA493E73D5F7}"/>
    <cellStyle name="Ввод  6 3 6" xfId="8958" xr:uid="{3A69240E-F93F-4D53-A1DE-D23C5B3D948D}"/>
    <cellStyle name="Ввод  6 3 7" xfId="14605" xr:uid="{7808ECF2-BAF3-464E-B58D-0C0F212E647E}"/>
    <cellStyle name="Ввод  6 3 8" xfId="20125" xr:uid="{E358AE00-DB32-4D3D-AA08-6FD2770B855E}"/>
    <cellStyle name="Ввод  6 4" xfId="2352" xr:uid="{B36EB338-E8E8-4F80-84C3-0AF8B6C28765}"/>
    <cellStyle name="Ввод  6 4 2" xfId="2353" xr:uid="{22904B56-0BF9-424E-872F-96B8996FBBE5}"/>
    <cellStyle name="Ввод  6 4 2 2" xfId="4767" xr:uid="{A8D77CFA-1B33-4E26-B06E-A7EBBB760828}"/>
    <cellStyle name="Ввод  6 4 2 2 2" xfId="11318" xr:uid="{929D93C6-A2CE-4644-ACAE-F303EBB797B4}"/>
    <cellStyle name="Ввод  6 4 2 2 3" xfId="16923" xr:uid="{0D69C9BE-2347-4591-9B2F-0CA73BA1E9D9}"/>
    <cellStyle name="Ввод  6 4 2 2 4" xfId="22399" xr:uid="{D1BC9509-7AEC-4C04-9DCF-AE120DB9EF88}"/>
    <cellStyle name="Ввод  6 4 2 3" xfId="6665" xr:uid="{CF89A276-48D1-4E70-9E52-D690205E9350}"/>
    <cellStyle name="Ввод  6 4 2 3 2" xfId="13148" xr:uid="{BC6276BF-B374-4F6E-BC62-B8C6AFAB66C0}"/>
    <cellStyle name="Ввод  6 4 2 3 3" xfId="18714" xr:uid="{31CF1F95-2A27-4EC1-8C87-61C1A73AD1BD}"/>
    <cellStyle name="Ввод  6 4 2 3 4" xfId="24155" xr:uid="{4D9F81CA-4FD8-4073-B40C-FAE7A754BD13}"/>
    <cellStyle name="Ввод  6 4 2 4" xfId="8962" xr:uid="{CCEB3C45-72B2-4DB5-94CF-A524E8A0CB73}"/>
    <cellStyle name="Ввод  6 4 2 5" xfId="14609" xr:uid="{7ACD67CA-55CD-44D3-8B2A-3C656E0D8BF5}"/>
    <cellStyle name="Ввод  6 4 2 6" xfId="20129" xr:uid="{EB4AF79B-A58A-4671-A874-ACEC9EA45D43}"/>
    <cellStyle name="Ввод  6 4 3" xfId="2354" xr:uid="{36BE710C-70A8-4957-BC62-EDC5A9511D7B}"/>
    <cellStyle name="Ввод  6 4 3 2" xfId="4768" xr:uid="{2F5AF670-85D6-4E9E-8601-D812EFCEA9DC}"/>
    <cellStyle name="Ввод  6 4 3 2 2" xfId="11319" xr:uid="{8653D526-D15F-420E-8681-A6473B19D5AE}"/>
    <cellStyle name="Ввод  6 4 3 2 3" xfId="16924" xr:uid="{6B38FBAA-2E90-40B5-8C6B-E4B1328849BE}"/>
    <cellStyle name="Ввод  6 4 3 2 4" xfId="22400" xr:uid="{13042213-8BC1-4F15-885A-A09AD55AD61F}"/>
    <cellStyle name="Ввод  6 4 3 3" xfId="6666" xr:uid="{172B03A0-2AD3-42BC-B6C1-0DE51A74CFE5}"/>
    <cellStyle name="Ввод  6 4 3 3 2" xfId="13149" xr:uid="{22ED6946-0999-44FF-ADBC-308C52AD330B}"/>
    <cellStyle name="Ввод  6 4 3 3 3" xfId="18715" xr:uid="{0116B741-1D2C-4C4D-97AD-A191D77E7596}"/>
    <cellStyle name="Ввод  6 4 3 3 4" xfId="24156" xr:uid="{88455833-DF01-44A2-9CF8-E212B6E564CB}"/>
    <cellStyle name="Ввод  6 4 3 4" xfId="8963" xr:uid="{E2E353DB-7DB3-40B5-8127-5A7F37592EC1}"/>
    <cellStyle name="Ввод  6 4 3 5" xfId="14610" xr:uid="{6AF1A4B2-A2C4-4A09-AE79-BBEE2B15D662}"/>
    <cellStyle name="Ввод  6 4 3 6" xfId="20130" xr:uid="{D661559A-3FD3-47E1-9CEB-E71DD281E1AB}"/>
    <cellStyle name="Ввод  6 4 4" xfId="4766" xr:uid="{7EB694FB-6964-4BA8-9A30-737F2CF8BCBF}"/>
    <cellStyle name="Ввод  6 4 4 2" xfId="11317" xr:uid="{0FF02ECD-1C32-4D7D-A1CA-305B89EC65D2}"/>
    <cellStyle name="Ввод  6 4 4 3" xfId="16922" xr:uid="{389CE9E6-45AF-442B-BE24-BAC8C5C3B2B9}"/>
    <cellStyle name="Ввод  6 4 4 4" xfId="22398" xr:uid="{A8C38FAD-9A6A-4B61-B0C5-551EB45843CD}"/>
    <cellStyle name="Ввод  6 4 5" xfId="6664" xr:uid="{88A452CD-1C5B-40FF-B482-00B7D69D653D}"/>
    <cellStyle name="Ввод  6 4 5 2" xfId="13147" xr:uid="{10B5F3CA-DA7B-44A1-BFB2-29A90428C368}"/>
    <cellStyle name="Ввод  6 4 5 3" xfId="18713" xr:uid="{B9577EA2-E423-4684-B004-11EB6F1CBFF6}"/>
    <cellStyle name="Ввод  6 4 5 4" xfId="24154" xr:uid="{57A9E892-05C0-41C6-BCC5-1A8DD2A641B1}"/>
    <cellStyle name="Ввод  6 4 6" xfId="8961" xr:uid="{581DF02C-6E4A-4031-BFDF-9A790ED22CB1}"/>
    <cellStyle name="Ввод  6 4 7" xfId="14608" xr:uid="{0F63FB88-D2C2-4245-8120-2E62492A8217}"/>
    <cellStyle name="Ввод  6 4 8" xfId="20128" xr:uid="{D8485AF9-9F1D-45A2-AA34-06C706C001DC}"/>
    <cellStyle name="Ввод  6 5" xfId="2355" xr:uid="{61CD562F-39F8-40D5-B615-6A3E5B0BF211}"/>
    <cellStyle name="Ввод  6 5 2" xfId="4769" xr:uid="{E52B9239-4173-4A75-A6F7-5F57652AA70A}"/>
    <cellStyle name="Ввод  6 5 2 2" xfId="11320" xr:uid="{FC4F311D-5665-4A9D-8217-AA028C8CC26B}"/>
    <cellStyle name="Ввод  6 5 2 3" xfId="16925" xr:uid="{0CDB2E76-E75B-4D62-82A5-7B1DCBC3639E}"/>
    <cellStyle name="Ввод  6 5 2 4" xfId="22401" xr:uid="{4F3633CD-7131-48C7-8194-209F60D45893}"/>
    <cellStyle name="Ввод  6 5 3" xfId="6667" xr:uid="{2893F9E2-32E3-46A9-A49B-95EC7B76FFC7}"/>
    <cellStyle name="Ввод  6 5 3 2" xfId="13150" xr:uid="{222339C2-82F6-4180-8596-952CCE3B54DE}"/>
    <cellStyle name="Ввод  6 5 3 3" xfId="18716" xr:uid="{C1D0293C-1BA4-46E3-8544-E9D25CC0EED9}"/>
    <cellStyle name="Ввод  6 5 3 4" xfId="24157" xr:uid="{60CE3D6B-3533-4453-9472-A0B9CEA7C124}"/>
    <cellStyle name="Ввод  6 5 4" xfId="8964" xr:uid="{6758883B-4607-417D-B03A-7C4EF8A0FB7C}"/>
    <cellStyle name="Ввод  6 5 5" xfId="14611" xr:uid="{38596D60-B117-498F-93F4-166FCA44B0CA}"/>
    <cellStyle name="Ввод  6 5 6" xfId="20131" xr:uid="{04BC6292-2285-4E85-9FC5-A5A7923929EE}"/>
    <cellStyle name="Ввод  6 6" xfId="2356" xr:uid="{AC65F727-AFC0-4BAC-9522-39F24CAD00A4}"/>
    <cellStyle name="Ввод  6 6 2" xfId="4770" xr:uid="{721B85FD-6263-461D-AB43-DB24E8AB914D}"/>
    <cellStyle name="Ввод  6 6 2 2" xfId="11321" xr:uid="{52909413-BB87-411D-A3D1-83E5C66761E1}"/>
    <cellStyle name="Ввод  6 6 2 3" xfId="16926" xr:uid="{169C776F-BB8C-444E-9D78-295E58BBCAEC}"/>
    <cellStyle name="Ввод  6 6 2 4" xfId="22402" xr:uid="{317E0C64-8122-49E4-9791-5947CA557A57}"/>
    <cellStyle name="Ввод  6 6 3" xfId="6668" xr:uid="{0596FBD0-6538-46B7-AF63-44C8870B786C}"/>
    <cellStyle name="Ввод  6 6 3 2" xfId="13151" xr:uid="{BB3940AD-9F8F-4E1D-BE8F-F20E007FDDCD}"/>
    <cellStyle name="Ввод  6 6 3 3" xfId="18717" xr:uid="{92F25C78-2A4E-49B5-BA26-E6A13C25DBB5}"/>
    <cellStyle name="Ввод  6 6 3 4" xfId="24158" xr:uid="{69ED1DD2-8E19-4633-AC5F-80073F42074E}"/>
    <cellStyle name="Ввод  6 6 4" xfId="8965" xr:uid="{B36C5476-5111-458E-82C5-4EBAF139BCEB}"/>
    <cellStyle name="Ввод  6 6 5" xfId="14612" xr:uid="{EFF47089-D89A-427B-A7A8-EA53B2668279}"/>
    <cellStyle name="Ввод  6 6 6" xfId="20132" xr:uid="{66FC858C-70DC-4001-9014-E6D26C3B9873}"/>
    <cellStyle name="Ввод  6 7" xfId="4759" xr:uid="{D4E18F85-D115-4D51-A84A-A0BE6AB2C0DE}"/>
    <cellStyle name="Ввод  6 7 2" xfId="11310" xr:uid="{D2CD9687-6DE3-4353-8C49-A8B7FC7A4CC0}"/>
    <cellStyle name="Ввод  6 7 3" xfId="16915" xr:uid="{88206B3A-D6EB-43C1-927D-B55CC8C9A5C8}"/>
    <cellStyle name="Ввод  6 7 4" xfId="22391" xr:uid="{71854BBA-1A08-4F3A-883C-F83C575F2B0C}"/>
    <cellStyle name="Ввод  6 8" xfId="6657" xr:uid="{503A003F-3AB1-4AAC-B906-F6DDF6B5CC4F}"/>
    <cellStyle name="Ввод  6 8 2" xfId="13140" xr:uid="{BA08628A-577B-46BA-9CF1-CE391DDC8CB1}"/>
    <cellStyle name="Ввод  6 8 3" xfId="18706" xr:uid="{2B9E1DD6-8B91-462B-8E17-AF604085E0C9}"/>
    <cellStyle name="Ввод  6 8 4" xfId="24147" xr:uid="{62B5D9E5-21E5-495E-844A-BB4A53198F2D}"/>
    <cellStyle name="Ввод  6 9" xfId="8954" xr:uid="{D3E3F18E-B7A8-47E3-AF35-25827777081F}"/>
    <cellStyle name="Ввод  7" xfId="2357" xr:uid="{F09D5666-4A2F-4B54-B691-2505B6C91435}"/>
    <cellStyle name="Ввод  7 10" xfId="14613" xr:uid="{87E5067F-3111-4624-A145-342098F1B732}"/>
    <cellStyle name="Ввод  7 11" xfId="20133" xr:uid="{C48C1141-42C0-43ED-98F2-4B83C98E115A}"/>
    <cellStyle name="Ввод  7 2" xfId="2358" xr:uid="{E67D710E-7FC0-460E-B221-C7C1AB193AFC}"/>
    <cellStyle name="Ввод  7 2 2" xfId="2359" xr:uid="{73C6BEAE-57DA-4D46-81D9-40B2F2EB39EC}"/>
    <cellStyle name="Ввод  7 2 2 2" xfId="4773" xr:uid="{ECCAD816-AF82-4339-8237-BB700839FA08}"/>
    <cellStyle name="Ввод  7 2 2 2 2" xfId="11324" xr:uid="{CAE6C9F8-87B4-41E8-AFC1-9B03C67629C2}"/>
    <cellStyle name="Ввод  7 2 2 2 3" xfId="16929" xr:uid="{56B9833B-022B-4F05-B842-F174DCA6883A}"/>
    <cellStyle name="Ввод  7 2 2 2 4" xfId="22405" xr:uid="{97D6A5AA-6DA5-41A6-AEA2-BA02005F22BE}"/>
    <cellStyle name="Ввод  7 2 2 3" xfId="6671" xr:uid="{2085240D-817B-427B-9D68-B6756B6377AB}"/>
    <cellStyle name="Ввод  7 2 2 3 2" xfId="13154" xr:uid="{C704E6E6-16C6-4995-BF27-04EA19071AEA}"/>
    <cellStyle name="Ввод  7 2 2 3 3" xfId="18720" xr:uid="{857A30FC-CA5B-4906-905A-54779AAE999D}"/>
    <cellStyle name="Ввод  7 2 2 3 4" xfId="24161" xr:uid="{16CF8016-9C12-4326-B77A-D2914F3644ED}"/>
    <cellStyle name="Ввод  7 2 2 4" xfId="8968" xr:uid="{0EA0C540-FF66-422E-92C2-FA505764C098}"/>
    <cellStyle name="Ввод  7 2 2 5" xfId="14615" xr:uid="{2A2668EE-6035-49B0-831C-1AFEDC446C86}"/>
    <cellStyle name="Ввод  7 2 2 6" xfId="20135" xr:uid="{D7984CFF-86F8-48F9-874A-88F364AEFB5D}"/>
    <cellStyle name="Ввод  7 2 3" xfId="2360" xr:uid="{7CA294DE-23C5-4F82-9102-14E8C81B7BD2}"/>
    <cellStyle name="Ввод  7 2 3 2" xfId="4774" xr:uid="{0F8B60E9-E8E8-4D27-8C3C-8D3CC20E6192}"/>
    <cellStyle name="Ввод  7 2 3 2 2" xfId="11325" xr:uid="{0E1D68D3-495B-449B-9200-485604A9613F}"/>
    <cellStyle name="Ввод  7 2 3 2 3" xfId="16930" xr:uid="{9983187C-3049-4083-AFD8-01832E463FC2}"/>
    <cellStyle name="Ввод  7 2 3 2 4" xfId="22406" xr:uid="{BD22E041-764A-4681-82B4-CC385DA3AAA8}"/>
    <cellStyle name="Ввод  7 2 3 3" xfId="6672" xr:uid="{69B445B8-82FB-4359-BD03-4C8BBA796583}"/>
    <cellStyle name="Ввод  7 2 3 3 2" xfId="13155" xr:uid="{43A1C335-0EA9-453A-A8A8-5090FED117B3}"/>
    <cellStyle name="Ввод  7 2 3 3 3" xfId="18721" xr:uid="{E331B7B5-1396-4BDC-BA45-869A9FA1DACD}"/>
    <cellStyle name="Ввод  7 2 3 3 4" xfId="24162" xr:uid="{3E30E186-1526-4718-85F9-E0EDA3534330}"/>
    <cellStyle name="Ввод  7 2 3 4" xfId="8969" xr:uid="{6EEB2575-AEAC-459C-95DA-2FF0B1F4C0AB}"/>
    <cellStyle name="Ввод  7 2 3 5" xfId="14616" xr:uid="{C4FD2DCD-91FE-4504-8C29-0CE4C6F33C1F}"/>
    <cellStyle name="Ввод  7 2 3 6" xfId="20136" xr:uid="{9B950E7E-8990-4358-B6B5-6CEE71C0508B}"/>
    <cellStyle name="Ввод  7 2 4" xfId="4772" xr:uid="{1558C281-D447-4FF7-A6D7-DAD182CDF95E}"/>
    <cellStyle name="Ввод  7 2 4 2" xfId="11323" xr:uid="{15966229-F576-472F-9CAB-CDF8C8F5F027}"/>
    <cellStyle name="Ввод  7 2 4 3" xfId="16928" xr:uid="{A6C97700-66F0-4B2C-9D24-244638FEF806}"/>
    <cellStyle name="Ввод  7 2 4 4" xfId="22404" xr:uid="{2EB24479-3BCE-40BB-BDD0-F8283D8ABA94}"/>
    <cellStyle name="Ввод  7 2 5" xfId="6670" xr:uid="{BBCA8330-492B-4D56-925F-0DF59B9B779C}"/>
    <cellStyle name="Ввод  7 2 5 2" xfId="13153" xr:uid="{81563AAC-C004-494C-BFA8-B0CC1BCB92A4}"/>
    <cellStyle name="Ввод  7 2 5 3" xfId="18719" xr:uid="{57C4100E-B301-448A-A4D9-205ACED62CF5}"/>
    <cellStyle name="Ввод  7 2 5 4" xfId="24160" xr:uid="{C723471E-1044-47F9-8CC3-8D2526AE446E}"/>
    <cellStyle name="Ввод  7 2 6" xfId="8967" xr:uid="{8A1C8CDF-CED3-44C3-987C-B717141AA896}"/>
    <cellStyle name="Ввод  7 2 7" xfId="14614" xr:uid="{61AFA3BF-C214-42C7-9305-2030F6DC0A3E}"/>
    <cellStyle name="Ввод  7 2 8" xfId="20134" xr:uid="{F614E600-58AB-4B92-B37C-604706CF15E9}"/>
    <cellStyle name="Ввод  7 3" xfId="2361" xr:uid="{8365A559-BC66-47CC-B388-F2326D58C31F}"/>
    <cellStyle name="Ввод  7 3 2" xfId="2362" xr:uid="{3079F009-014F-4F0A-8DFC-1B1EAB08066A}"/>
    <cellStyle name="Ввод  7 3 2 2" xfId="4776" xr:uid="{D813CE42-74E9-4703-8121-5F327176FE46}"/>
    <cellStyle name="Ввод  7 3 2 2 2" xfId="11327" xr:uid="{B110A642-3699-4A9C-AD40-C619CBB4D2C9}"/>
    <cellStyle name="Ввод  7 3 2 2 3" xfId="16932" xr:uid="{DA2B606E-18D6-4293-B09D-486AD2D67135}"/>
    <cellStyle name="Ввод  7 3 2 2 4" xfId="22408" xr:uid="{17140268-DC87-4EEE-B6CE-95C493B152CE}"/>
    <cellStyle name="Ввод  7 3 2 3" xfId="6674" xr:uid="{5D30088B-377D-437A-B9D9-30C404C80064}"/>
    <cellStyle name="Ввод  7 3 2 3 2" xfId="13157" xr:uid="{3892C833-B9C8-4901-9B47-9E411FCB4FAD}"/>
    <cellStyle name="Ввод  7 3 2 3 3" xfId="18723" xr:uid="{ED08EA53-615C-46AF-BBC4-0E6D1301652E}"/>
    <cellStyle name="Ввод  7 3 2 3 4" xfId="24164" xr:uid="{C047CA3C-3E3A-4A2D-8C65-D0B1A5D49160}"/>
    <cellStyle name="Ввод  7 3 2 4" xfId="8971" xr:uid="{2F17FA8D-36C9-41E6-8D54-66CC2E8C054B}"/>
    <cellStyle name="Ввод  7 3 2 5" xfId="14618" xr:uid="{17039CFE-15A5-45DE-AC4F-6D878D7FCFCF}"/>
    <cellStyle name="Ввод  7 3 2 6" xfId="20138" xr:uid="{D9AB1FA9-14E7-458A-B56C-8CBED908BC6D}"/>
    <cellStyle name="Ввод  7 3 3" xfId="2363" xr:uid="{4D8A4747-988A-48AD-A124-FB867FB078B7}"/>
    <cellStyle name="Ввод  7 3 3 2" xfId="4777" xr:uid="{6CE9793A-3C1A-4B47-8BDC-EF202BF63D6E}"/>
    <cellStyle name="Ввод  7 3 3 2 2" xfId="11328" xr:uid="{4AA00981-077B-4495-9C80-7C6BE91FBBAA}"/>
    <cellStyle name="Ввод  7 3 3 2 3" xfId="16933" xr:uid="{27876562-33A4-4ADA-A70E-2A7CE0641F72}"/>
    <cellStyle name="Ввод  7 3 3 2 4" xfId="22409" xr:uid="{6DA990A2-D50A-4048-B5BB-396A3513D810}"/>
    <cellStyle name="Ввод  7 3 3 3" xfId="6675" xr:uid="{502A7957-B9BB-400C-86D4-FD6956170D2D}"/>
    <cellStyle name="Ввод  7 3 3 3 2" xfId="13158" xr:uid="{4EEBBD9D-83DE-4C06-8815-075CF258261A}"/>
    <cellStyle name="Ввод  7 3 3 3 3" xfId="18724" xr:uid="{30DABBDE-B687-4565-955C-0613B2CC116A}"/>
    <cellStyle name="Ввод  7 3 3 3 4" xfId="24165" xr:uid="{A5BF36B1-45CA-4360-A091-DB0FFEA7C12F}"/>
    <cellStyle name="Ввод  7 3 3 4" xfId="8972" xr:uid="{4EDC6321-89C9-4252-B31A-CCD13CC77539}"/>
    <cellStyle name="Ввод  7 3 3 5" xfId="14619" xr:uid="{4DE7D9EB-95A1-4971-A17C-CA1A1186F3BF}"/>
    <cellStyle name="Ввод  7 3 3 6" xfId="20139" xr:uid="{E68E4CED-5BDF-49F2-B136-57A5AF6C1E1F}"/>
    <cellStyle name="Ввод  7 3 4" xfId="4775" xr:uid="{41587981-6B42-4616-8BBF-16E7011768EA}"/>
    <cellStyle name="Ввод  7 3 4 2" xfId="11326" xr:uid="{B0592811-5A53-4186-AC1C-4657E24ADFC5}"/>
    <cellStyle name="Ввод  7 3 4 3" xfId="16931" xr:uid="{E0B8A265-A8D8-4C5E-B6A7-E4E42126414D}"/>
    <cellStyle name="Ввод  7 3 4 4" xfId="22407" xr:uid="{D8EB0FF9-EE68-4139-8704-BF60AD46DFB7}"/>
    <cellStyle name="Ввод  7 3 5" xfId="6673" xr:uid="{C9C22BB8-BBFA-4AD1-9890-7EEC6FA7E99B}"/>
    <cellStyle name="Ввод  7 3 5 2" xfId="13156" xr:uid="{8116A35D-B9AD-404A-809E-50CBCA5290E4}"/>
    <cellStyle name="Ввод  7 3 5 3" xfId="18722" xr:uid="{8440FECF-85C7-4D58-BF1E-E437F65F205F}"/>
    <cellStyle name="Ввод  7 3 5 4" xfId="24163" xr:uid="{555B23EC-7E3B-44FB-8049-6AF7A15545A8}"/>
    <cellStyle name="Ввод  7 3 6" xfId="8970" xr:uid="{03DF629D-FD9D-4BC6-867A-703AD8B57F16}"/>
    <cellStyle name="Ввод  7 3 7" xfId="14617" xr:uid="{0726B5D7-E8E2-4CCB-9777-C69731F2DE0D}"/>
    <cellStyle name="Ввод  7 3 8" xfId="20137" xr:uid="{8D574208-2E34-44A9-BDA9-1730EBAEAE11}"/>
    <cellStyle name="Ввод  7 4" xfId="2364" xr:uid="{AA1CC76B-D5FB-4BC4-9816-A421FFDE53E1}"/>
    <cellStyle name="Ввод  7 4 2" xfId="2365" xr:uid="{52B57E77-8EAF-45EB-AC9E-37DE903BD3CD}"/>
    <cellStyle name="Ввод  7 4 2 2" xfId="4779" xr:uid="{B3886D0F-5999-4778-8031-031CA8F80E2F}"/>
    <cellStyle name="Ввод  7 4 2 2 2" xfId="11330" xr:uid="{9759F706-A93E-4C73-B994-27A8447309D7}"/>
    <cellStyle name="Ввод  7 4 2 2 3" xfId="16935" xr:uid="{B634BE83-4A20-460A-ABAC-A20425641187}"/>
    <cellStyle name="Ввод  7 4 2 2 4" xfId="22411" xr:uid="{6FA82837-1DCE-49A8-BC84-9619DB627DD1}"/>
    <cellStyle name="Ввод  7 4 2 3" xfId="6677" xr:uid="{D29B7B3B-3C96-439A-8706-43D2A19699F6}"/>
    <cellStyle name="Ввод  7 4 2 3 2" xfId="13160" xr:uid="{360ABE9C-123E-43F7-9A8D-BDE8AFC9F2D2}"/>
    <cellStyle name="Ввод  7 4 2 3 3" xfId="18726" xr:uid="{936B1662-95DF-4321-BEDF-C14494F19503}"/>
    <cellStyle name="Ввод  7 4 2 3 4" xfId="24167" xr:uid="{AB1D4F25-CF5F-4535-86EE-C5BD99703BBF}"/>
    <cellStyle name="Ввод  7 4 2 4" xfId="8974" xr:uid="{FF83071D-5794-448B-A169-E0085BEE7B69}"/>
    <cellStyle name="Ввод  7 4 2 5" xfId="14621" xr:uid="{B4BC62C1-3842-4314-8B8A-BE818CB95F09}"/>
    <cellStyle name="Ввод  7 4 2 6" xfId="20141" xr:uid="{36DF426D-62AE-4A57-884E-E72D23EADE19}"/>
    <cellStyle name="Ввод  7 4 3" xfId="2366" xr:uid="{D4B547D1-0030-4CAD-8076-EAB3DDCF23B4}"/>
    <cellStyle name="Ввод  7 4 3 2" xfId="4780" xr:uid="{EE012D9E-67BA-4E45-93B7-5BC496371000}"/>
    <cellStyle name="Ввод  7 4 3 2 2" xfId="11331" xr:uid="{73C00F86-5DE3-4B72-BBD4-175D83A25C41}"/>
    <cellStyle name="Ввод  7 4 3 2 3" xfId="16936" xr:uid="{BB4BD452-5086-4C9D-8E90-8C84028D4F03}"/>
    <cellStyle name="Ввод  7 4 3 2 4" xfId="22412" xr:uid="{A4942D7B-F6C4-4C73-A594-3295823E93C3}"/>
    <cellStyle name="Ввод  7 4 3 3" xfId="6678" xr:uid="{C20A77A3-67CE-4741-B0F7-E4D062C7034B}"/>
    <cellStyle name="Ввод  7 4 3 3 2" xfId="13161" xr:uid="{0D788220-62C3-4989-BB4D-4EA655D993BA}"/>
    <cellStyle name="Ввод  7 4 3 3 3" xfId="18727" xr:uid="{8B6A21F5-52B0-4FDB-9FA3-0621E0C13B78}"/>
    <cellStyle name="Ввод  7 4 3 3 4" xfId="24168" xr:uid="{61853429-4453-4281-A9DF-F5FF287E3908}"/>
    <cellStyle name="Ввод  7 4 3 4" xfId="8975" xr:uid="{AD87760A-D88D-485B-A8C8-FF775F0257BA}"/>
    <cellStyle name="Ввод  7 4 3 5" xfId="14622" xr:uid="{0A95D051-03BC-4EF1-9576-31043ED7AED1}"/>
    <cellStyle name="Ввод  7 4 3 6" xfId="20142" xr:uid="{5F597F89-28CA-4128-B0C6-68023C32B5A4}"/>
    <cellStyle name="Ввод  7 4 4" xfId="4778" xr:uid="{A859F93A-2AE3-45CF-8B19-46F24C89B840}"/>
    <cellStyle name="Ввод  7 4 4 2" xfId="11329" xr:uid="{2DEB2E59-EB8C-49ED-BF42-8F3C5E1BEA42}"/>
    <cellStyle name="Ввод  7 4 4 3" xfId="16934" xr:uid="{ACC0DEBB-DEB4-44D9-B763-E507D88840E2}"/>
    <cellStyle name="Ввод  7 4 4 4" xfId="22410" xr:uid="{2EC2414E-B958-4035-B971-2E904ADC2F65}"/>
    <cellStyle name="Ввод  7 4 5" xfId="6676" xr:uid="{985440AA-5055-44C7-A7CC-E3A8AE14FEC0}"/>
    <cellStyle name="Ввод  7 4 5 2" xfId="13159" xr:uid="{D19AA7BC-07E0-4A6F-ACE2-072590F1F1DC}"/>
    <cellStyle name="Ввод  7 4 5 3" xfId="18725" xr:uid="{FDCAF29C-BA17-489C-9863-E5F528C7C27E}"/>
    <cellStyle name="Ввод  7 4 5 4" xfId="24166" xr:uid="{7D7313D5-6FD7-418B-9C94-89CD51E27B22}"/>
    <cellStyle name="Ввод  7 4 6" xfId="8973" xr:uid="{BF6F2306-80D7-4D91-B668-768D57AFA28C}"/>
    <cellStyle name="Ввод  7 4 7" xfId="14620" xr:uid="{02A503BB-1459-49A8-9F21-4160CEB376DD}"/>
    <cellStyle name="Ввод  7 4 8" xfId="20140" xr:uid="{640A71A9-BEB3-4D09-B389-6BBE83663E8D}"/>
    <cellStyle name="Ввод  7 5" xfId="2367" xr:uid="{BE7F7759-D70E-488C-894C-3B674852300D}"/>
    <cellStyle name="Ввод  7 5 2" xfId="4781" xr:uid="{F924FCF1-90AF-4813-95B4-1CD7B53EC1FA}"/>
    <cellStyle name="Ввод  7 5 2 2" xfId="11332" xr:uid="{FE805B10-694F-4137-B9D5-8083B8D11B00}"/>
    <cellStyle name="Ввод  7 5 2 3" xfId="16937" xr:uid="{652F4391-89AB-459F-B2F1-5DC741489A1E}"/>
    <cellStyle name="Ввод  7 5 2 4" xfId="22413" xr:uid="{9EFA6561-9F84-4608-8D8E-738CE8F670AE}"/>
    <cellStyle name="Ввод  7 5 3" xfId="6679" xr:uid="{ED1A454C-B32C-4580-AF2A-C865A71BE993}"/>
    <cellStyle name="Ввод  7 5 3 2" xfId="13162" xr:uid="{84736E20-4E3D-487C-A94F-8C3C2CEBB0DB}"/>
    <cellStyle name="Ввод  7 5 3 3" xfId="18728" xr:uid="{960163A9-1E8B-48CC-825A-6D09BDC23C48}"/>
    <cellStyle name="Ввод  7 5 3 4" xfId="24169" xr:uid="{4B1FF5D1-2C34-4B8C-A909-FFE4E588B5BD}"/>
    <cellStyle name="Ввод  7 5 4" xfId="8976" xr:uid="{51B24FE8-26BF-4694-BB60-8E7725085EE6}"/>
    <cellStyle name="Ввод  7 5 5" xfId="14623" xr:uid="{87C5051E-78CE-46CD-A52D-1A4F41C5A5FE}"/>
    <cellStyle name="Ввод  7 5 6" xfId="20143" xr:uid="{8947E22C-ACC5-4795-B494-2130BAF1DBBB}"/>
    <cellStyle name="Ввод  7 6" xfId="2368" xr:uid="{E92CAE53-ED8D-43AD-9CBA-C5A8DC813396}"/>
    <cellStyle name="Ввод  7 6 2" xfId="4782" xr:uid="{BC1E7DE6-B3FF-4BB3-89FA-F21899A1FBF7}"/>
    <cellStyle name="Ввод  7 6 2 2" xfId="11333" xr:uid="{01AE98FF-C1D7-4EAE-9589-9772E14FD119}"/>
    <cellStyle name="Ввод  7 6 2 3" xfId="16938" xr:uid="{25C4335A-F407-4DFF-B4EA-39C9D7D52564}"/>
    <cellStyle name="Ввод  7 6 2 4" xfId="22414" xr:uid="{733B8FC4-2E76-4D80-997F-89932274214A}"/>
    <cellStyle name="Ввод  7 6 3" xfId="6680" xr:uid="{B090D543-97F5-417B-9755-B62FF492425C}"/>
    <cellStyle name="Ввод  7 6 3 2" xfId="13163" xr:uid="{B7C9327C-8358-4E34-9774-70AB2B8CA76D}"/>
    <cellStyle name="Ввод  7 6 3 3" xfId="18729" xr:uid="{BA0D4B7D-5468-45B0-A639-23BE60401E00}"/>
    <cellStyle name="Ввод  7 6 3 4" xfId="24170" xr:uid="{8956EB9F-7AA7-4C72-A92F-B15DBDE0D328}"/>
    <cellStyle name="Ввод  7 6 4" xfId="8977" xr:uid="{45473A22-BCC9-4A9A-A428-679AC7623DF3}"/>
    <cellStyle name="Ввод  7 6 5" xfId="14624" xr:uid="{A1D297ED-8D53-4FF4-A1EB-5993FA265E43}"/>
    <cellStyle name="Ввод  7 6 6" xfId="20144" xr:uid="{649C859C-9215-4140-93D2-6C2CD19C3330}"/>
    <cellStyle name="Ввод  7 7" xfId="4771" xr:uid="{11820E5E-861A-4183-AFCD-A5C4E43EF8C8}"/>
    <cellStyle name="Ввод  7 7 2" xfId="11322" xr:uid="{66857FA9-7E4D-4DC6-8E42-50B6E757997C}"/>
    <cellStyle name="Ввод  7 7 3" xfId="16927" xr:uid="{F11C6588-B90D-496F-BB5B-D0BB38397A0C}"/>
    <cellStyle name="Ввод  7 7 4" xfId="22403" xr:uid="{06702944-F890-499D-90A5-BEF65A72AFF3}"/>
    <cellStyle name="Ввод  7 8" xfId="6669" xr:uid="{419E6054-A885-47C2-AA6B-D7DACFAB6B30}"/>
    <cellStyle name="Ввод  7 8 2" xfId="13152" xr:uid="{E841273C-7E65-48A7-BC60-C569B7C4F6D3}"/>
    <cellStyle name="Ввод  7 8 3" xfId="18718" xr:uid="{26430412-5356-4123-B365-0906B3887878}"/>
    <cellStyle name="Ввод  7 8 4" xfId="24159" xr:uid="{EFC3A882-3A23-4AF3-8E9F-7E86EDE596C2}"/>
    <cellStyle name="Ввод  7 9" xfId="8966" xr:uid="{222D1ECD-0FB5-479A-AD4C-37FCF48F2C0C}"/>
    <cellStyle name="Ввод  8" xfId="2369" xr:uid="{70D021FD-C248-47B5-8C24-00BA0FCE71EA}"/>
    <cellStyle name="Ввод  8 10" xfId="14625" xr:uid="{22D27B7D-F557-4FA3-8061-940D28AC6677}"/>
    <cellStyle name="Ввод  8 11" xfId="20145" xr:uid="{1228FEA1-13BF-49A4-8D9C-186BCB5BB595}"/>
    <cellStyle name="Ввод  8 2" xfId="2370" xr:uid="{E2395C88-B7CB-44E3-95B4-6AAAE0815B80}"/>
    <cellStyle name="Ввод  8 2 2" xfId="2371" xr:uid="{2210F3B4-5981-4F03-9523-0E927042710D}"/>
    <cellStyle name="Ввод  8 2 2 2" xfId="4785" xr:uid="{36E7325C-7486-4234-B147-E34DE3BE258F}"/>
    <cellStyle name="Ввод  8 2 2 2 2" xfId="11336" xr:uid="{04184377-C5C3-4D7C-9DD8-1D56994D136A}"/>
    <cellStyle name="Ввод  8 2 2 2 3" xfId="16941" xr:uid="{6556C1C2-E84A-4C0F-A4AD-8C86F302BF4F}"/>
    <cellStyle name="Ввод  8 2 2 2 4" xfId="22417" xr:uid="{D71DCED3-37C3-4A9D-8F45-F776763A7850}"/>
    <cellStyle name="Ввод  8 2 2 3" xfId="6683" xr:uid="{9B8A8A19-1A25-4792-82E7-6AA5499841BE}"/>
    <cellStyle name="Ввод  8 2 2 3 2" xfId="13166" xr:uid="{53566B24-68A9-4D85-BE9B-D4CC8775B5BB}"/>
    <cellStyle name="Ввод  8 2 2 3 3" xfId="18732" xr:uid="{51C066B9-834B-47DE-8B24-85CDC2422F86}"/>
    <cellStyle name="Ввод  8 2 2 3 4" xfId="24173" xr:uid="{360D4074-94E3-4F8D-8F93-FC1FB53DEAAE}"/>
    <cellStyle name="Ввод  8 2 2 4" xfId="8980" xr:uid="{1D19E36E-60F8-4609-B860-1351DC09D62E}"/>
    <cellStyle name="Ввод  8 2 2 5" xfId="14627" xr:uid="{6CEA9252-A461-48AC-978E-E64DBA863A14}"/>
    <cellStyle name="Ввод  8 2 2 6" xfId="20147" xr:uid="{2B1EB500-D433-4EBF-AB07-853C01244190}"/>
    <cellStyle name="Ввод  8 2 3" xfId="2372" xr:uid="{4BE06009-6783-469E-B10F-58C321509B1E}"/>
    <cellStyle name="Ввод  8 2 3 2" xfId="4786" xr:uid="{584D9D4D-7FC8-4F5B-BAAE-17FE1E6D7D74}"/>
    <cellStyle name="Ввод  8 2 3 2 2" xfId="11337" xr:uid="{B177B41C-DFED-4C76-A43F-CB79887C7705}"/>
    <cellStyle name="Ввод  8 2 3 2 3" xfId="16942" xr:uid="{875DE306-F3F8-45C0-A5C2-203408F3B3EA}"/>
    <cellStyle name="Ввод  8 2 3 2 4" xfId="22418" xr:uid="{E6DAA954-2490-41DE-8ECB-9B7F1DCAE6CA}"/>
    <cellStyle name="Ввод  8 2 3 3" xfId="6684" xr:uid="{5E79D074-D385-4843-A5D4-54CD4739333C}"/>
    <cellStyle name="Ввод  8 2 3 3 2" xfId="13167" xr:uid="{3E35FB18-2F4E-4E85-8C0D-A518B2427358}"/>
    <cellStyle name="Ввод  8 2 3 3 3" xfId="18733" xr:uid="{4F3256F3-52AC-4D1F-B2B6-C4618956B7B2}"/>
    <cellStyle name="Ввод  8 2 3 3 4" xfId="24174" xr:uid="{780016DE-3A8A-41C1-AE26-5F16EDFE0871}"/>
    <cellStyle name="Ввод  8 2 3 4" xfId="8981" xr:uid="{DF116939-834A-47C5-BD8C-D0E07AD4CC68}"/>
    <cellStyle name="Ввод  8 2 3 5" xfId="14628" xr:uid="{5E0D72F5-3866-4F7D-80DB-0A602CE88F77}"/>
    <cellStyle name="Ввод  8 2 3 6" xfId="20148" xr:uid="{6FDBFE75-5630-40B7-A110-E10B386A404B}"/>
    <cellStyle name="Ввод  8 2 4" xfId="4784" xr:uid="{4B2F6ED8-286A-4A85-831B-E6886494BE30}"/>
    <cellStyle name="Ввод  8 2 4 2" xfId="11335" xr:uid="{9B358F11-3CBA-437A-B797-2E6799E7C145}"/>
    <cellStyle name="Ввод  8 2 4 3" xfId="16940" xr:uid="{880C781B-DDBA-4D71-A265-B7AB34754338}"/>
    <cellStyle name="Ввод  8 2 4 4" xfId="22416" xr:uid="{5BE5BC9B-F751-4526-945B-931EC7465468}"/>
    <cellStyle name="Ввод  8 2 5" xfId="6682" xr:uid="{239AB748-8C2C-413D-ABB6-18B2D283F48A}"/>
    <cellStyle name="Ввод  8 2 5 2" xfId="13165" xr:uid="{8944E479-4353-4E63-8270-C2EED21B5EA7}"/>
    <cellStyle name="Ввод  8 2 5 3" xfId="18731" xr:uid="{CF84E00C-81F0-4068-8D34-D16BE2AF53AF}"/>
    <cellStyle name="Ввод  8 2 5 4" xfId="24172" xr:uid="{C15725A1-183E-4D4F-BA9D-D84F8D76F8A4}"/>
    <cellStyle name="Ввод  8 2 6" xfId="8979" xr:uid="{D0A8ED05-47DE-46A6-953D-E93DAD7773B5}"/>
    <cellStyle name="Ввод  8 2 7" xfId="14626" xr:uid="{9749FAA3-A414-4BEF-96C0-A33DE6802A92}"/>
    <cellStyle name="Ввод  8 2 8" xfId="20146" xr:uid="{38633559-C856-4B2B-B09B-DEBCE0CF4127}"/>
    <cellStyle name="Ввод  8 3" xfId="2373" xr:uid="{89908388-3087-4744-96EB-E977CAF58A0E}"/>
    <cellStyle name="Ввод  8 3 2" xfId="2374" xr:uid="{02EC0CAB-CE30-4B0E-88F0-F8D9766B562E}"/>
    <cellStyle name="Ввод  8 3 2 2" xfId="4788" xr:uid="{C1A80CF5-B2DB-48EC-A309-E7801335F955}"/>
    <cellStyle name="Ввод  8 3 2 2 2" xfId="11339" xr:uid="{B1F63123-2DE3-48FC-97B2-C723A0FDCB3A}"/>
    <cellStyle name="Ввод  8 3 2 2 3" xfId="16944" xr:uid="{4FE17A70-0503-46A1-A447-9148C04F760B}"/>
    <cellStyle name="Ввод  8 3 2 2 4" xfId="22420" xr:uid="{145540D0-57B7-4E72-9D5E-407982578859}"/>
    <cellStyle name="Ввод  8 3 2 3" xfId="6686" xr:uid="{0435B373-6F3B-4889-A8D0-EFACC014496C}"/>
    <cellStyle name="Ввод  8 3 2 3 2" xfId="13169" xr:uid="{F7CD2619-0571-4B97-B9B9-97B995817F19}"/>
    <cellStyle name="Ввод  8 3 2 3 3" xfId="18735" xr:uid="{B650D0CA-9F3D-4D06-A07D-B12D8A0A5B51}"/>
    <cellStyle name="Ввод  8 3 2 3 4" xfId="24176" xr:uid="{2EDD16E5-F79B-4458-830F-9626BD0F9A01}"/>
    <cellStyle name="Ввод  8 3 2 4" xfId="8983" xr:uid="{36668799-7F00-412D-8F85-005BA9276F09}"/>
    <cellStyle name="Ввод  8 3 2 5" xfId="14630" xr:uid="{4DFBF1D8-7C7A-41A9-B498-E5134249E6E4}"/>
    <cellStyle name="Ввод  8 3 2 6" xfId="20150" xr:uid="{395E4367-206B-45EF-8ADC-4B72259CE251}"/>
    <cellStyle name="Ввод  8 3 3" xfId="2375" xr:uid="{D892FD23-123D-4D2F-BE19-58A44FCCAFAA}"/>
    <cellStyle name="Ввод  8 3 3 2" xfId="4789" xr:uid="{522E9382-9FB8-412F-A762-1B0A67C9CFA4}"/>
    <cellStyle name="Ввод  8 3 3 2 2" xfId="11340" xr:uid="{4463ABBE-CDF6-4480-B2E9-A40FC50A8A95}"/>
    <cellStyle name="Ввод  8 3 3 2 3" xfId="16945" xr:uid="{C141BE5F-8262-417E-B588-6D7D85D959F2}"/>
    <cellStyle name="Ввод  8 3 3 2 4" xfId="22421" xr:uid="{49C13AE8-4D8B-4D29-96F6-695034129C7F}"/>
    <cellStyle name="Ввод  8 3 3 3" xfId="6687" xr:uid="{7B4A0E0F-EC3E-4D8F-8032-88F89E9356F5}"/>
    <cellStyle name="Ввод  8 3 3 3 2" xfId="13170" xr:uid="{9A4228C7-420B-4015-BBA7-7B25A06576F6}"/>
    <cellStyle name="Ввод  8 3 3 3 3" xfId="18736" xr:uid="{0B1F1166-4A57-4522-B761-EE438B110FF5}"/>
    <cellStyle name="Ввод  8 3 3 3 4" xfId="24177" xr:uid="{3A88735C-84B0-46B1-8E4D-1EEFB42BE5C5}"/>
    <cellStyle name="Ввод  8 3 3 4" xfId="8984" xr:uid="{6FD370E4-299A-4EF8-AE82-4C42C7434AB5}"/>
    <cellStyle name="Ввод  8 3 3 5" xfId="14631" xr:uid="{A2E93B2B-9987-4982-8CB8-F16D6E80AD3E}"/>
    <cellStyle name="Ввод  8 3 3 6" xfId="20151" xr:uid="{04E77EB5-5BD3-4831-B71D-C0D47A0B44F6}"/>
    <cellStyle name="Ввод  8 3 4" xfId="4787" xr:uid="{2D4C3AD9-D486-44EC-B43D-AC378784D048}"/>
    <cellStyle name="Ввод  8 3 4 2" xfId="11338" xr:uid="{578D420A-D4DF-4210-95FD-E83D251E1A6F}"/>
    <cellStyle name="Ввод  8 3 4 3" xfId="16943" xr:uid="{15417725-4871-4E8E-882F-C22C3FC158FE}"/>
    <cellStyle name="Ввод  8 3 4 4" xfId="22419" xr:uid="{5EF9AC8D-E3B6-4F4D-A2ED-77220FF3DAF6}"/>
    <cellStyle name="Ввод  8 3 5" xfId="6685" xr:uid="{80E130DC-FFE1-41EE-A1E2-C88A416F7BCC}"/>
    <cellStyle name="Ввод  8 3 5 2" xfId="13168" xr:uid="{14D36C08-36FF-4E13-8E09-6B56CC61157F}"/>
    <cellStyle name="Ввод  8 3 5 3" xfId="18734" xr:uid="{FE2D0403-2437-4830-89BA-8C5C7A4CCE12}"/>
    <cellStyle name="Ввод  8 3 5 4" xfId="24175" xr:uid="{FEB4E60E-B7A1-42A4-BA1B-C11D57BD22B0}"/>
    <cellStyle name="Ввод  8 3 6" xfId="8982" xr:uid="{A41C5CF4-D3E9-4290-9304-741043FEC30C}"/>
    <cellStyle name="Ввод  8 3 7" xfId="14629" xr:uid="{B8A99358-9DAA-4836-AC77-8BC7D9523B84}"/>
    <cellStyle name="Ввод  8 3 8" xfId="20149" xr:uid="{79A8BEF7-5296-47DB-8310-25535D728CDE}"/>
    <cellStyle name="Ввод  8 4" xfId="2376" xr:uid="{DDE0CAFA-56A9-4246-A86D-C3EB41F60B70}"/>
    <cellStyle name="Ввод  8 4 2" xfId="2377" xr:uid="{79144143-50E3-47EA-B4F9-4B932D0BF159}"/>
    <cellStyle name="Ввод  8 4 2 2" xfId="4791" xr:uid="{45176028-900F-4879-BDBC-E355C2D610C6}"/>
    <cellStyle name="Ввод  8 4 2 2 2" xfId="11342" xr:uid="{0A4215BB-32F0-43FD-92CC-6D98B5D91A6A}"/>
    <cellStyle name="Ввод  8 4 2 2 3" xfId="16947" xr:uid="{353EA5E1-73AC-42DE-AB8F-17ECA44C3691}"/>
    <cellStyle name="Ввод  8 4 2 2 4" xfId="22423" xr:uid="{79C8EB41-F429-4532-A6EC-D059072328FB}"/>
    <cellStyle name="Ввод  8 4 2 3" xfId="6689" xr:uid="{B647439B-FCCC-4D94-B2F3-678617EC5C33}"/>
    <cellStyle name="Ввод  8 4 2 3 2" xfId="13172" xr:uid="{12C8B493-89E0-4EBD-A097-D2AC84366E13}"/>
    <cellStyle name="Ввод  8 4 2 3 3" xfId="18738" xr:uid="{E7911769-CA15-4198-8DC2-139B1B40112C}"/>
    <cellStyle name="Ввод  8 4 2 3 4" xfId="24179" xr:uid="{A32C335A-7FC2-4BE2-9E2C-D35A3C8C53D4}"/>
    <cellStyle name="Ввод  8 4 2 4" xfId="8986" xr:uid="{57B454E2-6221-498F-B7A8-43B04E75DCCE}"/>
    <cellStyle name="Ввод  8 4 2 5" xfId="14633" xr:uid="{8866E548-844F-433B-B049-D472C3BFED4A}"/>
    <cellStyle name="Ввод  8 4 2 6" xfId="20153" xr:uid="{EE7853BD-C6BD-4EBD-BA2F-A4BC014054B7}"/>
    <cellStyle name="Ввод  8 4 3" xfId="2378" xr:uid="{68730C9A-1972-4C8A-B698-99A717DFA7DE}"/>
    <cellStyle name="Ввод  8 4 3 2" xfId="4792" xr:uid="{A96821A7-34C5-4240-8CF9-7137C52263B3}"/>
    <cellStyle name="Ввод  8 4 3 2 2" xfId="11343" xr:uid="{64F7B7A4-A566-4988-8D4A-000817BA9F73}"/>
    <cellStyle name="Ввод  8 4 3 2 3" xfId="16948" xr:uid="{7BAB35EB-258A-448F-8B2B-E3614FE549BC}"/>
    <cellStyle name="Ввод  8 4 3 2 4" xfId="22424" xr:uid="{C77229BF-3330-4102-8C70-0AF5BA6D80C7}"/>
    <cellStyle name="Ввод  8 4 3 3" xfId="6690" xr:uid="{59D11ACF-7B7F-4716-A17A-F06BBA3ED0B7}"/>
    <cellStyle name="Ввод  8 4 3 3 2" xfId="13173" xr:uid="{EFBF8E2D-A89F-47E8-9156-DA5BA8BE9637}"/>
    <cellStyle name="Ввод  8 4 3 3 3" xfId="18739" xr:uid="{6494F7EE-0E6C-4514-B568-0314B4C3C6D6}"/>
    <cellStyle name="Ввод  8 4 3 3 4" xfId="24180" xr:uid="{93EF5B47-3382-43DB-8BB9-1E0BD756BD72}"/>
    <cellStyle name="Ввод  8 4 3 4" xfId="8987" xr:uid="{EEDF08E6-E8D1-4C79-A3AD-06A720863F14}"/>
    <cellStyle name="Ввод  8 4 3 5" xfId="14634" xr:uid="{D3433636-BB25-409B-8B2B-2F36CE37B0E9}"/>
    <cellStyle name="Ввод  8 4 3 6" xfId="20154" xr:uid="{5A959E1B-ACA0-4FC2-A38C-E5D897972502}"/>
    <cellStyle name="Ввод  8 4 4" xfId="4790" xr:uid="{2F43F0B4-06A5-42C5-8C0B-EE66C73070FF}"/>
    <cellStyle name="Ввод  8 4 4 2" xfId="11341" xr:uid="{0AE42A4E-9142-4E3B-8AAE-02FAEABCBD42}"/>
    <cellStyle name="Ввод  8 4 4 3" xfId="16946" xr:uid="{9D34EFE8-8355-4149-B917-F65B5BD875A4}"/>
    <cellStyle name="Ввод  8 4 4 4" xfId="22422" xr:uid="{99402910-7D3D-4D3B-A42B-DACFA1449A54}"/>
    <cellStyle name="Ввод  8 4 5" xfId="6688" xr:uid="{22EFC301-BFC9-4780-9646-BD86AD0A925B}"/>
    <cellStyle name="Ввод  8 4 5 2" xfId="13171" xr:uid="{A1CA9D74-1226-4F07-9FB3-89D1997FF5DA}"/>
    <cellStyle name="Ввод  8 4 5 3" xfId="18737" xr:uid="{5F6FAA1C-BF0B-48F6-8918-319CB4AC7EED}"/>
    <cellStyle name="Ввод  8 4 5 4" xfId="24178" xr:uid="{E75687E0-9D2B-4C7B-BF3C-0EAF31239788}"/>
    <cellStyle name="Ввод  8 4 6" xfId="8985" xr:uid="{E611429E-E180-4C89-BDF1-8A459E18C956}"/>
    <cellStyle name="Ввод  8 4 7" xfId="14632" xr:uid="{50EB3845-6709-485B-B2FB-C23952BFD8FD}"/>
    <cellStyle name="Ввод  8 4 8" xfId="20152" xr:uid="{2EDC8121-6C35-40FE-BF0B-EBD450726E47}"/>
    <cellStyle name="Ввод  8 5" xfId="2379" xr:uid="{4723F781-E69C-4D83-922A-D32D4F2D5D5A}"/>
    <cellStyle name="Ввод  8 5 2" xfId="4793" xr:uid="{7308E660-E993-4A52-B218-B1D610478EAA}"/>
    <cellStyle name="Ввод  8 5 2 2" xfId="11344" xr:uid="{05CE8AC3-168C-444E-A130-E62732B24DF6}"/>
    <cellStyle name="Ввод  8 5 2 3" xfId="16949" xr:uid="{94147C1E-CF61-4DCA-BB7C-45C632D1EC5D}"/>
    <cellStyle name="Ввод  8 5 2 4" xfId="22425" xr:uid="{C5C9FDE4-5522-4F17-9292-4C6421C9FF03}"/>
    <cellStyle name="Ввод  8 5 3" xfId="6691" xr:uid="{50D2A9EE-4EB7-4250-83EE-0E8CACABDA80}"/>
    <cellStyle name="Ввод  8 5 3 2" xfId="13174" xr:uid="{9E37BFF6-4069-4B97-89AC-9510185B2DD2}"/>
    <cellStyle name="Ввод  8 5 3 3" xfId="18740" xr:uid="{0F11E5C1-C082-4184-A622-80718CB4387D}"/>
    <cellStyle name="Ввод  8 5 3 4" xfId="24181" xr:uid="{A7F2FCC5-BDA7-4119-8D0D-0E4EE95CE2FC}"/>
    <cellStyle name="Ввод  8 5 4" xfId="8988" xr:uid="{5F0EBB8F-2985-4B4C-BBFB-4CA21231851D}"/>
    <cellStyle name="Ввод  8 5 5" xfId="14635" xr:uid="{4967014D-A196-4A8E-8993-47F6A3DBD5FC}"/>
    <cellStyle name="Ввод  8 5 6" xfId="20155" xr:uid="{F7CEA73D-707D-473B-B6BC-1F66B74899F4}"/>
    <cellStyle name="Ввод  8 6" xfId="2380" xr:uid="{A95A54A7-B9D5-4095-A95C-282B517ABA7B}"/>
    <cellStyle name="Ввод  8 6 2" xfId="4794" xr:uid="{E00671B2-9B45-49B5-9DC5-174E7ED53570}"/>
    <cellStyle name="Ввод  8 6 2 2" xfId="11345" xr:uid="{C2793E37-BD09-4D81-ABE4-CF9EB88DCF06}"/>
    <cellStyle name="Ввод  8 6 2 3" xfId="16950" xr:uid="{C67C7658-3ACA-44AB-8AD8-61E08C176F20}"/>
    <cellStyle name="Ввод  8 6 2 4" xfId="22426" xr:uid="{2374D082-3595-4C9E-B4E4-44D4358799EE}"/>
    <cellStyle name="Ввод  8 6 3" xfId="6692" xr:uid="{221A465F-6554-46F0-A776-3549A32F9C1D}"/>
    <cellStyle name="Ввод  8 6 3 2" xfId="13175" xr:uid="{B3CBAE4B-04BD-4076-9676-23EAE6A9533A}"/>
    <cellStyle name="Ввод  8 6 3 3" xfId="18741" xr:uid="{56451164-4B7D-4A47-AD42-2280A7A4D4C3}"/>
    <cellStyle name="Ввод  8 6 3 4" xfId="24182" xr:uid="{FD02D097-BBFB-43FF-BB3A-09CDF4C34EE8}"/>
    <cellStyle name="Ввод  8 6 4" xfId="8989" xr:uid="{370CCA90-26DE-4074-83CA-CFFE47337ADC}"/>
    <cellStyle name="Ввод  8 6 5" xfId="14636" xr:uid="{AD72D247-0206-4E0F-9C1D-93ED855B787B}"/>
    <cellStyle name="Ввод  8 6 6" xfId="20156" xr:uid="{473DBC8A-EDC9-4FC0-9A7D-2DEC779BEAA2}"/>
    <cellStyle name="Ввод  8 7" xfId="4783" xr:uid="{3CE16AA8-16EE-48DC-9CA3-B51FAA1C6A7F}"/>
    <cellStyle name="Ввод  8 7 2" xfId="11334" xr:uid="{0FD503CC-BDEB-475C-A8F6-35DC5C5A9030}"/>
    <cellStyle name="Ввод  8 7 3" xfId="16939" xr:uid="{3B3715EA-2A3B-4840-8DB8-7EEA4893A6BC}"/>
    <cellStyle name="Ввод  8 7 4" xfId="22415" xr:uid="{9D70CCEE-FC79-4F2A-9451-90F24172F161}"/>
    <cellStyle name="Ввод  8 8" xfId="6681" xr:uid="{E52D6EB8-3A12-4F89-BA32-1DEC8350830B}"/>
    <cellStyle name="Ввод  8 8 2" xfId="13164" xr:uid="{8016AB49-B935-4B08-8CFC-76DEFCBFC1A8}"/>
    <cellStyle name="Ввод  8 8 3" xfId="18730" xr:uid="{176917BC-2D20-4A38-9E31-DCB9E3671AC1}"/>
    <cellStyle name="Ввод  8 8 4" xfId="24171" xr:uid="{E55446F4-87C6-42C5-B921-75C9EB62B88B}"/>
    <cellStyle name="Ввод  8 9" xfId="8978" xr:uid="{4F1D5EC0-6D74-4842-A1E0-E0C30F64CA07}"/>
    <cellStyle name="Ввод  9" xfId="2381" xr:uid="{2FC47D83-989B-4121-8C84-C1AB712A1DA2}"/>
    <cellStyle name="Ввод  9 10" xfId="14637" xr:uid="{3BAE071E-949D-4F58-92F9-C5A1E2FF2655}"/>
    <cellStyle name="Ввод  9 11" xfId="20157" xr:uid="{60CAB7D0-2600-4FCA-9E49-27E694AC3CA2}"/>
    <cellStyle name="Ввод  9 2" xfId="2382" xr:uid="{B148335B-9DE0-45DE-B07C-4D3D38397406}"/>
    <cellStyle name="Ввод  9 2 2" xfId="2383" xr:uid="{B2D2220B-D47A-4406-956F-561FE06E2CF5}"/>
    <cellStyle name="Ввод  9 2 2 2" xfId="4797" xr:uid="{0053F03B-C612-416A-9A40-5D1AB2755774}"/>
    <cellStyle name="Ввод  9 2 2 2 2" xfId="11348" xr:uid="{728E22BA-90E4-469D-88E6-BCBC2E6CA1BC}"/>
    <cellStyle name="Ввод  9 2 2 2 3" xfId="16953" xr:uid="{AAE4E943-E49F-4D43-9683-DCF4380D5CE6}"/>
    <cellStyle name="Ввод  9 2 2 2 4" xfId="22429" xr:uid="{BCCC19E4-B28E-430B-8D50-41C0B6216D4C}"/>
    <cellStyle name="Ввод  9 2 2 3" xfId="6695" xr:uid="{D3663CBB-532F-4376-A198-AC6E51587FA5}"/>
    <cellStyle name="Ввод  9 2 2 3 2" xfId="13178" xr:uid="{99C95763-DFCD-4321-A87C-E8B836345C43}"/>
    <cellStyle name="Ввод  9 2 2 3 3" xfId="18744" xr:uid="{D78B314D-B605-4203-B996-1CCC2173C1B6}"/>
    <cellStyle name="Ввод  9 2 2 3 4" xfId="24185" xr:uid="{5ABACD07-EED8-42B4-BE04-39DDEF85F838}"/>
    <cellStyle name="Ввод  9 2 2 4" xfId="8992" xr:uid="{5AF7B46C-C6D5-409D-AED2-B4DC765016D2}"/>
    <cellStyle name="Ввод  9 2 2 5" xfId="14639" xr:uid="{7C3584D6-BB55-4962-B19B-0295CE187AE1}"/>
    <cellStyle name="Ввод  9 2 2 6" xfId="20159" xr:uid="{84D6C4AA-FE1F-4417-9B0B-F02ED27BB623}"/>
    <cellStyle name="Ввод  9 2 3" xfId="2384" xr:uid="{5B898C24-89D0-4B63-90E0-86B72B61EBA1}"/>
    <cellStyle name="Ввод  9 2 3 2" xfId="4798" xr:uid="{6758B5A6-D2A8-44AB-B7C5-EA2DA0794760}"/>
    <cellStyle name="Ввод  9 2 3 2 2" xfId="11349" xr:uid="{87808B43-00EE-4D98-99A0-18FC71C9A3FA}"/>
    <cellStyle name="Ввод  9 2 3 2 3" xfId="16954" xr:uid="{03674172-059F-428B-9224-4F5BABC9F6E3}"/>
    <cellStyle name="Ввод  9 2 3 2 4" xfId="22430" xr:uid="{8085C040-A444-419E-89E3-FFD5ACAD95F2}"/>
    <cellStyle name="Ввод  9 2 3 3" xfId="6696" xr:uid="{355B6B1F-F426-4045-82E9-1FF853B9F49F}"/>
    <cellStyle name="Ввод  9 2 3 3 2" xfId="13179" xr:uid="{ACAFC644-CD46-464C-8B71-1E58A2B687DA}"/>
    <cellStyle name="Ввод  9 2 3 3 3" xfId="18745" xr:uid="{FC6D1C02-4277-4920-9AC6-2361EC89E061}"/>
    <cellStyle name="Ввод  9 2 3 3 4" xfId="24186" xr:uid="{1521B071-1883-4DB5-8F1D-492D17532CE9}"/>
    <cellStyle name="Ввод  9 2 3 4" xfId="8993" xr:uid="{51A516DA-7432-4EA6-9F08-92A733BCA575}"/>
    <cellStyle name="Ввод  9 2 3 5" xfId="14640" xr:uid="{BFF46DA8-7D6B-49B4-B316-82A02535950B}"/>
    <cellStyle name="Ввод  9 2 3 6" xfId="20160" xr:uid="{62AC5C77-9F81-4E72-A26C-85BC146B9742}"/>
    <cellStyle name="Ввод  9 2 4" xfId="4796" xr:uid="{1EBCB341-58AD-492D-B065-39E3D78CB121}"/>
    <cellStyle name="Ввод  9 2 4 2" xfId="11347" xr:uid="{798A282C-E7FF-4FB9-9609-F4DA45BE7F0B}"/>
    <cellStyle name="Ввод  9 2 4 3" xfId="16952" xr:uid="{1A78153D-32BE-4F1C-B301-CD94263350AB}"/>
    <cellStyle name="Ввод  9 2 4 4" xfId="22428" xr:uid="{A98CC95D-42A9-41CB-B3A9-5EE6457B538E}"/>
    <cellStyle name="Ввод  9 2 5" xfId="6694" xr:uid="{250E0377-0C1E-47C8-8DD7-F27A782B6117}"/>
    <cellStyle name="Ввод  9 2 5 2" xfId="13177" xr:uid="{C2108675-5480-4D1D-9F50-3C1D47CA600F}"/>
    <cellStyle name="Ввод  9 2 5 3" xfId="18743" xr:uid="{5C6D0CCE-A317-4DB4-85FE-DBB7C4BCB9AD}"/>
    <cellStyle name="Ввод  9 2 5 4" xfId="24184" xr:uid="{1CAED8C1-F224-4D78-9282-4FB9251F7D70}"/>
    <cellStyle name="Ввод  9 2 6" xfId="8991" xr:uid="{E9CC145B-9F1F-40E7-BAF7-2CFCF6F9403F}"/>
    <cellStyle name="Ввод  9 2 7" xfId="14638" xr:uid="{E9509636-E60D-403A-88D0-7A2F8716EF82}"/>
    <cellStyle name="Ввод  9 2 8" xfId="20158" xr:uid="{905EB0DD-CA48-4E1E-B811-4F21B4BB29B0}"/>
    <cellStyle name="Ввод  9 3" xfId="2385" xr:uid="{AFE23656-D92C-4927-A32C-8AAF49500514}"/>
    <cellStyle name="Ввод  9 3 2" xfId="2386" xr:uid="{ACA62C90-53BB-449C-9CA7-62ABA29E4404}"/>
    <cellStyle name="Ввод  9 3 2 2" xfId="4800" xr:uid="{F5FA7E11-EB01-423C-94CF-29CDE6135FC8}"/>
    <cellStyle name="Ввод  9 3 2 2 2" xfId="11351" xr:uid="{C9F865D8-2A16-4C18-8CD8-DF89178CCA77}"/>
    <cellStyle name="Ввод  9 3 2 2 3" xfId="16956" xr:uid="{EAE68C3C-8733-4E69-A3A6-2703DD0D98C3}"/>
    <cellStyle name="Ввод  9 3 2 2 4" xfId="22432" xr:uid="{9B0242C6-1C88-4C07-8506-3F38B82A0B61}"/>
    <cellStyle name="Ввод  9 3 2 3" xfId="6698" xr:uid="{C3E3E195-E0F7-425E-8AD7-E5C60D86107A}"/>
    <cellStyle name="Ввод  9 3 2 3 2" xfId="13181" xr:uid="{3CDAD7C1-9320-4801-A224-F4E344859FDA}"/>
    <cellStyle name="Ввод  9 3 2 3 3" xfId="18747" xr:uid="{6FA01E2F-A60D-4356-8A87-E27DA240A5B8}"/>
    <cellStyle name="Ввод  9 3 2 3 4" xfId="24188" xr:uid="{B9559D04-3A3A-49A2-84C5-1E6CE889E3B9}"/>
    <cellStyle name="Ввод  9 3 2 4" xfId="8995" xr:uid="{B152A82D-93DA-4BD2-B7BA-B362C09C1629}"/>
    <cellStyle name="Ввод  9 3 2 5" xfId="14642" xr:uid="{C3D46C55-886D-4FAF-8F6A-C9F3E4A5AF1B}"/>
    <cellStyle name="Ввод  9 3 2 6" xfId="20162" xr:uid="{4BED6F28-34F3-4116-99BE-2F10C5E4A253}"/>
    <cellStyle name="Ввод  9 3 3" xfId="2387" xr:uid="{7ECB4218-E540-41E9-A028-59F94AB738BA}"/>
    <cellStyle name="Ввод  9 3 3 2" xfId="4801" xr:uid="{BD7FF21A-CC30-4941-A128-AAC90F1E97EF}"/>
    <cellStyle name="Ввод  9 3 3 2 2" xfId="11352" xr:uid="{CD153ED1-BCFD-434E-9F3C-9EDF96A11830}"/>
    <cellStyle name="Ввод  9 3 3 2 3" xfId="16957" xr:uid="{45CC3D4D-391E-4550-8757-A06A137E8B8B}"/>
    <cellStyle name="Ввод  9 3 3 2 4" xfId="22433" xr:uid="{9546DB5D-F64F-49EF-9CEF-02AD634625C2}"/>
    <cellStyle name="Ввод  9 3 3 3" xfId="6699" xr:uid="{FF9F52E6-2554-440A-B374-24DA5115CFE6}"/>
    <cellStyle name="Ввод  9 3 3 3 2" xfId="13182" xr:uid="{E0C66BA4-408F-41C6-BE85-BD6C3F1913D7}"/>
    <cellStyle name="Ввод  9 3 3 3 3" xfId="18748" xr:uid="{E68ECAB9-9DF9-4B9C-9129-CA0811ED4635}"/>
    <cellStyle name="Ввод  9 3 3 3 4" xfId="24189" xr:uid="{5AF36618-7441-4186-8539-796FEBA55C38}"/>
    <cellStyle name="Ввод  9 3 3 4" xfId="8996" xr:uid="{117FCB91-DDCC-480D-88EC-30ADF198B77A}"/>
    <cellStyle name="Ввод  9 3 3 5" xfId="14643" xr:uid="{0E8AD0AD-AD24-41DE-80FB-4E2BD81122B1}"/>
    <cellStyle name="Ввод  9 3 3 6" xfId="20163" xr:uid="{91D0E138-3360-416E-9596-AA45CCDCE25B}"/>
    <cellStyle name="Ввод  9 3 4" xfId="4799" xr:uid="{60E94388-FC20-4DF8-89CD-33BF0842082F}"/>
    <cellStyle name="Ввод  9 3 4 2" xfId="11350" xr:uid="{5391C8C1-6CAB-4472-B946-A4EA7D6B8272}"/>
    <cellStyle name="Ввод  9 3 4 3" xfId="16955" xr:uid="{B1C8D10E-FDE6-41ED-B83E-DC02D7F9CD10}"/>
    <cellStyle name="Ввод  9 3 4 4" xfId="22431" xr:uid="{0DD03CBD-4A32-4654-83CF-F1AA1230FFF6}"/>
    <cellStyle name="Ввод  9 3 5" xfId="6697" xr:uid="{E38B3140-7CF2-4BBB-BB37-791F3999AC00}"/>
    <cellStyle name="Ввод  9 3 5 2" xfId="13180" xr:uid="{8FD02C91-957B-4994-BC92-115200F2518C}"/>
    <cellStyle name="Ввод  9 3 5 3" xfId="18746" xr:uid="{68DB84BA-FA62-4CC5-A20A-9E4064FC3C30}"/>
    <cellStyle name="Ввод  9 3 5 4" xfId="24187" xr:uid="{51EFC97D-5A0A-4317-8E66-B6EEA6DE749A}"/>
    <cellStyle name="Ввод  9 3 6" xfId="8994" xr:uid="{6EA215C0-A181-40B1-8E0E-A8D8B137D4C7}"/>
    <cellStyle name="Ввод  9 3 7" xfId="14641" xr:uid="{3D123BD6-C64E-4872-AF21-8FFAB39FF3C3}"/>
    <cellStyle name="Ввод  9 3 8" xfId="20161" xr:uid="{3DE5963B-8AD2-4F51-B6E2-7FEB38C35AF7}"/>
    <cellStyle name="Ввод  9 4" xfId="2388" xr:uid="{62DDC984-3139-414C-99E8-AD5D5EB50C6F}"/>
    <cellStyle name="Ввод  9 4 2" xfId="2389" xr:uid="{B4D06121-1A33-48DE-92C1-0B0EE212FDD4}"/>
    <cellStyle name="Ввод  9 4 2 2" xfId="4803" xr:uid="{265CF4C6-924B-4550-9D5A-09EF3D2CA95C}"/>
    <cellStyle name="Ввод  9 4 2 2 2" xfId="11354" xr:uid="{25194CE8-B4C5-460F-B973-EC35C52A39EC}"/>
    <cellStyle name="Ввод  9 4 2 2 3" xfId="16959" xr:uid="{8570F833-AA88-48E1-B53B-3C1FE46BE3BD}"/>
    <cellStyle name="Ввод  9 4 2 2 4" xfId="22435" xr:uid="{E6742AEA-64C8-4CE7-B965-F2A0F9BF2B92}"/>
    <cellStyle name="Ввод  9 4 2 3" xfId="6701" xr:uid="{09D959D7-8200-4E96-9FD0-848474CE9693}"/>
    <cellStyle name="Ввод  9 4 2 3 2" xfId="13184" xr:uid="{91D809E5-3786-4093-9586-1586EA370447}"/>
    <cellStyle name="Ввод  9 4 2 3 3" xfId="18750" xr:uid="{671A2EAA-AFEC-4A52-833F-35CF0EB7CCBC}"/>
    <cellStyle name="Ввод  9 4 2 3 4" xfId="24191" xr:uid="{424F1165-3714-4FB4-A24F-23A3BD7F5712}"/>
    <cellStyle name="Ввод  9 4 2 4" xfId="8998" xr:uid="{37D7FC76-266A-424E-9C5C-0CA96C055C17}"/>
    <cellStyle name="Ввод  9 4 2 5" xfId="14645" xr:uid="{8F0BD496-012F-4F99-A944-172F45F836D4}"/>
    <cellStyle name="Ввод  9 4 2 6" xfId="20165" xr:uid="{5849FFED-1AA5-4FC3-A3D7-839A84DCD80E}"/>
    <cellStyle name="Ввод  9 4 3" xfId="2390" xr:uid="{C00560E9-4BFC-42EE-AF2F-80DC158F1C21}"/>
    <cellStyle name="Ввод  9 4 3 2" xfId="4804" xr:uid="{2DC2F054-9C1A-4F77-89F6-D560D452AC4D}"/>
    <cellStyle name="Ввод  9 4 3 2 2" xfId="11355" xr:uid="{2030481A-D09D-413A-BBC0-BF9B5E89BE97}"/>
    <cellStyle name="Ввод  9 4 3 2 3" xfId="16960" xr:uid="{E668647E-3429-40DA-9CE1-96C7B8124D14}"/>
    <cellStyle name="Ввод  9 4 3 2 4" xfId="22436" xr:uid="{912AFBBA-E3C2-47D5-8D50-2D7EEF769507}"/>
    <cellStyle name="Ввод  9 4 3 3" xfId="6702" xr:uid="{8640B0EA-3EA3-4A2C-9CC1-3546B8590EDC}"/>
    <cellStyle name="Ввод  9 4 3 3 2" xfId="13185" xr:uid="{61EA5E58-6057-4999-830D-C1557EB79609}"/>
    <cellStyle name="Ввод  9 4 3 3 3" xfId="18751" xr:uid="{D7AF38F0-BD60-4948-BFD8-2B07C0D8B682}"/>
    <cellStyle name="Ввод  9 4 3 3 4" xfId="24192" xr:uid="{2D7FFAD5-6A79-400D-AEA3-28BE992D97FF}"/>
    <cellStyle name="Ввод  9 4 3 4" xfId="8999" xr:uid="{042D0CF1-301B-415F-9706-29E3F3B4AF82}"/>
    <cellStyle name="Ввод  9 4 3 5" xfId="14646" xr:uid="{B4AE996A-6881-49A2-8CD3-50EAFA6D3BC4}"/>
    <cellStyle name="Ввод  9 4 3 6" xfId="20166" xr:uid="{5DC544AF-0A56-4ECC-903E-F1448A514539}"/>
    <cellStyle name="Ввод  9 4 4" xfId="4802" xr:uid="{062D348F-31AC-4DC3-AF7C-5DCD4BAA72A2}"/>
    <cellStyle name="Ввод  9 4 4 2" xfId="11353" xr:uid="{A56C738D-8927-47A3-8E2D-115779610FC1}"/>
    <cellStyle name="Ввод  9 4 4 3" xfId="16958" xr:uid="{5868AF54-05C4-4F6F-95C6-92635A64401B}"/>
    <cellStyle name="Ввод  9 4 4 4" xfId="22434" xr:uid="{B77EA285-062D-49AA-B9FF-4895CB9D7F82}"/>
    <cellStyle name="Ввод  9 4 5" xfId="6700" xr:uid="{7AC98A90-C330-4D7D-955B-6752FA7C18C7}"/>
    <cellStyle name="Ввод  9 4 5 2" xfId="13183" xr:uid="{2A81C1C0-C37A-4AB1-B599-667FEFA0DAA6}"/>
    <cellStyle name="Ввод  9 4 5 3" xfId="18749" xr:uid="{82E157FC-5166-4F39-BC7D-C81A729190FA}"/>
    <cellStyle name="Ввод  9 4 5 4" xfId="24190" xr:uid="{A62AA4B3-ED8B-4952-B218-98340C370C75}"/>
    <cellStyle name="Ввод  9 4 6" xfId="8997" xr:uid="{560F77CD-BE7A-44CE-AE50-3B51FFF6E4AE}"/>
    <cellStyle name="Ввод  9 4 7" xfId="14644" xr:uid="{767D5387-25F0-434D-A88D-EF18259F05E3}"/>
    <cellStyle name="Ввод  9 4 8" xfId="20164" xr:uid="{E1B935B0-1829-4567-A5D1-A7D89D21F09A}"/>
    <cellStyle name="Ввод  9 5" xfId="2391" xr:uid="{218251DC-9434-4C70-8608-7C3A203C7754}"/>
    <cellStyle name="Ввод  9 5 2" xfId="4805" xr:uid="{C0F4DE37-608D-4E64-AB9E-31688BED4BA8}"/>
    <cellStyle name="Ввод  9 5 2 2" xfId="11356" xr:uid="{A952CA6C-88E3-4D77-8A23-291B90F91BCF}"/>
    <cellStyle name="Ввод  9 5 2 3" xfId="16961" xr:uid="{6B70136C-B676-49C4-89C9-23E1D60C8C66}"/>
    <cellStyle name="Ввод  9 5 2 4" xfId="22437" xr:uid="{C33E7BC3-AAD4-48E1-BA07-EF15DBB2F2E4}"/>
    <cellStyle name="Ввод  9 5 3" xfId="6703" xr:uid="{2557C4EC-3E42-40DE-A9C7-85DBABF43FAF}"/>
    <cellStyle name="Ввод  9 5 3 2" xfId="13186" xr:uid="{10981296-12A5-4EDF-A069-BA611EE7175F}"/>
    <cellStyle name="Ввод  9 5 3 3" xfId="18752" xr:uid="{DD66D89D-94D0-4C02-8AB3-3EC702CF62ED}"/>
    <cellStyle name="Ввод  9 5 3 4" xfId="24193" xr:uid="{2FB05AC2-C1EC-4E96-ACED-24EB6711A798}"/>
    <cellStyle name="Ввод  9 5 4" xfId="9000" xr:uid="{5F989EBE-D435-4D6D-ADCC-D308178D1FD4}"/>
    <cellStyle name="Ввод  9 5 5" xfId="14647" xr:uid="{9848EA87-1691-4690-B4C7-C53566A64158}"/>
    <cellStyle name="Ввод  9 5 6" xfId="20167" xr:uid="{E2B5FFBC-7506-4B28-977E-876B78AF58CE}"/>
    <cellStyle name="Ввод  9 6" xfId="2392" xr:uid="{CA3CCF53-E1C2-4175-90B7-D3EAA12FA5CB}"/>
    <cellStyle name="Ввод  9 6 2" xfId="4806" xr:uid="{0D930F02-44D6-47BA-98C7-41B87224926B}"/>
    <cellStyle name="Ввод  9 6 2 2" xfId="11357" xr:uid="{59D7F44B-DA6B-4931-909E-CF08555FEF5D}"/>
    <cellStyle name="Ввод  9 6 2 3" xfId="16962" xr:uid="{CCA5E1E6-4EB5-44DA-8BB7-9EF23D84E83E}"/>
    <cellStyle name="Ввод  9 6 2 4" xfId="22438" xr:uid="{8801845A-9AC1-46D7-8546-9ECF020383DA}"/>
    <cellStyle name="Ввод  9 6 3" xfId="6704" xr:uid="{D8F74FF3-5C41-408D-9F84-E577414E8A70}"/>
    <cellStyle name="Ввод  9 6 3 2" xfId="13187" xr:uid="{25D23D75-00CE-4F74-904A-2EE2D3B194D6}"/>
    <cellStyle name="Ввод  9 6 3 3" xfId="18753" xr:uid="{A7634545-F02F-448E-9AF1-C3BE6708236A}"/>
    <cellStyle name="Ввод  9 6 3 4" xfId="24194" xr:uid="{81E49EFC-6A81-44FD-A4FF-CE66DBB812B9}"/>
    <cellStyle name="Ввод  9 6 4" xfId="9001" xr:uid="{56F88F00-0CB9-41E1-8AA1-EA2E3EEF3B1A}"/>
    <cellStyle name="Ввод  9 6 5" xfId="14648" xr:uid="{20EE1BEF-74D5-4883-8A95-9E262324804E}"/>
    <cellStyle name="Ввод  9 6 6" xfId="20168" xr:uid="{D61059D5-1879-4B70-8290-B6FCE620DF71}"/>
    <cellStyle name="Ввод  9 7" xfId="4795" xr:uid="{1010D04C-0EE2-4CE9-BAFB-B50B3D986D58}"/>
    <cellStyle name="Ввод  9 7 2" xfId="11346" xr:uid="{D1E278B3-5D73-42B3-AD12-2578B37D77A9}"/>
    <cellStyle name="Ввод  9 7 3" xfId="16951" xr:uid="{BB7A3219-EC4B-4895-BE2C-822249E210DA}"/>
    <cellStyle name="Ввод  9 7 4" xfId="22427" xr:uid="{B0FD8068-9602-48B6-848A-E495A5DF1AD6}"/>
    <cellStyle name="Ввод  9 8" xfId="6693" xr:uid="{A9361E76-9D2E-484E-8038-FB07F01C9A02}"/>
    <cellStyle name="Ввод  9 8 2" xfId="13176" xr:uid="{3779D482-FC76-44E7-B693-100FAA56F413}"/>
    <cellStyle name="Ввод  9 8 3" xfId="18742" xr:uid="{45695F61-D49D-4523-929C-603D186FC5F9}"/>
    <cellStyle name="Ввод  9 8 4" xfId="24183" xr:uid="{8A3E2E0E-C724-4ED8-B5F7-533BBDB1980B}"/>
    <cellStyle name="Ввод  9 9" xfId="8990" xr:uid="{ADBA7B48-6DF4-4E84-A751-E4357CC1ED35}"/>
    <cellStyle name="Вывод" xfId="2393" xr:uid="{7BE47351-4484-4832-9090-373A29316A5C}"/>
    <cellStyle name="Вывод 10" xfId="2394" xr:uid="{179A7FCF-236C-448E-B6CC-592E68CBFC42}"/>
    <cellStyle name="Вывод 10 10" xfId="14650" xr:uid="{9A389E76-8E00-4791-88EA-14ECC152B8A5}"/>
    <cellStyle name="Вывод 10 11" xfId="20170" xr:uid="{B8CAB6D3-FFAA-4F13-A8A5-D38DD4A9A2C2}"/>
    <cellStyle name="Вывод 10 2" xfId="2395" xr:uid="{6D11D1EE-A019-447F-BAB6-E7A5D87BFC87}"/>
    <cellStyle name="Вывод 10 2 2" xfId="2396" xr:uid="{249F6B27-EA95-4581-BD02-27EC76472524}"/>
    <cellStyle name="Вывод 10 2 2 2" xfId="4190" xr:uid="{A3B6B5B8-3120-4FD2-BC04-8B82AB7B418A}"/>
    <cellStyle name="Вывод 10 2 2 2 2" xfId="10746" xr:uid="{292E81D8-C703-4E2E-A3B5-961EBCCD4F1F}"/>
    <cellStyle name="Вывод 10 2 2 2 3" xfId="16360" xr:uid="{52F594FA-394C-4D45-9A59-62BDAD945AFA}"/>
    <cellStyle name="Вывод 10 2 2 2 4" xfId="21837" xr:uid="{5B57666C-D71C-4EFB-BAD4-5393D2BDCFCE}"/>
    <cellStyle name="Вывод 10 2 2 3" xfId="6708" xr:uid="{E2A9EDB9-97AC-49D0-8996-12CE3ABB2DFE}"/>
    <cellStyle name="Вывод 10 2 2 3 2" xfId="13191" xr:uid="{EF367282-19EC-4AE0-BA5D-1C269E053A50}"/>
    <cellStyle name="Вывод 10 2 2 3 3" xfId="18757" xr:uid="{49C887B8-0029-4122-902B-A818EB8C2BAC}"/>
    <cellStyle name="Вывод 10 2 2 3 4" xfId="24198" xr:uid="{39C3733C-2567-4813-B098-44961475F8A6}"/>
    <cellStyle name="Вывод 10 2 2 4" xfId="9005" xr:uid="{BE64C3AA-B7F5-47FA-9447-B235737AFBD9}"/>
    <cellStyle name="Вывод 10 2 2 5" xfId="14652" xr:uid="{969C3D6A-2E9C-4F16-944A-BB0FF9DC2563}"/>
    <cellStyle name="Вывод 10 2 2 6" xfId="20172" xr:uid="{D5BC7253-F18F-40CF-8FF9-642E57340298}"/>
    <cellStyle name="Вывод 10 2 3" xfId="2397" xr:uid="{86176A73-38FD-4DC2-A420-28F18194DB20}"/>
    <cellStyle name="Вывод 10 2 3 2" xfId="4191" xr:uid="{6C4C768A-81E4-4E7E-9A0F-AD02E3FA620D}"/>
    <cellStyle name="Вывод 10 2 3 2 2" xfId="10747" xr:uid="{6DD1C568-08C7-4504-BC85-900D437B969A}"/>
    <cellStyle name="Вывод 10 2 3 2 3" xfId="16361" xr:uid="{3E36DBB0-CF1C-4CB3-BE13-7957B5904265}"/>
    <cellStyle name="Вывод 10 2 3 2 4" xfId="21838" xr:uid="{4E6E3CA0-06C4-4399-B49C-33188108C56F}"/>
    <cellStyle name="Вывод 10 2 3 3" xfId="6709" xr:uid="{BFF90B85-E217-41B1-994E-21A2551981A3}"/>
    <cellStyle name="Вывод 10 2 3 3 2" xfId="13192" xr:uid="{90447A9D-9A7E-4D11-99ED-6AE4A382D3DB}"/>
    <cellStyle name="Вывод 10 2 3 3 3" xfId="18758" xr:uid="{C0E55927-41D3-47C2-9A31-BF1E7338CBA8}"/>
    <cellStyle name="Вывод 10 2 3 3 4" xfId="24199" xr:uid="{75D87254-1779-46FF-A1A9-3F18B6F0C46B}"/>
    <cellStyle name="Вывод 10 2 3 4" xfId="9006" xr:uid="{5F96BB14-0D80-4B59-B096-17AA38B97337}"/>
    <cellStyle name="Вывод 10 2 3 5" xfId="14653" xr:uid="{64A6B4C0-987D-49BA-A2EC-4A37B757F435}"/>
    <cellStyle name="Вывод 10 2 3 6" xfId="20173" xr:uid="{7A8A1817-127A-4C47-8758-1C921756F069}"/>
    <cellStyle name="Вывод 10 2 4" xfId="4189" xr:uid="{FD1F3081-3F55-4914-924D-7D3A95A3F4E8}"/>
    <cellStyle name="Вывод 10 2 4 2" xfId="10745" xr:uid="{71E107E1-023F-44A5-A238-0F33D1735C60}"/>
    <cellStyle name="Вывод 10 2 4 3" xfId="16359" xr:uid="{68D91DFB-1EEA-4A58-835B-4B37520551DE}"/>
    <cellStyle name="Вывод 10 2 4 4" xfId="21836" xr:uid="{54017BCE-D775-4955-8422-EF3FFA6CE7A4}"/>
    <cellStyle name="Вывод 10 2 5" xfId="6707" xr:uid="{89C7AE74-7600-493B-A9F4-F603F1A163C3}"/>
    <cellStyle name="Вывод 10 2 5 2" xfId="13190" xr:uid="{1168B1AD-8BFE-47E8-9764-30B391E2B5DA}"/>
    <cellStyle name="Вывод 10 2 5 3" xfId="18756" xr:uid="{18B5411F-ACBD-49DA-9544-696FDBD98862}"/>
    <cellStyle name="Вывод 10 2 5 4" xfId="24197" xr:uid="{E40B336D-C34E-4754-9301-BBCB2BB3F0E6}"/>
    <cellStyle name="Вывод 10 2 6" xfId="9004" xr:uid="{E1372B35-30D7-46DF-8A5F-2893F6D683C1}"/>
    <cellStyle name="Вывод 10 2 7" xfId="14651" xr:uid="{BE81A9D5-388B-4552-B5FD-D92CA0682812}"/>
    <cellStyle name="Вывод 10 2 8" xfId="20171" xr:uid="{E1758A34-A325-4A0D-83E1-DA8242CCA29E}"/>
    <cellStyle name="Вывод 10 3" xfId="2398" xr:uid="{FA5869FD-3E94-47F4-8280-6E62D1DDDADD}"/>
    <cellStyle name="Вывод 10 3 2" xfId="2399" xr:uid="{7C0D107D-D9D8-411C-B468-DA9E4AF578BA}"/>
    <cellStyle name="Вывод 10 3 2 2" xfId="4193" xr:uid="{0E381BAE-D26B-49DB-816B-5676883DA69F}"/>
    <cellStyle name="Вывод 10 3 2 2 2" xfId="10749" xr:uid="{3EEB430D-C8CD-4D75-B00B-2D6143ECA3CC}"/>
    <cellStyle name="Вывод 10 3 2 2 3" xfId="16363" xr:uid="{95DF6B49-2CE7-4903-8F0D-9DB4A6FB64FA}"/>
    <cellStyle name="Вывод 10 3 2 2 4" xfId="21840" xr:uid="{C3C4B71C-DE1E-4CC4-8C6A-F638DBBFF377}"/>
    <cellStyle name="Вывод 10 3 2 3" xfId="6711" xr:uid="{167D49E8-D06A-477D-8B8B-D1964FBFFE70}"/>
    <cellStyle name="Вывод 10 3 2 3 2" xfId="13194" xr:uid="{F6BB23C0-8921-4884-A97F-FA87424365E0}"/>
    <cellStyle name="Вывод 10 3 2 3 3" xfId="18760" xr:uid="{C9128D1E-B0D3-4238-88AA-9EC7CCF37D30}"/>
    <cellStyle name="Вывод 10 3 2 3 4" xfId="24201" xr:uid="{E7AADEFB-19B5-4ECA-86A6-494D2714CA44}"/>
    <cellStyle name="Вывод 10 3 2 4" xfId="9008" xr:uid="{62083E12-164B-418C-B48B-66D9B4491C27}"/>
    <cellStyle name="Вывод 10 3 2 5" xfId="14655" xr:uid="{7A29972F-D296-49EC-BBC8-864C5E14F08D}"/>
    <cellStyle name="Вывод 10 3 2 6" xfId="20175" xr:uid="{8AB7899C-2FB4-45F8-BC8A-036E9DD629EE}"/>
    <cellStyle name="Вывод 10 3 3" xfId="2400" xr:uid="{152C590C-3FAF-440B-A4AF-E2874D282317}"/>
    <cellStyle name="Вывод 10 3 3 2" xfId="4194" xr:uid="{60399452-7BDE-4490-ABBA-C055FA2D399B}"/>
    <cellStyle name="Вывод 10 3 3 2 2" xfId="10750" xr:uid="{052F29B5-495D-4FAF-9F5D-7729F037753E}"/>
    <cellStyle name="Вывод 10 3 3 2 3" xfId="16364" xr:uid="{7E732DA0-E472-4B1A-A1E1-A981476778A1}"/>
    <cellStyle name="Вывод 10 3 3 2 4" xfId="21841" xr:uid="{7405DDE8-2D31-4ED9-9EDF-081B80C44FD9}"/>
    <cellStyle name="Вывод 10 3 3 3" xfId="6712" xr:uid="{023D5780-84F9-40F1-AF65-685A1DE9D593}"/>
    <cellStyle name="Вывод 10 3 3 3 2" xfId="13195" xr:uid="{EF77EBCF-2DAD-4B20-B622-E3009C39F6A6}"/>
    <cellStyle name="Вывод 10 3 3 3 3" xfId="18761" xr:uid="{2A91C02C-78A3-4312-8E39-0398C15D082A}"/>
    <cellStyle name="Вывод 10 3 3 3 4" xfId="24202" xr:uid="{C6596C1A-4703-4EFE-AE28-ABBF2730EF05}"/>
    <cellStyle name="Вывод 10 3 3 4" xfId="9009" xr:uid="{2323B011-85B8-4BDB-9124-D2BB5C1410D0}"/>
    <cellStyle name="Вывод 10 3 3 5" xfId="14656" xr:uid="{BD534AF2-BAF3-4075-9528-C064AF3CC10F}"/>
    <cellStyle name="Вывод 10 3 3 6" xfId="20176" xr:uid="{7EAE2BD4-719A-4D6C-9E86-769D5DC2CE3E}"/>
    <cellStyle name="Вывод 10 3 4" xfId="4192" xr:uid="{351C17D2-F4BE-4B00-96C8-7E155C4AE1BF}"/>
    <cellStyle name="Вывод 10 3 4 2" xfId="10748" xr:uid="{DA2A56B0-4BE8-4F32-9C53-A9979FA2EDC6}"/>
    <cellStyle name="Вывод 10 3 4 3" xfId="16362" xr:uid="{D0775A6A-1D88-4ABF-A2BB-E83D259C11D3}"/>
    <cellStyle name="Вывод 10 3 4 4" xfId="21839" xr:uid="{8539CC27-0718-4729-9D0F-2DF7C6AD7207}"/>
    <cellStyle name="Вывод 10 3 5" xfId="6710" xr:uid="{53503322-5D16-41DB-BF32-19F7A0B4C993}"/>
    <cellStyle name="Вывод 10 3 5 2" xfId="13193" xr:uid="{97E98326-BDC7-4C43-82CD-E9485357F5B0}"/>
    <cellStyle name="Вывод 10 3 5 3" xfId="18759" xr:uid="{B60EED5D-D1F1-4CE5-8BF9-14EBF7B9C78E}"/>
    <cellStyle name="Вывод 10 3 5 4" xfId="24200" xr:uid="{667C79EF-A666-497A-9885-C3410B255463}"/>
    <cellStyle name="Вывод 10 3 6" xfId="9007" xr:uid="{94E6C22F-F950-4EE7-9FCA-045671C8BD92}"/>
    <cellStyle name="Вывод 10 3 7" xfId="14654" xr:uid="{9FD6F6C6-720F-4739-B740-AB62789715AE}"/>
    <cellStyle name="Вывод 10 3 8" xfId="20174" xr:uid="{286C9480-6395-43E7-901A-89763EB4624C}"/>
    <cellStyle name="Вывод 10 4" xfId="2401" xr:uid="{AE9B566F-82D7-421A-B635-AE8965D414D7}"/>
    <cellStyle name="Вывод 10 4 2" xfId="2402" xr:uid="{75C7DF86-9963-43BD-854D-E4B5094318C7}"/>
    <cellStyle name="Вывод 10 4 2 2" xfId="4196" xr:uid="{A37E9DE4-0032-43A2-B877-F0151DDF31D7}"/>
    <cellStyle name="Вывод 10 4 2 2 2" xfId="10752" xr:uid="{37465FAE-FA6C-4BE5-9BBE-A2DA5F95ADFD}"/>
    <cellStyle name="Вывод 10 4 2 2 3" xfId="16366" xr:uid="{7629FBBC-CBB0-4154-AB8E-216C90527E87}"/>
    <cellStyle name="Вывод 10 4 2 2 4" xfId="21843" xr:uid="{060CEF22-AE4C-42B2-AF21-533721BDC599}"/>
    <cellStyle name="Вывод 10 4 2 3" xfId="6714" xr:uid="{D3E6AC8F-468F-4803-85E5-62AEE67CDEB8}"/>
    <cellStyle name="Вывод 10 4 2 3 2" xfId="13197" xr:uid="{4566DFA6-0801-43D0-A754-D96AB63BF195}"/>
    <cellStyle name="Вывод 10 4 2 3 3" xfId="18763" xr:uid="{5B4EB086-C9BE-4329-BB44-7DC037E21794}"/>
    <cellStyle name="Вывод 10 4 2 3 4" xfId="24204" xr:uid="{FC3364DC-C0C7-47C6-A2F4-86613E8BE11B}"/>
    <cellStyle name="Вывод 10 4 2 4" xfId="9011" xr:uid="{B2BA51F5-5940-4EA8-ABB2-F9A16FE2CE56}"/>
    <cellStyle name="Вывод 10 4 2 5" xfId="14658" xr:uid="{059E4C54-B0D3-4905-8B30-FC992192CDDA}"/>
    <cellStyle name="Вывод 10 4 2 6" xfId="20178" xr:uid="{A7175CF4-50A8-4FFD-BE10-45005746EA52}"/>
    <cellStyle name="Вывод 10 4 3" xfId="2403" xr:uid="{8EE89D42-43C1-47E0-AD81-CC74E4D35251}"/>
    <cellStyle name="Вывод 10 4 3 2" xfId="4197" xr:uid="{B1223B2F-653B-4D84-A1BC-19A2C82D54E3}"/>
    <cellStyle name="Вывод 10 4 3 2 2" xfId="10753" xr:uid="{7CEA4E83-CFE9-4F80-8924-BD646DD81C00}"/>
    <cellStyle name="Вывод 10 4 3 2 3" xfId="16367" xr:uid="{B793510A-607D-47BF-A832-52026A2A3B5D}"/>
    <cellStyle name="Вывод 10 4 3 2 4" xfId="21844" xr:uid="{4CD9D145-95DD-44E1-937D-4B381AD949ED}"/>
    <cellStyle name="Вывод 10 4 3 3" xfId="6715" xr:uid="{14573D58-3275-490A-8A59-8740981ED894}"/>
    <cellStyle name="Вывод 10 4 3 3 2" xfId="13198" xr:uid="{B8C50EAE-C4F1-44F9-B842-5DC4FE0DC87C}"/>
    <cellStyle name="Вывод 10 4 3 3 3" xfId="18764" xr:uid="{FE917796-68A7-4DF6-A74C-1A64E480C319}"/>
    <cellStyle name="Вывод 10 4 3 3 4" xfId="24205" xr:uid="{2E3AFEAB-BA78-4962-9710-DB43864C0B1C}"/>
    <cellStyle name="Вывод 10 4 3 4" xfId="9012" xr:uid="{8AD46171-CD5A-456F-9880-1C605A81D9A4}"/>
    <cellStyle name="Вывод 10 4 3 5" xfId="14659" xr:uid="{EB9F797F-2694-4F2B-AF06-63E48D72EFE1}"/>
    <cellStyle name="Вывод 10 4 3 6" xfId="20179" xr:uid="{50793055-46DE-410B-BDF9-226322A49B07}"/>
    <cellStyle name="Вывод 10 4 4" xfId="4195" xr:uid="{F78E7A4E-4A27-4E54-8C6D-319A01D4D2F9}"/>
    <cellStyle name="Вывод 10 4 4 2" xfId="10751" xr:uid="{280673F6-4805-4B35-8D4A-8A7D304D63D1}"/>
    <cellStyle name="Вывод 10 4 4 3" xfId="16365" xr:uid="{05986215-B6D5-4753-AC0C-67F427CA75AE}"/>
    <cellStyle name="Вывод 10 4 4 4" xfId="21842" xr:uid="{0CC7258C-00E6-4450-959A-9304FDFD089D}"/>
    <cellStyle name="Вывод 10 4 5" xfId="6713" xr:uid="{B737024C-6025-4B29-888B-734A1C61C19F}"/>
    <cellStyle name="Вывод 10 4 5 2" xfId="13196" xr:uid="{BC5D6B19-F030-466E-AB9A-28A1CAEBBC64}"/>
    <cellStyle name="Вывод 10 4 5 3" xfId="18762" xr:uid="{FD080F69-2E9F-46F0-B8DE-BEA01A3823F7}"/>
    <cellStyle name="Вывод 10 4 5 4" xfId="24203" xr:uid="{B9757728-A202-42CB-B7D7-D0FCCFE460CE}"/>
    <cellStyle name="Вывод 10 4 6" xfId="9010" xr:uid="{3350E41D-B25D-40B4-A5D7-0BC705E82DDA}"/>
    <cellStyle name="Вывод 10 4 7" xfId="14657" xr:uid="{E9129BE0-F632-4BB7-B3A2-30D2586580EC}"/>
    <cellStyle name="Вывод 10 4 8" xfId="20177" xr:uid="{BD93D376-7864-4A81-A35C-8275C2B3EB5E}"/>
    <cellStyle name="Вывод 10 5" xfId="2404" xr:uid="{989744C6-E40F-473F-ACA9-F3DD7FCE538D}"/>
    <cellStyle name="Вывод 10 5 2" xfId="4198" xr:uid="{5DEFEF8F-A1DB-449D-AF6A-C6AC4A164670}"/>
    <cellStyle name="Вывод 10 5 2 2" xfId="10754" xr:uid="{639A7830-7ED6-4DDE-BF7E-BB77E4EC5B8F}"/>
    <cellStyle name="Вывод 10 5 2 3" xfId="16368" xr:uid="{22EC88A1-20F0-4717-A853-8D6C6D7C8862}"/>
    <cellStyle name="Вывод 10 5 2 4" xfId="21845" xr:uid="{8EDC769C-FE0F-49B4-A5EA-879D60EF8102}"/>
    <cellStyle name="Вывод 10 5 3" xfId="6716" xr:uid="{07EEF4D8-468D-44BD-8901-A584B5F3B1D8}"/>
    <cellStyle name="Вывод 10 5 3 2" xfId="13199" xr:uid="{915D95E0-B553-4964-A652-16C79206C054}"/>
    <cellStyle name="Вывод 10 5 3 3" xfId="18765" xr:uid="{171BBC87-0BB8-47E5-8CC4-0E856CC1405D}"/>
    <cellStyle name="Вывод 10 5 3 4" xfId="24206" xr:uid="{019FF9F8-175B-45E5-8F58-526C2C171F04}"/>
    <cellStyle name="Вывод 10 5 4" xfId="9013" xr:uid="{EB6FF68B-15AE-47FF-8C39-4FD1D4E9E365}"/>
    <cellStyle name="Вывод 10 5 5" xfId="14660" xr:uid="{11B867C9-DC36-4C2B-B023-3C91A86EB1E6}"/>
    <cellStyle name="Вывод 10 5 6" xfId="20180" xr:uid="{A50107E2-7B46-4216-8704-E7F535839372}"/>
    <cellStyle name="Вывод 10 6" xfId="2405" xr:uid="{8892293D-E2AC-41C2-BB46-8C2A6B8200DB}"/>
    <cellStyle name="Вывод 10 6 2" xfId="4199" xr:uid="{1E249886-0292-49F8-8B17-17DC34DDCD0E}"/>
    <cellStyle name="Вывод 10 6 2 2" xfId="10755" xr:uid="{FD0A7E83-5036-44C4-B20C-25B7BE18F6F8}"/>
    <cellStyle name="Вывод 10 6 2 3" xfId="16369" xr:uid="{9199E290-8E55-4484-94A5-CB6CF21342CD}"/>
    <cellStyle name="Вывод 10 6 2 4" xfId="21846" xr:uid="{A62D388C-39C6-4CBC-95CF-D9A3C8C7DF20}"/>
    <cellStyle name="Вывод 10 6 3" xfId="6717" xr:uid="{B0E549BD-3AAE-4C7C-A235-AFC08B1B514E}"/>
    <cellStyle name="Вывод 10 6 3 2" xfId="13200" xr:uid="{F57D43C1-24BA-462C-BCC5-00F2EAE299D6}"/>
    <cellStyle name="Вывод 10 6 3 3" xfId="18766" xr:uid="{F4DAA9E1-1338-4EC7-942C-202369D6266F}"/>
    <cellStyle name="Вывод 10 6 3 4" xfId="24207" xr:uid="{23A984D1-FDE8-4D3B-AFEE-BC397CEAE657}"/>
    <cellStyle name="Вывод 10 6 4" xfId="9014" xr:uid="{CB45C160-7CED-4B67-91F9-7D8497240765}"/>
    <cellStyle name="Вывод 10 6 5" xfId="14661" xr:uid="{73DD6A90-9F09-4EE8-BD4C-FCC907386E44}"/>
    <cellStyle name="Вывод 10 6 6" xfId="20181" xr:uid="{2E88F178-7590-4415-816D-A9AF6FD0FEC8}"/>
    <cellStyle name="Вывод 10 7" xfId="4188" xr:uid="{F47245BD-3110-4723-9D34-9BBFA97646D1}"/>
    <cellStyle name="Вывод 10 7 2" xfId="10744" xr:uid="{6E43DB0F-2E44-4C8E-954E-C3C7A679E54A}"/>
    <cellStyle name="Вывод 10 7 3" xfId="16358" xr:uid="{7CC94BA5-060A-4EE2-86C0-4613ACA64E1B}"/>
    <cellStyle name="Вывод 10 7 4" xfId="21835" xr:uid="{8969F023-2F4E-4B60-B022-F63D7DF85A90}"/>
    <cellStyle name="Вывод 10 8" xfId="6706" xr:uid="{952F5392-1985-4B3E-B912-AE2D9A61DEFE}"/>
    <cellStyle name="Вывод 10 8 2" xfId="13189" xr:uid="{E9EAA255-8F98-4DA3-9F40-2F92A860E9D4}"/>
    <cellStyle name="Вывод 10 8 3" xfId="18755" xr:uid="{963C1134-BE34-45EE-94F1-EF8CD2053347}"/>
    <cellStyle name="Вывод 10 8 4" xfId="24196" xr:uid="{332B60B4-64E6-4C94-A7C4-C14712850311}"/>
    <cellStyle name="Вывод 10 9" xfId="9003" xr:uid="{4E97244B-8C0E-4B01-94DB-F59879FAC87B}"/>
    <cellStyle name="Вывод 11" xfId="2406" xr:uid="{4561591B-40EF-45C9-9B36-69E847DF1724}"/>
    <cellStyle name="Вывод 11 10" xfId="14662" xr:uid="{1C8992D5-0400-4AF6-9B31-EA5EB3DDF896}"/>
    <cellStyle name="Вывод 11 11" xfId="20182" xr:uid="{08BDF05D-EF73-4759-84C7-027A1FADA0CF}"/>
    <cellStyle name="Вывод 11 2" xfId="2407" xr:uid="{D9F3CCDA-D9D1-41C3-A883-B64E13131E4B}"/>
    <cellStyle name="Вывод 11 2 2" xfId="2408" xr:uid="{93636764-5DFD-4501-8B92-3D03D8365A03}"/>
    <cellStyle name="Вывод 11 2 2 2" xfId="4202" xr:uid="{E9C880DB-D4EA-4B2F-8350-87B376A5ECF5}"/>
    <cellStyle name="Вывод 11 2 2 2 2" xfId="10758" xr:uid="{97862E5E-BA54-4BA5-8956-8C04493AC974}"/>
    <cellStyle name="Вывод 11 2 2 2 3" xfId="16372" xr:uid="{4D635909-2594-4193-8D73-6D797A724F23}"/>
    <cellStyle name="Вывод 11 2 2 2 4" xfId="21849" xr:uid="{E4AD103E-95C4-4E96-91F3-0CE2D61EE579}"/>
    <cellStyle name="Вывод 11 2 2 3" xfId="6720" xr:uid="{612A323F-0C3D-4FD7-95D6-CBE44E2F59A0}"/>
    <cellStyle name="Вывод 11 2 2 3 2" xfId="13203" xr:uid="{9F906A13-BAA5-4139-AAFD-B1E9B72BAC31}"/>
    <cellStyle name="Вывод 11 2 2 3 3" xfId="18769" xr:uid="{D4F76C4E-3066-472F-93ED-1865FC4582B1}"/>
    <cellStyle name="Вывод 11 2 2 3 4" xfId="24210" xr:uid="{9C568F94-8309-4F16-B8B8-F71898C4242E}"/>
    <cellStyle name="Вывод 11 2 2 4" xfId="9017" xr:uid="{9F7C98AD-1024-4501-901A-AC15511614C4}"/>
    <cellStyle name="Вывод 11 2 2 5" xfId="14664" xr:uid="{B2115F73-272C-4B55-A61E-52B8EF77F14F}"/>
    <cellStyle name="Вывод 11 2 2 6" xfId="20184" xr:uid="{50198270-B311-4EB9-B7C1-08087D28C2E5}"/>
    <cellStyle name="Вывод 11 2 3" xfId="2409" xr:uid="{96AEA43A-93FE-4D84-8496-E0BF94C4779C}"/>
    <cellStyle name="Вывод 11 2 3 2" xfId="4203" xr:uid="{B1FF1E98-A6A4-415D-A919-CE2C96FE0711}"/>
    <cellStyle name="Вывод 11 2 3 2 2" xfId="10759" xr:uid="{1E25EDDB-BC11-4C49-B0D3-748CEAA6725A}"/>
    <cellStyle name="Вывод 11 2 3 2 3" xfId="16373" xr:uid="{708E2F72-968C-4B9B-A993-73E6B2F7D018}"/>
    <cellStyle name="Вывод 11 2 3 2 4" xfId="21850" xr:uid="{2B078B3A-5544-4C5E-B219-B6630475C8FF}"/>
    <cellStyle name="Вывод 11 2 3 3" xfId="6721" xr:uid="{84363BE0-35C9-48C0-8ED9-0DE5C1762651}"/>
    <cellStyle name="Вывод 11 2 3 3 2" xfId="13204" xr:uid="{93C1A1A6-1C43-421B-B788-D2191E898671}"/>
    <cellStyle name="Вывод 11 2 3 3 3" xfId="18770" xr:uid="{277D18E3-AFDD-4AA0-A414-0731E477B637}"/>
    <cellStyle name="Вывод 11 2 3 3 4" xfId="24211" xr:uid="{4B50608E-AD37-4B52-A564-49B2F4C0A1FC}"/>
    <cellStyle name="Вывод 11 2 3 4" xfId="9018" xr:uid="{4CD2198A-4CC1-403A-B3D0-AB4F76B95DAF}"/>
    <cellStyle name="Вывод 11 2 3 5" xfId="14665" xr:uid="{6567F697-2ACF-4DA2-AD0C-03C0FDBC4020}"/>
    <cellStyle name="Вывод 11 2 3 6" xfId="20185" xr:uid="{EE27DB25-7A62-441E-ADC1-76C430BBEF73}"/>
    <cellStyle name="Вывод 11 2 4" xfId="4201" xr:uid="{6E497499-A5EB-4CFE-BB51-D92E9ABD1237}"/>
    <cellStyle name="Вывод 11 2 4 2" xfId="10757" xr:uid="{2E66BB5B-D545-46A7-85E9-986DB0541AFD}"/>
    <cellStyle name="Вывод 11 2 4 3" xfId="16371" xr:uid="{17CD05BE-60C5-444F-A7C5-DF14A89A0649}"/>
    <cellStyle name="Вывод 11 2 4 4" xfId="21848" xr:uid="{9F53E30E-92B2-4BF0-9BB8-4F05B942FF73}"/>
    <cellStyle name="Вывод 11 2 5" xfId="6719" xr:uid="{5F642721-8AC6-4FB7-BE84-5D65322D57DD}"/>
    <cellStyle name="Вывод 11 2 5 2" xfId="13202" xr:uid="{006E6093-C591-4665-86BB-86AFFC75D202}"/>
    <cellStyle name="Вывод 11 2 5 3" xfId="18768" xr:uid="{3C3385B1-086A-4FC8-933A-78F20037CABA}"/>
    <cellStyle name="Вывод 11 2 5 4" xfId="24209" xr:uid="{0E120259-EAA1-45D6-B6ED-2257A069B97B}"/>
    <cellStyle name="Вывод 11 2 6" xfId="9016" xr:uid="{C05EFEAE-0814-49A8-A993-44B211C4A125}"/>
    <cellStyle name="Вывод 11 2 7" xfId="14663" xr:uid="{30D8072A-13D9-44CA-A13A-425677A70F78}"/>
    <cellStyle name="Вывод 11 2 8" xfId="20183" xr:uid="{F0124D32-5B0C-4A6E-9611-DB6F82C7016F}"/>
    <cellStyle name="Вывод 11 3" xfId="2410" xr:uid="{0C784F1B-7819-4349-8B29-6C9567C7FD4E}"/>
    <cellStyle name="Вывод 11 3 2" xfId="2411" xr:uid="{ADAB44E4-3D1E-4B4B-9889-DA69596F1E9E}"/>
    <cellStyle name="Вывод 11 3 2 2" xfId="4205" xr:uid="{CE74982C-4F24-4132-B505-08981D1C363E}"/>
    <cellStyle name="Вывод 11 3 2 2 2" xfId="10761" xr:uid="{812B8DDD-5B7C-4313-A9EE-E72569E4CEC3}"/>
    <cellStyle name="Вывод 11 3 2 2 3" xfId="16375" xr:uid="{6A4046C0-9EC0-41BF-A23C-C8291C9830E5}"/>
    <cellStyle name="Вывод 11 3 2 2 4" xfId="21852" xr:uid="{F0BF7EE5-8E9D-4072-A6C1-0E15511C6739}"/>
    <cellStyle name="Вывод 11 3 2 3" xfId="6723" xr:uid="{89CB2104-BDCD-472D-A109-AE74CB2179FC}"/>
    <cellStyle name="Вывод 11 3 2 3 2" xfId="13206" xr:uid="{37EC2CB5-CED5-4A96-B822-B1F249FA8D3F}"/>
    <cellStyle name="Вывод 11 3 2 3 3" xfId="18772" xr:uid="{6F4EBE27-495A-45A6-A9B0-AF301EB9C604}"/>
    <cellStyle name="Вывод 11 3 2 3 4" xfId="24213" xr:uid="{7EF37687-14B5-4041-9004-268251760D16}"/>
    <cellStyle name="Вывод 11 3 2 4" xfId="9020" xr:uid="{74823075-C590-4343-B2AA-30F2887C8AE5}"/>
    <cellStyle name="Вывод 11 3 2 5" xfId="14667" xr:uid="{62A8D680-528F-43DD-ABE9-265A6BA1DEEF}"/>
    <cellStyle name="Вывод 11 3 2 6" xfId="20187" xr:uid="{06BAFABC-EDFD-46FC-9598-35CC799483B7}"/>
    <cellStyle name="Вывод 11 3 3" xfId="2412" xr:uid="{2FB9C0AE-80DC-4E0C-A7BF-46D8F7DDE4FA}"/>
    <cellStyle name="Вывод 11 3 3 2" xfId="4206" xr:uid="{F712A36E-ADF3-4C30-ACB6-F400F3E55F7D}"/>
    <cellStyle name="Вывод 11 3 3 2 2" xfId="10762" xr:uid="{C2DB9149-B603-47A5-9CF8-ABF4CF65488A}"/>
    <cellStyle name="Вывод 11 3 3 2 3" xfId="16376" xr:uid="{92F902E8-178B-460E-B90F-AA84AFD18D74}"/>
    <cellStyle name="Вывод 11 3 3 2 4" xfId="21853" xr:uid="{AEC2D08D-F44B-4F5E-9F45-3FE4C0B1E17F}"/>
    <cellStyle name="Вывод 11 3 3 3" xfId="6724" xr:uid="{820680D8-3498-4ED7-B9A9-D9F2CA6B7F01}"/>
    <cellStyle name="Вывод 11 3 3 3 2" xfId="13207" xr:uid="{AAB0B919-A56E-46EB-89AE-E3E30D604002}"/>
    <cellStyle name="Вывод 11 3 3 3 3" xfId="18773" xr:uid="{A50F6E58-6BF2-4319-9CEA-85CA1F1D3728}"/>
    <cellStyle name="Вывод 11 3 3 3 4" xfId="24214" xr:uid="{9DFA60D9-5D48-409A-AD1A-B9F2C332D146}"/>
    <cellStyle name="Вывод 11 3 3 4" xfId="9021" xr:uid="{08E23D72-37D0-4AAC-911B-6ECAEA99C133}"/>
    <cellStyle name="Вывод 11 3 3 5" xfId="14668" xr:uid="{7BE22E6A-B49C-4D4E-984A-FEB076AE2B8A}"/>
    <cellStyle name="Вывод 11 3 3 6" xfId="20188" xr:uid="{4A85B1F0-323E-4E70-9826-B2DE13349A3F}"/>
    <cellStyle name="Вывод 11 3 4" xfId="4204" xr:uid="{862B7932-EB10-46C0-A417-9142B3AFB3D6}"/>
    <cellStyle name="Вывод 11 3 4 2" xfId="10760" xr:uid="{90E06B92-A422-4F1D-8208-2903BD4E03FF}"/>
    <cellStyle name="Вывод 11 3 4 3" xfId="16374" xr:uid="{9C772DEC-8FB2-4979-9949-C16ADC482F87}"/>
    <cellStyle name="Вывод 11 3 4 4" xfId="21851" xr:uid="{B2F83C3C-A73D-4528-9141-67FA952D9A5B}"/>
    <cellStyle name="Вывод 11 3 5" xfId="6722" xr:uid="{2447CE23-8107-4DE1-B85E-E64E4C453CA1}"/>
    <cellStyle name="Вывод 11 3 5 2" xfId="13205" xr:uid="{DD84A53F-7907-45FC-BFF1-6DE58765F4D1}"/>
    <cellStyle name="Вывод 11 3 5 3" xfId="18771" xr:uid="{DE3B5755-7F69-4209-8843-CCADCCCBE4CE}"/>
    <cellStyle name="Вывод 11 3 5 4" xfId="24212" xr:uid="{B813BC81-7885-4E9B-AC89-A25A7B8A1575}"/>
    <cellStyle name="Вывод 11 3 6" xfId="9019" xr:uid="{DBBC24FA-F274-4F9C-8684-DE3492B4171D}"/>
    <cellStyle name="Вывод 11 3 7" xfId="14666" xr:uid="{A293D106-81BF-4F40-96A4-71280DECBF85}"/>
    <cellStyle name="Вывод 11 3 8" xfId="20186" xr:uid="{80F0B2B1-9913-4192-AC90-7FCA1DFC33BC}"/>
    <cellStyle name="Вывод 11 4" xfId="2413" xr:uid="{F994B4A4-9528-4725-A609-E353629F003F}"/>
    <cellStyle name="Вывод 11 4 2" xfId="2414" xr:uid="{52D7F796-FFA9-4FBB-B350-66FD27EB58B5}"/>
    <cellStyle name="Вывод 11 4 2 2" xfId="4208" xr:uid="{D72968E9-B3AE-471A-984B-5881BBDEDE8A}"/>
    <cellStyle name="Вывод 11 4 2 2 2" xfId="10764" xr:uid="{30CD1C09-1DE0-4551-9111-ADAD086A991F}"/>
    <cellStyle name="Вывод 11 4 2 2 3" xfId="16378" xr:uid="{512E3D91-AED8-48AD-98EE-2A63E660421A}"/>
    <cellStyle name="Вывод 11 4 2 2 4" xfId="21855" xr:uid="{D19C307B-E456-4100-8B2B-8EFA963B4088}"/>
    <cellStyle name="Вывод 11 4 2 3" xfId="6726" xr:uid="{647132B8-C08F-4A83-9EFF-28A8E28C3E2C}"/>
    <cellStyle name="Вывод 11 4 2 3 2" xfId="13209" xr:uid="{1F7F8DC5-495C-4489-BA3C-091A1B57D710}"/>
    <cellStyle name="Вывод 11 4 2 3 3" xfId="18775" xr:uid="{04C5F7A7-8FA9-4CA8-9300-332A2D37AE31}"/>
    <cellStyle name="Вывод 11 4 2 3 4" xfId="24216" xr:uid="{CE68F449-08F5-4236-9373-E042BD52711E}"/>
    <cellStyle name="Вывод 11 4 2 4" xfId="9023" xr:uid="{4C89EE65-5AF4-403F-9A05-A4EB8B759100}"/>
    <cellStyle name="Вывод 11 4 2 5" xfId="14670" xr:uid="{E020F059-FF31-43C2-982B-4EFCD0B34EAB}"/>
    <cellStyle name="Вывод 11 4 2 6" xfId="20190" xr:uid="{593BCA92-3BCD-4314-ACAF-CFEEB942D8FF}"/>
    <cellStyle name="Вывод 11 4 3" xfId="2415" xr:uid="{B4AEB9B0-226B-436F-8845-0726F9850463}"/>
    <cellStyle name="Вывод 11 4 3 2" xfId="4209" xr:uid="{7B095351-296E-4811-82CF-80A6DD98316A}"/>
    <cellStyle name="Вывод 11 4 3 2 2" xfId="10765" xr:uid="{90252572-5C80-4681-8F75-D7FD472120A2}"/>
    <cellStyle name="Вывод 11 4 3 2 3" xfId="16379" xr:uid="{3A1FFE1B-07D9-4DEF-A089-41489B2E56A5}"/>
    <cellStyle name="Вывод 11 4 3 2 4" xfId="21856" xr:uid="{CCFD63C8-3FE3-4BFF-9639-3504FBE7B207}"/>
    <cellStyle name="Вывод 11 4 3 3" xfId="6727" xr:uid="{F809AEAD-C0D9-40C0-8D9F-981BD015B8B6}"/>
    <cellStyle name="Вывод 11 4 3 3 2" xfId="13210" xr:uid="{7F7B0495-CC6E-4865-93E6-879AD85DDEEA}"/>
    <cellStyle name="Вывод 11 4 3 3 3" xfId="18776" xr:uid="{A3E9787D-5716-4EAD-9525-6135C69679FC}"/>
    <cellStyle name="Вывод 11 4 3 3 4" xfId="24217" xr:uid="{9E0F58BD-BBDC-4938-A735-F157D16B0012}"/>
    <cellStyle name="Вывод 11 4 3 4" xfId="9024" xr:uid="{C5E5F54E-1229-4AF6-833E-48133F6581B0}"/>
    <cellStyle name="Вывод 11 4 3 5" xfId="14671" xr:uid="{A246BDD9-594A-40C1-BF84-22641EF9BACF}"/>
    <cellStyle name="Вывод 11 4 3 6" xfId="20191" xr:uid="{E436FA83-B123-4FE2-B359-4A5E6CDD5742}"/>
    <cellStyle name="Вывод 11 4 4" xfId="4207" xr:uid="{BE71BFBC-A01D-40CB-AC1B-372B2EB0400F}"/>
    <cellStyle name="Вывод 11 4 4 2" xfId="10763" xr:uid="{7E41C1B2-23CF-4A8D-91FA-4F2ACB7B3071}"/>
    <cellStyle name="Вывод 11 4 4 3" xfId="16377" xr:uid="{0F0DFC04-B53E-4D3E-B215-F8AA1FF4FFBA}"/>
    <cellStyle name="Вывод 11 4 4 4" xfId="21854" xr:uid="{DF62B084-4DDA-41BB-9254-E6E6A7EC9417}"/>
    <cellStyle name="Вывод 11 4 5" xfId="6725" xr:uid="{A4C9F14C-04C3-4197-8C59-F2A7722C82C2}"/>
    <cellStyle name="Вывод 11 4 5 2" xfId="13208" xr:uid="{F733F1AF-9CC4-4A2A-B598-202999F93786}"/>
    <cellStyle name="Вывод 11 4 5 3" xfId="18774" xr:uid="{5FC7328A-DB9C-45B7-B141-38581D4D6A3D}"/>
    <cellStyle name="Вывод 11 4 5 4" xfId="24215" xr:uid="{FD769768-5EA0-4158-B2F2-99C6AF477906}"/>
    <cellStyle name="Вывод 11 4 6" xfId="9022" xr:uid="{63803CA0-1769-42D2-A6B7-2ABF8B839C1F}"/>
    <cellStyle name="Вывод 11 4 7" xfId="14669" xr:uid="{8A42A251-1F10-4B81-91E8-6228CC7EE798}"/>
    <cellStyle name="Вывод 11 4 8" xfId="20189" xr:uid="{3BF45F9B-4E9A-4C94-93EB-6C06C3271DF1}"/>
    <cellStyle name="Вывод 11 5" xfId="2416" xr:uid="{7D040E50-E251-458A-81FF-D66EB4F49FBB}"/>
    <cellStyle name="Вывод 11 5 2" xfId="4210" xr:uid="{3E61A44A-12A0-419C-937F-21093CE87135}"/>
    <cellStyle name="Вывод 11 5 2 2" xfId="10766" xr:uid="{68EC7369-CDF5-41F6-8F0C-65F57DDFF2A4}"/>
    <cellStyle name="Вывод 11 5 2 3" xfId="16380" xr:uid="{26F16E19-F33F-4676-8574-5BBD1A638F76}"/>
    <cellStyle name="Вывод 11 5 2 4" xfId="21857" xr:uid="{1FF65464-DF04-45D6-95EB-C7A27AE26CFA}"/>
    <cellStyle name="Вывод 11 5 3" xfId="6728" xr:uid="{DC5F4459-A20C-49C4-A168-5AD4509BEA2D}"/>
    <cellStyle name="Вывод 11 5 3 2" xfId="13211" xr:uid="{4173984E-2FE3-4912-ACE0-E2462418C767}"/>
    <cellStyle name="Вывод 11 5 3 3" xfId="18777" xr:uid="{6C8CF743-B6FE-426E-84C0-B8EB14314EE4}"/>
    <cellStyle name="Вывод 11 5 3 4" xfId="24218" xr:uid="{5E88FB89-6E00-4C84-A8C5-E2769786D3C9}"/>
    <cellStyle name="Вывод 11 5 4" xfId="9025" xr:uid="{B74D0DC0-C198-42A7-8653-3AF98BBEF5E6}"/>
    <cellStyle name="Вывод 11 5 5" xfId="14672" xr:uid="{C4CD0C4D-1A9D-42E4-BDDB-B91E6A96A158}"/>
    <cellStyle name="Вывод 11 5 6" xfId="20192" xr:uid="{E5AC1545-31EC-4BAA-B757-2CC32B7821B1}"/>
    <cellStyle name="Вывод 11 6" xfId="2417" xr:uid="{9021E76A-3A63-4D92-A59A-3A5AC544D49F}"/>
    <cellStyle name="Вывод 11 6 2" xfId="4211" xr:uid="{E9DB399E-2CD5-42CA-96A1-E94AA2499781}"/>
    <cellStyle name="Вывод 11 6 2 2" xfId="10767" xr:uid="{D2C6366E-1949-4A09-BDD5-C23E3149CFDB}"/>
    <cellStyle name="Вывод 11 6 2 3" xfId="16381" xr:uid="{D81A55D1-1505-4AD0-A29E-F77D95830FC4}"/>
    <cellStyle name="Вывод 11 6 2 4" xfId="21858" xr:uid="{F7BC27EF-9D6C-4A21-9317-A06E00D56C64}"/>
    <cellStyle name="Вывод 11 6 3" xfId="6729" xr:uid="{F909E92E-2582-4D9F-A40D-29BE298CA1B8}"/>
    <cellStyle name="Вывод 11 6 3 2" xfId="13212" xr:uid="{4823BB8B-8CF6-4CB7-B688-638CC8AD6355}"/>
    <cellStyle name="Вывод 11 6 3 3" xfId="18778" xr:uid="{5AFB00DB-EBA3-42C8-B731-2E1C5BEAA3CB}"/>
    <cellStyle name="Вывод 11 6 3 4" xfId="24219" xr:uid="{B1ACA668-87AF-4D43-96B2-7C8F1B48BC95}"/>
    <cellStyle name="Вывод 11 6 4" xfId="9026" xr:uid="{0CDBFDCC-387E-4E74-AE3D-5F008D081F8D}"/>
    <cellStyle name="Вывод 11 6 5" xfId="14673" xr:uid="{A1E73C34-0503-4B18-A20C-65128C59BD1D}"/>
    <cellStyle name="Вывод 11 6 6" xfId="20193" xr:uid="{B1DA7CC5-368E-4CEE-8057-F9EF9BFFF33F}"/>
    <cellStyle name="Вывод 11 7" xfId="4200" xr:uid="{645F15F8-13E7-458B-A80D-754632C054E6}"/>
    <cellStyle name="Вывод 11 7 2" xfId="10756" xr:uid="{4EE60A2B-6F96-4AA9-8FC0-1FE2FFAD70C7}"/>
    <cellStyle name="Вывод 11 7 3" xfId="16370" xr:uid="{D647A97A-4BF1-4A3D-B82C-5ABF725AC460}"/>
    <cellStyle name="Вывод 11 7 4" xfId="21847" xr:uid="{D843059B-1021-4F90-B526-CC53CD0E681F}"/>
    <cellStyle name="Вывод 11 8" xfId="6718" xr:uid="{B3F631D7-AA29-4579-90A8-B2CE81ACD3F2}"/>
    <cellStyle name="Вывод 11 8 2" xfId="13201" xr:uid="{3BB6BFAD-6C3A-4DD6-A8B0-80BD5C6ADB68}"/>
    <cellStyle name="Вывод 11 8 3" xfId="18767" xr:uid="{0CBC6A32-8B7B-4300-A31D-ABADF96C872E}"/>
    <cellStyle name="Вывод 11 8 4" xfId="24208" xr:uid="{ADFEC582-64F2-410D-8CC4-663DD712B564}"/>
    <cellStyle name="Вывод 11 9" xfId="9015" xr:uid="{ECB48645-0845-4F37-94EA-A621772A1C0D}"/>
    <cellStyle name="Вывод 12" xfId="2418" xr:uid="{41FE2A3D-8E27-420F-A95A-9734453AA3DF}"/>
    <cellStyle name="Вывод 12 10" xfId="14674" xr:uid="{A915FA8D-0BA5-4E12-8D02-68ECB660AF02}"/>
    <cellStyle name="Вывод 12 11" xfId="20194" xr:uid="{DE9F72A8-580E-4AC7-A7D4-C306DE9D4C70}"/>
    <cellStyle name="Вывод 12 2" xfId="2419" xr:uid="{0EB30E65-07D4-409A-8774-FB9108C982EB}"/>
    <cellStyle name="Вывод 12 2 2" xfId="2420" xr:uid="{EF8C0A92-1D82-4DFD-8439-B74838FCB035}"/>
    <cellStyle name="Вывод 12 2 2 2" xfId="4214" xr:uid="{A2406147-E80D-4CA7-84DF-EF1BBD51A938}"/>
    <cellStyle name="Вывод 12 2 2 2 2" xfId="10770" xr:uid="{D7BCA1E1-1F66-40D4-9CCE-79E822F5099E}"/>
    <cellStyle name="Вывод 12 2 2 2 3" xfId="16384" xr:uid="{7AA54BAD-D20F-4876-81E6-F8B78F2AEDB1}"/>
    <cellStyle name="Вывод 12 2 2 2 4" xfId="21861" xr:uid="{557B6613-9E9C-443E-B36F-4AF5E15415F0}"/>
    <cellStyle name="Вывод 12 2 2 3" xfId="6732" xr:uid="{3FF8DD19-D5F1-4792-B976-F2F16BB280E0}"/>
    <cellStyle name="Вывод 12 2 2 3 2" xfId="13215" xr:uid="{D0FD9B5E-1140-4215-AA4A-B04D47FF32BC}"/>
    <cellStyle name="Вывод 12 2 2 3 3" xfId="18781" xr:uid="{7969E61E-D89D-4735-9493-D0B7E780E627}"/>
    <cellStyle name="Вывод 12 2 2 3 4" xfId="24222" xr:uid="{CA773615-3962-4ED7-AF9F-2E6B33CB813E}"/>
    <cellStyle name="Вывод 12 2 2 4" xfId="9029" xr:uid="{A6FCE1C7-0C96-4993-BC2E-21E4D6E64365}"/>
    <cellStyle name="Вывод 12 2 2 5" xfId="14676" xr:uid="{A384D4D0-BBCE-4B90-BDAF-E9D6D9550B3C}"/>
    <cellStyle name="Вывод 12 2 2 6" xfId="20196" xr:uid="{0C2DFEE6-A670-4679-BDD8-2B1DF7488497}"/>
    <cellStyle name="Вывод 12 2 3" xfId="2421" xr:uid="{A2469934-EEEF-4573-B7C9-513A2F4411E2}"/>
    <cellStyle name="Вывод 12 2 3 2" xfId="4215" xr:uid="{E4DCE4CA-6A1B-4CA3-A76B-4367ECCDE670}"/>
    <cellStyle name="Вывод 12 2 3 2 2" xfId="10771" xr:uid="{37B17F5F-F558-48D1-BE58-669F27B02048}"/>
    <cellStyle name="Вывод 12 2 3 2 3" xfId="16385" xr:uid="{81D998EB-A587-47E4-A83F-BB2A35687F6E}"/>
    <cellStyle name="Вывод 12 2 3 2 4" xfId="21862" xr:uid="{901C03BF-0847-462F-8057-84FAC5D05621}"/>
    <cellStyle name="Вывод 12 2 3 3" xfId="6733" xr:uid="{ED82E9D4-9CE9-4A39-BAE9-815E1D1F65D8}"/>
    <cellStyle name="Вывод 12 2 3 3 2" xfId="13216" xr:uid="{832146F2-29DF-47EA-A922-90A82B0687D7}"/>
    <cellStyle name="Вывод 12 2 3 3 3" xfId="18782" xr:uid="{44EEB495-905D-4E86-A976-77D9AEBA5E9D}"/>
    <cellStyle name="Вывод 12 2 3 3 4" xfId="24223" xr:uid="{2F1E7354-F0CD-4223-9F24-12DAFBC91AEC}"/>
    <cellStyle name="Вывод 12 2 3 4" xfId="9030" xr:uid="{F3BEDCBE-D046-49AB-B60A-9B15C86B2F4A}"/>
    <cellStyle name="Вывод 12 2 3 5" xfId="14677" xr:uid="{D799E81C-571E-473C-95D7-2E38B5D32C02}"/>
    <cellStyle name="Вывод 12 2 3 6" xfId="20197" xr:uid="{C57AA9BE-5B92-4AFF-90C1-4720187FBC2A}"/>
    <cellStyle name="Вывод 12 2 4" xfId="4213" xr:uid="{B0F419ED-41DE-4BBA-A397-B64CD69010ED}"/>
    <cellStyle name="Вывод 12 2 4 2" xfId="10769" xr:uid="{22EF6B94-1EA3-43FF-B1B3-5A5FF44EBE47}"/>
    <cellStyle name="Вывод 12 2 4 3" xfId="16383" xr:uid="{9DE9031B-6FF5-4002-9580-154733665692}"/>
    <cellStyle name="Вывод 12 2 4 4" xfId="21860" xr:uid="{5EE4DE09-527D-4B9A-8155-5D7EACC0CB16}"/>
    <cellStyle name="Вывод 12 2 5" xfId="6731" xr:uid="{32157226-B281-481F-9F7D-AEA05A41C004}"/>
    <cellStyle name="Вывод 12 2 5 2" xfId="13214" xr:uid="{7BEC8894-9E7C-4215-9BFA-FE0874247D06}"/>
    <cellStyle name="Вывод 12 2 5 3" xfId="18780" xr:uid="{23C79EF1-AE71-4CAD-89DC-67741E98518C}"/>
    <cellStyle name="Вывод 12 2 5 4" xfId="24221" xr:uid="{A6BF7E5E-0EF5-4BDD-8301-C35FC0326E0E}"/>
    <cellStyle name="Вывод 12 2 6" xfId="9028" xr:uid="{A9B6F395-01D2-4380-AF45-932691B6F15E}"/>
    <cellStyle name="Вывод 12 2 7" xfId="14675" xr:uid="{95010AF2-0D04-496F-9407-3DA9797A7001}"/>
    <cellStyle name="Вывод 12 2 8" xfId="20195" xr:uid="{B83010C7-EA26-4E26-BEB9-5231ED7A2A52}"/>
    <cellStyle name="Вывод 12 3" xfId="2422" xr:uid="{D55D7D82-C3E1-4078-A470-BE3905A09C8C}"/>
    <cellStyle name="Вывод 12 3 2" xfId="2423" xr:uid="{876B9AD3-5D7B-426D-B152-4FD19A12930C}"/>
    <cellStyle name="Вывод 12 3 2 2" xfId="4217" xr:uid="{FF563B26-9F08-4CAD-94AC-5ADC7F47EB0A}"/>
    <cellStyle name="Вывод 12 3 2 2 2" xfId="10773" xr:uid="{CE8CE9CB-D970-4C1E-9397-4453B82F70DD}"/>
    <cellStyle name="Вывод 12 3 2 2 3" xfId="16387" xr:uid="{4EA91654-947F-428B-AD9E-7A7FDF4C80C8}"/>
    <cellStyle name="Вывод 12 3 2 2 4" xfId="21864" xr:uid="{AF234A53-2D48-4362-B0A1-3C5C877AF16E}"/>
    <cellStyle name="Вывод 12 3 2 3" xfId="6735" xr:uid="{BFA06F61-A2C5-40A5-B92B-A79C065E5A9C}"/>
    <cellStyle name="Вывод 12 3 2 3 2" xfId="13218" xr:uid="{36F9F392-2B7E-4F05-A3A2-988A8FD7EC24}"/>
    <cellStyle name="Вывод 12 3 2 3 3" xfId="18784" xr:uid="{4BAF1916-3415-4901-BBCF-C2A7116FDA06}"/>
    <cellStyle name="Вывод 12 3 2 3 4" xfId="24225" xr:uid="{D574D395-CAFC-4F57-8287-8585EA9ACCDC}"/>
    <cellStyle name="Вывод 12 3 2 4" xfId="9032" xr:uid="{D024A22E-ECFA-4301-A99D-FD3AD862590C}"/>
    <cellStyle name="Вывод 12 3 2 5" xfId="14679" xr:uid="{8A9D76A2-B6A9-4B6E-8262-0D401D84B7EC}"/>
    <cellStyle name="Вывод 12 3 2 6" xfId="20199" xr:uid="{1F3FB54A-FCBB-485A-877A-903CAD1A4577}"/>
    <cellStyle name="Вывод 12 3 3" xfId="2424" xr:uid="{C1EB09B5-350A-4769-8BCD-6D474C10EB2C}"/>
    <cellStyle name="Вывод 12 3 3 2" xfId="4218" xr:uid="{65DF24B5-619B-4311-96CE-BD8D21A3A362}"/>
    <cellStyle name="Вывод 12 3 3 2 2" xfId="10774" xr:uid="{16D1351D-F479-4799-84F6-C2374BB6B2E1}"/>
    <cellStyle name="Вывод 12 3 3 2 3" xfId="16388" xr:uid="{EAC5F6CC-7853-41D5-8659-099CB7ED43E1}"/>
    <cellStyle name="Вывод 12 3 3 2 4" xfId="21865" xr:uid="{A8790822-3ADA-48F4-9187-255EFA01F054}"/>
    <cellStyle name="Вывод 12 3 3 3" xfId="6736" xr:uid="{BA26CFA4-3252-4710-BAC5-4491C26B7687}"/>
    <cellStyle name="Вывод 12 3 3 3 2" xfId="13219" xr:uid="{F1700142-29C0-4DF6-87DC-9032FF1FB386}"/>
    <cellStyle name="Вывод 12 3 3 3 3" xfId="18785" xr:uid="{8C35E7B3-1D9C-461D-80CD-8267A6987E39}"/>
    <cellStyle name="Вывод 12 3 3 3 4" xfId="24226" xr:uid="{CB258D9B-C6B7-46C8-B158-11DD3CA6EA18}"/>
    <cellStyle name="Вывод 12 3 3 4" xfId="9033" xr:uid="{D1AF265A-9C35-4F90-AF39-563666BF5BEB}"/>
    <cellStyle name="Вывод 12 3 3 5" xfId="14680" xr:uid="{444FA4DE-5A56-4966-BA23-BFE368DC649D}"/>
    <cellStyle name="Вывод 12 3 3 6" xfId="20200" xr:uid="{A5494779-974E-4ED5-9169-9BB977083950}"/>
    <cellStyle name="Вывод 12 3 4" xfId="4216" xr:uid="{5A822269-0365-41EE-B962-364B15FE175B}"/>
    <cellStyle name="Вывод 12 3 4 2" xfId="10772" xr:uid="{17766492-874C-487D-BB19-AEDB509F1171}"/>
    <cellStyle name="Вывод 12 3 4 3" xfId="16386" xr:uid="{5B6C3525-B97A-47B2-9530-5755A907883B}"/>
    <cellStyle name="Вывод 12 3 4 4" xfId="21863" xr:uid="{43DAC9F6-0005-47FC-B67F-95397AA9808F}"/>
    <cellStyle name="Вывод 12 3 5" xfId="6734" xr:uid="{C0E1404F-2B62-433A-BB24-9D5A5C40A85A}"/>
    <cellStyle name="Вывод 12 3 5 2" xfId="13217" xr:uid="{4247E30C-0984-4BF6-B52F-DA67E0D833B3}"/>
    <cellStyle name="Вывод 12 3 5 3" xfId="18783" xr:uid="{CD0BC9E2-4B15-4247-ABF4-C66622E88BAF}"/>
    <cellStyle name="Вывод 12 3 5 4" xfId="24224" xr:uid="{76780D98-E68C-4D62-9088-FBE8ED2AF666}"/>
    <cellStyle name="Вывод 12 3 6" xfId="9031" xr:uid="{B9FD342C-A03B-497C-9A0A-B382C97468E1}"/>
    <cellStyle name="Вывод 12 3 7" xfId="14678" xr:uid="{653F7E34-1A22-4B7F-B109-DD0B74408034}"/>
    <cellStyle name="Вывод 12 3 8" xfId="20198" xr:uid="{01D4E0D4-FA05-43EE-AC08-B4127204E918}"/>
    <cellStyle name="Вывод 12 4" xfId="2425" xr:uid="{748BC3FF-7AE7-4FA7-82E6-B0E9010AC7C6}"/>
    <cellStyle name="Вывод 12 4 2" xfId="2426" xr:uid="{2034A56F-9DCC-4675-B8AA-C681EB837B00}"/>
    <cellStyle name="Вывод 12 4 2 2" xfId="4220" xr:uid="{1ADCBE41-FA38-4F2E-AA9A-F21A976492B1}"/>
    <cellStyle name="Вывод 12 4 2 2 2" xfId="10776" xr:uid="{260A00B7-032B-4CB0-A695-9A5D2E46D56F}"/>
    <cellStyle name="Вывод 12 4 2 2 3" xfId="16390" xr:uid="{932D3332-0786-4D49-89F2-8B2FF89A98E5}"/>
    <cellStyle name="Вывод 12 4 2 2 4" xfId="21867" xr:uid="{D4BCA6D9-345A-4C92-A9E2-E5B55F6A33B3}"/>
    <cellStyle name="Вывод 12 4 2 3" xfId="6738" xr:uid="{1EEB91B0-7045-481F-B1A6-5E0DEECCE009}"/>
    <cellStyle name="Вывод 12 4 2 3 2" xfId="13221" xr:uid="{973EF98B-428D-45CA-9CD4-BB267CB3DD07}"/>
    <cellStyle name="Вывод 12 4 2 3 3" xfId="18787" xr:uid="{D86F66E2-136A-4959-AC74-B24856ABD82F}"/>
    <cellStyle name="Вывод 12 4 2 3 4" xfId="24228" xr:uid="{B35D1C63-DB98-4316-A32A-4C211B977D00}"/>
    <cellStyle name="Вывод 12 4 2 4" xfId="9035" xr:uid="{F1D0FCE8-48E3-482D-9B5F-9E126960773F}"/>
    <cellStyle name="Вывод 12 4 2 5" xfId="14682" xr:uid="{3F5FA2F6-5C23-45EF-BA16-FF711D2AF681}"/>
    <cellStyle name="Вывод 12 4 2 6" xfId="20202" xr:uid="{8CEBC353-569A-4E84-BE65-70E8249A3011}"/>
    <cellStyle name="Вывод 12 4 3" xfId="2427" xr:uid="{BEABC0C1-2770-44AC-94BE-8D6E3D9B119A}"/>
    <cellStyle name="Вывод 12 4 3 2" xfId="4221" xr:uid="{F4A93660-4806-40DE-AEEF-1C89BF46C863}"/>
    <cellStyle name="Вывод 12 4 3 2 2" xfId="10777" xr:uid="{138098FB-8717-4235-8A2E-754703D0B1CD}"/>
    <cellStyle name="Вывод 12 4 3 2 3" xfId="16391" xr:uid="{B9642907-6752-4A90-A6AC-E33E12E8D05F}"/>
    <cellStyle name="Вывод 12 4 3 2 4" xfId="21868" xr:uid="{0D5B1425-A120-41BA-A8CF-B1DFF8C82FC0}"/>
    <cellStyle name="Вывод 12 4 3 3" xfId="6739" xr:uid="{E144FCEF-80B1-40B4-8C77-FE3939F28BB9}"/>
    <cellStyle name="Вывод 12 4 3 3 2" xfId="13222" xr:uid="{47BD98B9-859B-4F70-8A76-576D52F96B4E}"/>
    <cellStyle name="Вывод 12 4 3 3 3" xfId="18788" xr:uid="{7DA09406-0BAB-44D8-9EAC-2CA53227A4F1}"/>
    <cellStyle name="Вывод 12 4 3 3 4" xfId="24229" xr:uid="{E8D20971-FD7B-400B-888F-13A867D5E774}"/>
    <cellStyle name="Вывод 12 4 3 4" xfId="9036" xr:uid="{8BE19A7A-0597-4AD4-93CA-A19C5CDE2D20}"/>
    <cellStyle name="Вывод 12 4 3 5" xfId="14683" xr:uid="{2A5882DA-AA21-47F6-8F1E-40750A280AE4}"/>
    <cellStyle name="Вывод 12 4 3 6" xfId="20203" xr:uid="{8DACB269-5F1C-4C75-9D52-6A7FEC506063}"/>
    <cellStyle name="Вывод 12 4 4" xfId="4219" xr:uid="{BD5A87AE-2127-4B1A-8F63-903D3BE6800C}"/>
    <cellStyle name="Вывод 12 4 4 2" xfId="10775" xr:uid="{2BFA0DB6-2054-468A-9758-CD6C7E4EAE82}"/>
    <cellStyle name="Вывод 12 4 4 3" xfId="16389" xr:uid="{5F4EF4B6-61CD-4E2E-A03A-635B3621DB5A}"/>
    <cellStyle name="Вывод 12 4 4 4" xfId="21866" xr:uid="{2E7DF449-62CB-4A33-BA08-C78B8AF452D0}"/>
    <cellStyle name="Вывод 12 4 5" xfId="6737" xr:uid="{C59B11CB-F26B-47F4-A86A-F87037EDD359}"/>
    <cellStyle name="Вывод 12 4 5 2" xfId="13220" xr:uid="{5A6DDA6F-9B18-47B1-A1B3-E552963E5DE0}"/>
    <cellStyle name="Вывод 12 4 5 3" xfId="18786" xr:uid="{00A13540-605D-41CC-A771-D87FE7E51035}"/>
    <cellStyle name="Вывод 12 4 5 4" xfId="24227" xr:uid="{7078C644-0B26-408C-826D-154C594CB76A}"/>
    <cellStyle name="Вывод 12 4 6" xfId="9034" xr:uid="{0FD8F141-5268-4B9D-B33E-67EF339DADAA}"/>
    <cellStyle name="Вывод 12 4 7" xfId="14681" xr:uid="{2B0138CB-963D-4DD5-890C-02138A1E39D9}"/>
    <cellStyle name="Вывод 12 4 8" xfId="20201" xr:uid="{44BF8B9A-27EB-4B08-BD24-D6E688A6E5F0}"/>
    <cellStyle name="Вывод 12 5" xfId="2428" xr:uid="{21C13730-F5AE-4289-B1DC-F1CEA7D7FAED}"/>
    <cellStyle name="Вывод 12 5 2" xfId="4222" xr:uid="{832914AC-A999-4AA2-9791-A14A033B492B}"/>
    <cellStyle name="Вывод 12 5 2 2" xfId="10778" xr:uid="{A5390A2F-8471-405C-A820-7D832BAB55B2}"/>
    <cellStyle name="Вывод 12 5 2 3" xfId="16392" xr:uid="{1342BCBF-BD54-4CDD-919E-6ACB58E87FB7}"/>
    <cellStyle name="Вывод 12 5 2 4" xfId="21869" xr:uid="{7A380EEC-269D-48B4-9C55-FF15F1EBC0E5}"/>
    <cellStyle name="Вывод 12 5 3" xfId="6740" xr:uid="{6F0C3A62-E5F7-4116-9695-0A9455DEC85F}"/>
    <cellStyle name="Вывод 12 5 3 2" xfId="13223" xr:uid="{E8097368-F2DD-40AB-82CB-B85A959FEAC6}"/>
    <cellStyle name="Вывод 12 5 3 3" xfId="18789" xr:uid="{4DEE5692-9BB0-4801-95A8-DDBF942A7DF9}"/>
    <cellStyle name="Вывод 12 5 3 4" xfId="24230" xr:uid="{EA684A3C-999E-4B5C-9001-DCEBBF1A046A}"/>
    <cellStyle name="Вывод 12 5 4" xfId="9037" xr:uid="{090E7805-2DBF-4713-97BA-31540BBC2D27}"/>
    <cellStyle name="Вывод 12 5 5" xfId="14684" xr:uid="{571D87FB-9BD9-4FD4-A10D-041CAC5363F2}"/>
    <cellStyle name="Вывод 12 5 6" xfId="20204" xr:uid="{B58B0B4D-6470-4844-B9BC-A62CF5CC6824}"/>
    <cellStyle name="Вывод 12 6" xfId="2429" xr:uid="{EEB3D642-4668-4D9C-89F3-7A0FE09F8917}"/>
    <cellStyle name="Вывод 12 6 2" xfId="4223" xr:uid="{B30716F6-506C-4698-AF9E-1C2F39E22DD1}"/>
    <cellStyle name="Вывод 12 6 2 2" xfId="10779" xr:uid="{61BA248F-2268-47F9-8651-47B744AF459B}"/>
    <cellStyle name="Вывод 12 6 2 3" xfId="16393" xr:uid="{D1801714-BF95-431E-9740-577591EF6888}"/>
    <cellStyle name="Вывод 12 6 2 4" xfId="21870" xr:uid="{93984893-A384-4734-A1D4-D610E148F8D6}"/>
    <cellStyle name="Вывод 12 6 3" xfId="6741" xr:uid="{BB89DD94-003B-46CD-9F30-5335B31EDF8B}"/>
    <cellStyle name="Вывод 12 6 3 2" xfId="13224" xr:uid="{8FAAA1C3-109C-42F8-963E-0BD5662BA0A9}"/>
    <cellStyle name="Вывод 12 6 3 3" xfId="18790" xr:uid="{89BEEFFE-C83F-4F77-ABC6-956FB3512CB6}"/>
    <cellStyle name="Вывод 12 6 3 4" xfId="24231" xr:uid="{ACDFE670-4B85-49E4-A4C8-D1235DAE7B47}"/>
    <cellStyle name="Вывод 12 6 4" xfId="9038" xr:uid="{E0EEF1D8-5375-4617-8023-D87BB1333C56}"/>
    <cellStyle name="Вывод 12 6 5" xfId="14685" xr:uid="{D02882FD-E9F9-4756-95E8-F023A02650FD}"/>
    <cellStyle name="Вывод 12 6 6" xfId="20205" xr:uid="{601ABA32-E826-4848-906E-CBE161E7CCA5}"/>
    <cellStyle name="Вывод 12 7" xfId="4212" xr:uid="{3D399A10-DE26-4E8C-A86C-0533569AC9EB}"/>
    <cellStyle name="Вывод 12 7 2" xfId="10768" xr:uid="{0D0FA053-DD48-4030-B941-734E4EA7A77A}"/>
    <cellStyle name="Вывод 12 7 3" xfId="16382" xr:uid="{1B28FE70-51EE-4B44-B503-962E13DC344C}"/>
    <cellStyle name="Вывод 12 7 4" xfId="21859" xr:uid="{C41D593E-2D6B-4762-85C4-60397F713BA3}"/>
    <cellStyle name="Вывод 12 8" xfId="6730" xr:uid="{B20F1D52-0F51-4E2E-9F1B-B5D3077386B1}"/>
    <cellStyle name="Вывод 12 8 2" xfId="13213" xr:uid="{163554EE-206E-4B17-9991-7EA1B36D6655}"/>
    <cellStyle name="Вывод 12 8 3" xfId="18779" xr:uid="{9338C622-F788-4D85-84CD-83BB1683DBBF}"/>
    <cellStyle name="Вывод 12 8 4" xfId="24220" xr:uid="{28B7BFA1-DB42-4FBF-AAED-BC4B87F12E60}"/>
    <cellStyle name="Вывод 12 9" xfId="9027" xr:uid="{EFC5EAB8-BC68-494E-9AAF-67D7B88DAD40}"/>
    <cellStyle name="Вывод 13" xfId="2430" xr:uid="{FEEC94D1-EE5B-4BA3-82EF-7B3CB00B4C26}"/>
    <cellStyle name="Вывод 13 10" xfId="14686" xr:uid="{688A83D3-2E3E-4BBC-B8A2-0C34AD85F47C}"/>
    <cellStyle name="Вывод 13 11" xfId="20206" xr:uid="{F969401B-AFB2-4D75-B9CD-7E146A164432}"/>
    <cellStyle name="Вывод 13 2" xfId="2431" xr:uid="{FA5C0BDE-8D99-49EE-B7AC-023FCD7811C6}"/>
    <cellStyle name="Вывод 13 2 2" xfId="2432" xr:uid="{5EC87145-A5F4-4C0A-B50C-46111C9A255F}"/>
    <cellStyle name="Вывод 13 2 2 2" xfId="4226" xr:uid="{6D5147E0-71E1-4E6E-9713-E8440AABF18E}"/>
    <cellStyle name="Вывод 13 2 2 2 2" xfId="10782" xr:uid="{93F5B3E7-C8B8-4408-8A0D-5FA581284708}"/>
    <cellStyle name="Вывод 13 2 2 2 3" xfId="16396" xr:uid="{22BBABD2-F6C3-4E3D-BFDC-B0A036EE53BD}"/>
    <cellStyle name="Вывод 13 2 2 2 4" xfId="21873" xr:uid="{D9BE3E5C-7CD0-43E2-B600-7E2DE485EDF5}"/>
    <cellStyle name="Вывод 13 2 2 3" xfId="6744" xr:uid="{777348E7-AA6F-43F2-8157-2C14B7A719F3}"/>
    <cellStyle name="Вывод 13 2 2 3 2" xfId="13227" xr:uid="{0F391FA3-63FB-412F-87DF-980A48CF57D8}"/>
    <cellStyle name="Вывод 13 2 2 3 3" xfId="18793" xr:uid="{66ACF79A-C274-471E-80A2-CF434A7C3A96}"/>
    <cellStyle name="Вывод 13 2 2 3 4" xfId="24234" xr:uid="{21BA4B8E-0E8E-4B3B-ACFA-79F08A4F4545}"/>
    <cellStyle name="Вывод 13 2 2 4" xfId="9041" xr:uid="{E0BB31B6-596F-48A2-9FE1-88BBB63DF430}"/>
    <cellStyle name="Вывод 13 2 2 5" xfId="14688" xr:uid="{CC4C3785-1961-4415-B5EB-9A2A2BD02A1C}"/>
    <cellStyle name="Вывод 13 2 2 6" xfId="20208" xr:uid="{0FE80DB9-453D-4158-BAB4-9EBD1E21D31D}"/>
    <cellStyle name="Вывод 13 2 3" xfId="2433" xr:uid="{BF31739C-8B32-42C8-B8AD-E08F2AB05CB6}"/>
    <cellStyle name="Вывод 13 2 3 2" xfId="4227" xr:uid="{2D15D071-BDAA-4FB7-AB30-0498C33A3382}"/>
    <cellStyle name="Вывод 13 2 3 2 2" xfId="10783" xr:uid="{F694C9C8-E8FD-426B-9AB7-D066932988A8}"/>
    <cellStyle name="Вывод 13 2 3 2 3" xfId="16397" xr:uid="{08FE47AE-0FA7-4942-8A08-A65629A4F936}"/>
    <cellStyle name="Вывод 13 2 3 2 4" xfId="21874" xr:uid="{AE67BBA8-7488-43BB-8DBC-5DFE067F03C5}"/>
    <cellStyle name="Вывод 13 2 3 3" xfId="6745" xr:uid="{1F64D05E-0CDB-4F03-91EB-07AD4FA785F6}"/>
    <cellStyle name="Вывод 13 2 3 3 2" xfId="13228" xr:uid="{76AC8F13-E3C1-473A-927D-C2E82ED2FA50}"/>
    <cellStyle name="Вывод 13 2 3 3 3" xfId="18794" xr:uid="{D71E5406-B904-4823-949D-36E51F6BB58C}"/>
    <cellStyle name="Вывод 13 2 3 3 4" xfId="24235" xr:uid="{B221728D-089B-4EF3-9DE4-A9A850CDB89D}"/>
    <cellStyle name="Вывод 13 2 3 4" xfId="9042" xr:uid="{ECFF5219-A51E-43DD-8163-7B592D83025F}"/>
    <cellStyle name="Вывод 13 2 3 5" xfId="14689" xr:uid="{BFA5AC5D-2876-4967-ABB8-16F294153341}"/>
    <cellStyle name="Вывод 13 2 3 6" xfId="20209" xr:uid="{D0A596B9-35BB-452C-BE37-BACAB3BD9E18}"/>
    <cellStyle name="Вывод 13 2 4" xfId="4225" xr:uid="{116981F7-BF6A-4CA9-ABD9-C2E069A77349}"/>
    <cellStyle name="Вывод 13 2 4 2" xfId="10781" xr:uid="{CAEA2EFA-B9CF-4130-8D0D-05AF78C3EDA8}"/>
    <cellStyle name="Вывод 13 2 4 3" xfId="16395" xr:uid="{CDD83DDD-9032-47B1-A8AA-823E6258036A}"/>
    <cellStyle name="Вывод 13 2 4 4" xfId="21872" xr:uid="{4FC51271-235C-4087-BB8F-90AD305E0A8C}"/>
    <cellStyle name="Вывод 13 2 5" xfId="6743" xr:uid="{5F20D4FD-30C9-45F8-93C7-5A635EB8395E}"/>
    <cellStyle name="Вывод 13 2 5 2" xfId="13226" xr:uid="{F8B251DC-11CC-47FE-9F99-CA339E00042A}"/>
    <cellStyle name="Вывод 13 2 5 3" xfId="18792" xr:uid="{49CE4EEB-44EE-4E07-85E0-C818E022D8CC}"/>
    <cellStyle name="Вывод 13 2 5 4" xfId="24233" xr:uid="{556D4303-47C5-456F-A610-BF189B3863AC}"/>
    <cellStyle name="Вывод 13 2 6" xfId="9040" xr:uid="{DA5AFBCA-D155-4629-B429-F29846412F0A}"/>
    <cellStyle name="Вывод 13 2 7" xfId="14687" xr:uid="{482209CD-5185-40C9-B531-5390B2D8D475}"/>
    <cellStyle name="Вывод 13 2 8" xfId="20207" xr:uid="{4BCAF70C-5D84-49DE-9ED5-41D24EC8562D}"/>
    <cellStyle name="Вывод 13 3" xfId="2434" xr:uid="{E3EF5B99-071E-4F6C-ACD8-25ABDE91CFDB}"/>
    <cellStyle name="Вывод 13 3 2" xfId="2435" xr:uid="{AADDFA94-29E8-42B0-BF0A-8E75BAD30650}"/>
    <cellStyle name="Вывод 13 3 2 2" xfId="4229" xr:uid="{FB718892-B995-4BC3-A126-F7DBB405E3E5}"/>
    <cellStyle name="Вывод 13 3 2 2 2" xfId="10785" xr:uid="{ADF9B76A-1F1D-4DA9-86D1-6435C029124F}"/>
    <cellStyle name="Вывод 13 3 2 2 3" xfId="16399" xr:uid="{6982BBD9-EDAF-4AAA-AEE6-51E1CB80E32E}"/>
    <cellStyle name="Вывод 13 3 2 2 4" xfId="21876" xr:uid="{4A6B25ED-3248-40B8-AAEB-14E6E91710CE}"/>
    <cellStyle name="Вывод 13 3 2 3" xfId="6747" xr:uid="{5AA850D0-68BF-4B94-B2C1-9756552AF924}"/>
    <cellStyle name="Вывод 13 3 2 3 2" xfId="13230" xr:uid="{D52A6581-9878-4F94-A11A-84A9CDAEA54D}"/>
    <cellStyle name="Вывод 13 3 2 3 3" xfId="18796" xr:uid="{B256E59B-047F-4AFA-9C38-EE91A2041BED}"/>
    <cellStyle name="Вывод 13 3 2 3 4" xfId="24237" xr:uid="{A011640C-05BA-47BF-9E94-3C3BA646406C}"/>
    <cellStyle name="Вывод 13 3 2 4" xfId="9044" xr:uid="{6278CB47-84C9-4B6B-85BE-23CE4B1A5383}"/>
    <cellStyle name="Вывод 13 3 2 5" xfId="14691" xr:uid="{541D1848-F306-4E83-9DA4-43660BB6137A}"/>
    <cellStyle name="Вывод 13 3 2 6" xfId="20211" xr:uid="{1D9950B1-F547-4A10-ADEF-F340FDF9DDEF}"/>
    <cellStyle name="Вывод 13 3 3" xfId="2436" xr:uid="{45112DD8-4418-4983-8C36-871B8CC584D9}"/>
    <cellStyle name="Вывод 13 3 3 2" xfId="4230" xr:uid="{CC5B0658-18E3-4155-A54E-EB8DC1B7640E}"/>
    <cellStyle name="Вывод 13 3 3 2 2" xfId="10786" xr:uid="{6A0665FC-E079-481C-B367-D90ED8E20944}"/>
    <cellStyle name="Вывод 13 3 3 2 3" xfId="16400" xr:uid="{38758083-8A92-4909-A804-3C93C2A66917}"/>
    <cellStyle name="Вывод 13 3 3 2 4" xfId="21877" xr:uid="{74EC3EA2-FD56-4E77-8044-23754DEFEF98}"/>
    <cellStyle name="Вывод 13 3 3 3" xfId="6748" xr:uid="{1782113F-D290-44F4-901F-95A197375274}"/>
    <cellStyle name="Вывод 13 3 3 3 2" xfId="13231" xr:uid="{733CF04E-B397-4B87-82B0-CB3457691483}"/>
    <cellStyle name="Вывод 13 3 3 3 3" xfId="18797" xr:uid="{C9E1E737-BC71-48F8-A908-A36566625893}"/>
    <cellStyle name="Вывод 13 3 3 3 4" xfId="24238" xr:uid="{6E4ED698-8169-4AA1-AB85-9D37A1FC0468}"/>
    <cellStyle name="Вывод 13 3 3 4" xfId="9045" xr:uid="{84B0222D-95F6-4A8D-86A6-BCD08AB0E9B0}"/>
    <cellStyle name="Вывод 13 3 3 5" xfId="14692" xr:uid="{B5F1C92B-5B47-49EB-80F3-D99B1972FF3B}"/>
    <cellStyle name="Вывод 13 3 3 6" xfId="20212" xr:uid="{0DF55ABF-7FB9-4DC7-A233-4BA2C660266B}"/>
    <cellStyle name="Вывод 13 3 4" xfId="4228" xr:uid="{05CDC419-52A0-44D4-B530-06A9984334D8}"/>
    <cellStyle name="Вывод 13 3 4 2" xfId="10784" xr:uid="{05611666-5117-4163-80A8-B53A1095243D}"/>
    <cellStyle name="Вывод 13 3 4 3" xfId="16398" xr:uid="{093E9B19-26ED-4AC7-A398-C909E13743E3}"/>
    <cellStyle name="Вывод 13 3 4 4" xfId="21875" xr:uid="{58950F36-0C09-4E35-B8A9-CEEE95CD0E41}"/>
    <cellStyle name="Вывод 13 3 5" xfId="6746" xr:uid="{B7F6EFCD-E9EA-4127-90CE-4C3F1DCAE1E5}"/>
    <cellStyle name="Вывод 13 3 5 2" xfId="13229" xr:uid="{D2BD7F22-37D5-426B-B39A-C50C5EA7F000}"/>
    <cellStyle name="Вывод 13 3 5 3" xfId="18795" xr:uid="{62AE216C-A37C-4478-8C54-346448003CEF}"/>
    <cellStyle name="Вывод 13 3 5 4" xfId="24236" xr:uid="{641C447B-D7F3-437C-8028-DE8B0E460E89}"/>
    <cellStyle name="Вывод 13 3 6" xfId="9043" xr:uid="{3BA91DDF-EA02-4DB3-8C01-7A8889B412DA}"/>
    <cellStyle name="Вывод 13 3 7" xfId="14690" xr:uid="{C2CB7B33-1614-4B33-9510-3F136201792F}"/>
    <cellStyle name="Вывод 13 3 8" xfId="20210" xr:uid="{D043AB91-DB76-4A39-9F5A-C21F15445E21}"/>
    <cellStyle name="Вывод 13 4" xfId="2437" xr:uid="{A08CC0B0-F6BF-4104-918A-F221FDEDFD32}"/>
    <cellStyle name="Вывод 13 4 2" xfId="2438" xr:uid="{3210157A-7AF5-4602-9861-6A7348F68DE1}"/>
    <cellStyle name="Вывод 13 4 2 2" xfId="4232" xr:uid="{D00FB11B-117D-4468-9045-E80B2223913C}"/>
    <cellStyle name="Вывод 13 4 2 2 2" xfId="10788" xr:uid="{52231F92-0EA4-48D7-8D08-FC8BEC6A942E}"/>
    <cellStyle name="Вывод 13 4 2 2 3" xfId="16402" xr:uid="{F3854AB7-CBD9-4B7F-8F3A-6CEFC4C7C187}"/>
    <cellStyle name="Вывод 13 4 2 2 4" xfId="21879" xr:uid="{9FFA3C6A-AF2C-4DEB-B8D2-29C3C7159481}"/>
    <cellStyle name="Вывод 13 4 2 3" xfId="6750" xr:uid="{4AB5BE6B-3CE2-493E-8A11-A77EC60D1185}"/>
    <cellStyle name="Вывод 13 4 2 3 2" xfId="13233" xr:uid="{AED21B2B-1AD0-4283-803A-C224273EB3FD}"/>
    <cellStyle name="Вывод 13 4 2 3 3" xfId="18799" xr:uid="{39DF978A-F8F6-4A4F-BEA3-420FA5EB850E}"/>
    <cellStyle name="Вывод 13 4 2 3 4" xfId="24240" xr:uid="{CD49264A-E01D-4F53-99DB-265D2EA1254E}"/>
    <cellStyle name="Вывод 13 4 2 4" xfId="9047" xr:uid="{2AB978E9-A36E-43B1-B765-0824F2B11F43}"/>
    <cellStyle name="Вывод 13 4 2 5" xfId="14694" xr:uid="{83274EFA-AF41-4937-BCD3-043081631708}"/>
    <cellStyle name="Вывод 13 4 2 6" xfId="20214" xr:uid="{1316A869-06EC-45A4-97B4-CC5ACA92E8FD}"/>
    <cellStyle name="Вывод 13 4 3" xfId="2439" xr:uid="{7AEF925A-613B-4C7F-95FB-CDBBBDD2FC10}"/>
    <cellStyle name="Вывод 13 4 3 2" xfId="4233" xr:uid="{FA7FC581-5E07-4BAB-A5AA-5977DC6E0E2D}"/>
    <cellStyle name="Вывод 13 4 3 2 2" xfId="10789" xr:uid="{C053E5BE-9194-4FD3-AE3E-7E0A08469044}"/>
    <cellStyle name="Вывод 13 4 3 2 3" xfId="16403" xr:uid="{A08135CB-941F-472F-9859-D9906C1372DD}"/>
    <cellStyle name="Вывод 13 4 3 2 4" xfId="21880" xr:uid="{F3F959A1-83B1-4603-B643-CD2A792DA47B}"/>
    <cellStyle name="Вывод 13 4 3 3" xfId="6751" xr:uid="{5E7E9BA6-4495-415F-90EE-5F17E6E04267}"/>
    <cellStyle name="Вывод 13 4 3 3 2" xfId="13234" xr:uid="{89ED7EC6-3F0C-4447-803B-36F8B96DC542}"/>
    <cellStyle name="Вывод 13 4 3 3 3" xfId="18800" xr:uid="{F2233AC4-D1BF-41E4-9BE0-80D5802E3435}"/>
    <cellStyle name="Вывод 13 4 3 3 4" xfId="24241" xr:uid="{41EF192C-5796-480D-85D6-5C20A588A6FF}"/>
    <cellStyle name="Вывод 13 4 3 4" xfId="9048" xr:uid="{7EA6DB5C-DEFC-46DB-808F-62D9E4F53873}"/>
    <cellStyle name="Вывод 13 4 3 5" xfId="14695" xr:uid="{EB498F1A-CAFF-4118-B876-CB963D58C6B7}"/>
    <cellStyle name="Вывод 13 4 3 6" xfId="20215" xr:uid="{0F702979-2D92-4C51-957D-2A6928FE0F91}"/>
    <cellStyle name="Вывод 13 4 4" xfId="4231" xr:uid="{202591D6-1F22-448E-B4D5-4DF9CD8D34E1}"/>
    <cellStyle name="Вывод 13 4 4 2" xfId="10787" xr:uid="{F3297A11-A779-4A1C-B4FC-29D26AFB6EDA}"/>
    <cellStyle name="Вывод 13 4 4 3" xfId="16401" xr:uid="{7811F6F4-0BBB-4846-AF77-254F62103F6C}"/>
    <cellStyle name="Вывод 13 4 4 4" xfId="21878" xr:uid="{FA771569-3656-4E5C-B4E8-417FCFE71963}"/>
    <cellStyle name="Вывод 13 4 5" xfId="6749" xr:uid="{520679F6-76D9-4996-9E4A-A8EBF76B93FA}"/>
    <cellStyle name="Вывод 13 4 5 2" xfId="13232" xr:uid="{81454C10-D9EE-4B65-B831-A51AFE0E8810}"/>
    <cellStyle name="Вывод 13 4 5 3" xfId="18798" xr:uid="{D6AF6C50-B4BA-4835-B489-55855E6828CB}"/>
    <cellStyle name="Вывод 13 4 5 4" xfId="24239" xr:uid="{6F14276B-6919-421D-A672-6EB2C04C7F9C}"/>
    <cellStyle name="Вывод 13 4 6" xfId="9046" xr:uid="{CD2B348D-6B93-4E86-A64B-513EA87B84FF}"/>
    <cellStyle name="Вывод 13 4 7" xfId="14693" xr:uid="{E261A64F-3D53-493F-9E61-4D774563FB5D}"/>
    <cellStyle name="Вывод 13 4 8" xfId="20213" xr:uid="{5A3264E5-ED31-4AD3-A8A3-28D277E16346}"/>
    <cellStyle name="Вывод 13 5" xfId="2440" xr:uid="{381A8A40-E387-4FE4-BAEE-3E43FCB0F672}"/>
    <cellStyle name="Вывод 13 5 2" xfId="4234" xr:uid="{FA37901A-0FFD-4EA2-8A2F-73D1628796E6}"/>
    <cellStyle name="Вывод 13 5 2 2" xfId="10790" xr:uid="{3EB49689-7447-4D70-8075-3176B8F7BA88}"/>
    <cellStyle name="Вывод 13 5 2 3" xfId="16404" xr:uid="{795F6A34-25CA-4766-8591-49126D988865}"/>
    <cellStyle name="Вывод 13 5 2 4" xfId="21881" xr:uid="{074F5F0D-0C47-49E9-A3B5-6241661F7C62}"/>
    <cellStyle name="Вывод 13 5 3" xfId="6752" xr:uid="{80D1F912-68F0-44B1-8F8D-12AF80E1D33C}"/>
    <cellStyle name="Вывод 13 5 3 2" xfId="13235" xr:uid="{A1356254-2C34-48CE-9EA6-F9B4D5E047CF}"/>
    <cellStyle name="Вывод 13 5 3 3" xfId="18801" xr:uid="{7AD33C7A-8ED1-4766-8D56-002DB1B3C237}"/>
    <cellStyle name="Вывод 13 5 3 4" xfId="24242" xr:uid="{0D453993-C145-4A44-8FED-DE9FE02AECBB}"/>
    <cellStyle name="Вывод 13 5 4" xfId="9049" xr:uid="{4613F76F-03BC-4066-8DB7-F24D4FD394E0}"/>
    <cellStyle name="Вывод 13 5 5" xfId="14696" xr:uid="{BCDDA099-7D08-44C5-A83A-5D0D0541D5BB}"/>
    <cellStyle name="Вывод 13 5 6" xfId="20216" xr:uid="{AA9EB410-DEAA-4975-AA9E-046CE9455CA3}"/>
    <cellStyle name="Вывод 13 6" xfId="2441" xr:uid="{BF1E09DF-087C-4285-9689-D206AD9D0924}"/>
    <cellStyle name="Вывод 13 6 2" xfId="4235" xr:uid="{82CBC2C2-4DBB-4619-827A-DBA75BCE9169}"/>
    <cellStyle name="Вывод 13 6 2 2" xfId="10791" xr:uid="{C7D3F5B3-A7E1-4DCD-8E15-8961B3BAE289}"/>
    <cellStyle name="Вывод 13 6 2 3" xfId="16405" xr:uid="{54A3B51E-FD09-4611-8BFA-4CE41CED457B}"/>
    <cellStyle name="Вывод 13 6 2 4" xfId="21882" xr:uid="{7D6B0CC3-A917-4E27-952D-76F16FFAACA9}"/>
    <cellStyle name="Вывод 13 6 3" xfId="6753" xr:uid="{142C4176-316E-44A6-991D-67258B8C53A5}"/>
    <cellStyle name="Вывод 13 6 3 2" xfId="13236" xr:uid="{ECC1741D-C3EC-404E-8EDA-DB35FB2AD30C}"/>
    <cellStyle name="Вывод 13 6 3 3" xfId="18802" xr:uid="{79F660CD-4DA5-4EC2-AA36-7C0ED4E644A8}"/>
    <cellStyle name="Вывод 13 6 3 4" xfId="24243" xr:uid="{22589451-D681-45BA-9198-03EBAC45C65A}"/>
    <cellStyle name="Вывод 13 6 4" xfId="9050" xr:uid="{D2767D96-5B34-4887-A9D8-12DCC7FAEDC5}"/>
    <cellStyle name="Вывод 13 6 5" xfId="14697" xr:uid="{138F47F4-154B-4B7A-A938-9547C825506B}"/>
    <cellStyle name="Вывод 13 6 6" xfId="20217" xr:uid="{7F9810C2-9BD8-4EBB-A666-BDAF2109E838}"/>
    <cellStyle name="Вывод 13 7" xfId="4224" xr:uid="{30DA5290-BE82-4353-A72D-78A51420B1E2}"/>
    <cellStyle name="Вывод 13 7 2" xfId="10780" xr:uid="{623C1610-7BEB-4EF5-B436-586465A0A8D2}"/>
    <cellStyle name="Вывод 13 7 3" xfId="16394" xr:uid="{D515DBB1-6C92-4DDD-B9BD-9ECB04DFE1D2}"/>
    <cellStyle name="Вывод 13 7 4" xfId="21871" xr:uid="{DC4891C3-AD69-4EA2-9B07-4E2EA1CFAAAA}"/>
    <cellStyle name="Вывод 13 8" xfId="6742" xr:uid="{B8B03322-4818-4376-8177-66953DB29761}"/>
    <cellStyle name="Вывод 13 8 2" xfId="13225" xr:uid="{C8D7440C-77A3-4913-A026-0295DEF411B1}"/>
    <cellStyle name="Вывод 13 8 3" xfId="18791" xr:uid="{AE76BC2F-F8E8-4DC3-A68E-3799641469ED}"/>
    <cellStyle name="Вывод 13 8 4" xfId="24232" xr:uid="{0D23F043-8D60-40AA-AB9D-52D62163DF21}"/>
    <cellStyle name="Вывод 13 9" xfId="9039" xr:uid="{333F37EF-9BFE-40DF-BB3D-C1FB2560BF69}"/>
    <cellStyle name="Вывод 14" xfId="2442" xr:uid="{B3B275F6-3C84-4DAD-87C8-5811C379FE3A}"/>
    <cellStyle name="Вывод 14 10" xfId="14698" xr:uid="{EFE8916B-36FF-4AF7-8B6C-4ACA0B39958C}"/>
    <cellStyle name="Вывод 14 11" xfId="20218" xr:uid="{6204C318-2331-49E2-A493-687F51203091}"/>
    <cellStyle name="Вывод 14 2" xfId="2443" xr:uid="{D090BE18-81D7-442F-8E5C-2DEAC5D56741}"/>
    <cellStyle name="Вывод 14 2 2" xfId="2444" xr:uid="{BC698693-B85B-4052-926D-88D2EF5A495F}"/>
    <cellStyle name="Вывод 14 2 2 2" xfId="4238" xr:uid="{56FF4063-9F53-4450-816B-64A5FF68E315}"/>
    <cellStyle name="Вывод 14 2 2 2 2" xfId="10794" xr:uid="{5CF11ACE-8B21-4923-B555-7E110061008C}"/>
    <cellStyle name="Вывод 14 2 2 2 3" xfId="16408" xr:uid="{BC90C850-DC17-429F-896A-54ED9D6EA91A}"/>
    <cellStyle name="Вывод 14 2 2 2 4" xfId="21885" xr:uid="{82DDAA48-1143-4726-BBE3-D4B621946124}"/>
    <cellStyle name="Вывод 14 2 2 3" xfId="6756" xr:uid="{40350155-05D5-4BF0-AFA0-E4E9CC8EDB19}"/>
    <cellStyle name="Вывод 14 2 2 3 2" xfId="13239" xr:uid="{A49C76F6-4203-4819-AED1-54DDD6BABD35}"/>
    <cellStyle name="Вывод 14 2 2 3 3" xfId="18805" xr:uid="{DA15EFA8-2FC9-47F5-8ADA-9B4C8730E8BD}"/>
    <cellStyle name="Вывод 14 2 2 3 4" xfId="24246" xr:uid="{29D20606-014A-47C4-B101-24A96C5FB14D}"/>
    <cellStyle name="Вывод 14 2 2 4" xfId="9053" xr:uid="{082E2CB1-82DA-4A15-8A54-DB301D74E5E9}"/>
    <cellStyle name="Вывод 14 2 2 5" xfId="14700" xr:uid="{669F5C4F-1230-4791-AA05-DB64C063B75D}"/>
    <cellStyle name="Вывод 14 2 2 6" xfId="20220" xr:uid="{65168C25-223F-49D0-BC02-A283DDEB4B90}"/>
    <cellStyle name="Вывод 14 2 3" xfId="2445" xr:uid="{8908A0E7-A466-4C70-9C8E-9AE27D1BEAD4}"/>
    <cellStyle name="Вывод 14 2 3 2" xfId="4239" xr:uid="{8B3CBD00-B640-4C78-82B7-20BF882FC845}"/>
    <cellStyle name="Вывод 14 2 3 2 2" xfId="10795" xr:uid="{505C6B8E-1E6D-4BDA-9055-67E0E6942BDF}"/>
    <cellStyle name="Вывод 14 2 3 2 3" xfId="16409" xr:uid="{25DC5E88-246B-440A-8AB5-3C9FA87769F5}"/>
    <cellStyle name="Вывод 14 2 3 2 4" xfId="21886" xr:uid="{009F56F7-3439-48B0-8B5E-D484E2F959BD}"/>
    <cellStyle name="Вывод 14 2 3 3" xfId="6757" xr:uid="{F3582ECC-8635-4247-868E-8B0DCF391363}"/>
    <cellStyle name="Вывод 14 2 3 3 2" xfId="13240" xr:uid="{B6212B02-83AD-4DB0-832D-EADB95020578}"/>
    <cellStyle name="Вывод 14 2 3 3 3" xfId="18806" xr:uid="{B3F94658-E971-47E4-AE9A-12730ECCFFE5}"/>
    <cellStyle name="Вывод 14 2 3 3 4" xfId="24247" xr:uid="{46924BDC-ADB5-4264-9EE6-0CEBDC94A6C6}"/>
    <cellStyle name="Вывод 14 2 3 4" xfId="9054" xr:uid="{00F96DBB-DD91-401B-AE89-DCDF6DB4E73C}"/>
    <cellStyle name="Вывод 14 2 3 5" xfId="14701" xr:uid="{5BE35925-EF37-44B9-9F75-6ACD7B81089A}"/>
    <cellStyle name="Вывод 14 2 3 6" xfId="20221" xr:uid="{7ED532C3-FB80-4E81-A847-622A2D184555}"/>
    <cellStyle name="Вывод 14 2 4" xfId="4237" xr:uid="{9A89A113-3B9F-4975-80FE-9BCE1BF57775}"/>
    <cellStyle name="Вывод 14 2 4 2" xfId="10793" xr:uid="{2BE959CD-146F-4CDD-804F-0A4A8238EFA5}"/>
    <cellStyle name="Вывод 14 2 4 3" xfId="16407" xr:uid="{6E0E124C-1BF0-4AD2-BD6C-3A23D63269B0}"/>
    <cellStyle name="Вывод 14 2 4 4" xfId="21884" xr:uid="{ABD05833-AB10-4D56-BBB8-107434AE47AD}"/>
    <cellStyle name="Вывод 14 2 5" xfId="6755" xr:uid="{F3520169-CE72-4ED4-8D91-EB03BF3D2700}"/>
    <cellStyle name="Вывод 14 2 5 2" xfId="13238" xr:uid="{3DE1ED47-2C20-4C9E-9BCF-2063B8554B81}"/>
    <cellStyle name="Вывод 14 2 5 3" xfId="18804" xr:uid="{D22A84CA-6DD7-419C-97C0-7D81066EBE57}"/>
    <cellStyle name="Вывод 14 2 5 4" xfId="24245" xr:uid="{2F99FA03-90FA-499E-866A-28D45BE0D639}"/>
    <cellStyle name="Вывод 14 2 6" xfId="9052" xr:uid="{7E1CC0D8-C20C-4234-9361-D5697FE835B6}"/>
    <cellStyle name="Вывод 14 2 7" xfId="14699" xr:uid="{39C41B8A-2EC6-40E7-9E1B-102027960760}"/>
    <cellStyle name="Вывод 14 2 8" xfId="20219" xr:uid="{F9BB0AFB-7267-472C-B93A-F558945D0AE9}"/>
    <cellStyle name="Вывод 14 3" xfId="2446" xr:uid="{F1454681-B5BF-484A-AA7B-CE504FCC9884}"/>
    <cellStyle name="Вывод 14 3 2" xfId="2447" xr:uid="{911B2EDC-04EB-4C4C-824C-AE6AABAD8D44}"/>
    <cellStyle name="Вывод 14 3 2 2" xfId="4241" xr:uid="{4A2B5F4D-3045-46F8-9CAC-984086E5E7AF}"/>
    <cellStyle name="Вывод 14 3 2 2 2" xfId="10797" xr:uid="{FAE01F4C-EAF4-4151-B8D3-C92F24C294A3}"/>
    <cellStyle name="Вывод 14 3 2 2 3" xfId="16411" xr:uid="{CA380578-6ED0-4B44-A029-FCB21683B38A}"/>
    <cellStyle name="Вывод 14 3 2 2 4" xfId="21888" xr:uid="{0AF2E77B-24B7-4755-8D7C-8BB0A9C30743}"/>
    <cellStyle name="Вывод 14 3 2 3" xfId="6759" xr:uid="{4B6F23A5-66B7-4F72-82CD-D902894D93DA}"/>
    <cellStyle name="Вывод 14 3 2 3 2" xfId="13242" xr:uid="{4CE5BA3A-26B9-4F0A-B7FC-DFDF3CBD41E3}"/>
    <cellStyle name="Вывод 14 3 2 3 3" xfId="18808" xr:uid="{A0EAF388-ABBA-41E8-B763-2297B171ED95}"/>
    <cellStyle name="Вывод 14 3 2 3 4" xfId="24249" xr:uid="{6F65755A-1A2C-4AC7-A245-6861AF737C11}"/>
    <cellStyle name="Вывод 14 3 2 4" xfId="9056" xr:uid="{38155A6A-354F-482A-A0C6-BC449C28FE6E}"/>
    <cellStyle name="Вывод 14 3 2 5" xfId="14703" xr:uid="{FCDB58BA-BA43-4651-B044-D485A904DAAC}"/>
    <cellStyle name="Вывод 14 3 2 6" xfId="20223" xr:uid="{37CBF9A5-B943-4209-9386-AB6F66DA57A0}"/>
    <cellStyle name="Вывод 14 3 3" xfId="2448" xr:uid="{658F4593-C7E2-4A3A-84DA-939C2CD1EAA0}"/>
    <cellStyle name="Вывод 14 3 3 2" xfId="4242" xr:uid="{E49FBE4A-AAD8-420A-AD03-F794A51B1C65}"/>
    <cellStyle name="Вывод 14 3 3 2 2" xfId="10798" xr:uid="{75275C1B-B793-4718-9195-B1781204BAD1}"/>
    <cellStyle name="Вывод 14 3 3 2 3" xfId="16412" xr:uid="{3D277EA3-1DEB-40C3-BC36-632A57673B9B}"/>
    <cellStyle name="Вывод 14 3 3 2 4" xfId="21889" xr:uid="{533635BF-F446-44E2-804A-F7A23A5F74EF}"/>
    <cellStyle name="Вывод 14 3 3 3" xfId="6760" xr:uid="{BBF19DA1-2C74-4D15-B4BC-B16A360253E0}"/>
    <cellStyle name="Вывод 14 3 3 3 2" xfId="13243" xr:uid="{8E56F92A-46CF-45EF-B822-7E73C2BCC631}"/>
    <cellStyle name="Вывод 14 3 3 3 3" xfId="18809" xr:uid="{39C3CCE4-2A3A-4D35-A4B7-6D2A84CA00D7}"/>
    <cellStyle name="Вывод 14 3 3 3 4" xfId="24250" xr:uid="{6F0B1C39-5931-4446-B5B4-DC0EC88D07B2}"/>
    <cellStyle name="Вывод 14 3 3 4" xfId="9057" xr:uid="{06B077C7-6DF3-41F1-98ED-7D293FB379D0}"/>
    <cellStyle name="Вывод 14 3 3 5" xfId="14704" xr:uid="{EC1704C4-782C-4447-8DC9-BC13FA6FCD0F}"/>
    <cellStyle name="Вывод 14 3 3 6" xfId="20224" xr:uid="{CA698FFD-1843-4BD2-9F0B-379E9C176296}"/>
    <cellStyle name="Вывод 14 3 4" xfId="4240" xr:uid="{B7AEE5FE-C9F5-4D5F-A2C8-9FB8C737CC62}"/>
    <cellStyle name="Вывод 14 3 4 2" xfId="10796" xr:uid="{2EA16A1C-ECA0-437F-A710-BC10581EF893}"/>
    <cellStyle name="Вывод 14 3 4 3" xfId="16410" xr:uid="{69973698-4C29-498B-9CE3-32331FB9E4B8}"/>
    <cellStyle name="Вывод 14 3 4 4" xfId="21887" xr:uid="{EA80CB8A-11F2-4F69-BDB1-14952234E851}"/>
    <cellStyle name="Вывод 14 3 5" xfId="6758" xr:uid="{27CBA817-5EBD-4399-9B9F-C3BDD44B2E03}"/>
    <cellStyle name="Вывод 14 3 5 2" xfId="13241" xr:uid="{38706771-AAA2-4801-B3A7-43BF52AD317F}"/>
    <cellStyle name="Вывод 14 3 5 3" xfId="18807" xr:uid="{A32BB3CF-FB63-4BB1-888D-5BE114C26829}"/>
    <cellStyle name="Вывод 14 3 5 4" xfId="24248" xr:uid="{D2838C03-C5D3-430A-93E5-D54FA5132906}"/>
    <cellStyle name="Вывод 14 3 6" xfId="9055" xr:uid="{C92446D8-CDB4-47FE-98AB-E78C3AF092D1}"/>
    <cellStyle name="Вывод 14 3 7" xfId="14702" xr:uid="{956F72F3-0F02-473F-B581-DB68C165D90B}"/>
    <cellStyle name="Вывод 14 3 8" xfId="20222" xr:uid="{EFB327ED-B8AB-4E44-A260-84D215975402}"/>
    <cellStyle name="Вывод 14 4" xfId="2449" xr:uid="{C6F5F2B4-BD38-467A-8D6A-DEC8CC199926}"/>
    <cellStyle name="Вывод 14 4 2" xfId="2450" xr:uid="{0F59D2E1-2D1B-4B81-A925-8C028BF49805}"/>
    <cellStyle name="Вывод 14 4 2 2" xfId="4244" xr:uid="{A6D5357A-2A3E-4854-9452-7735D58D60E1}"/>
    <cellStyle name="Вывод 14 4 2 2 2" xfId="10800" xr:uid="{859FFA00-19B0-4C82-83E6-DDD5873FC38A}"/>
    <cellStyle name="Вывод 14 4 2 2 3" xfId="16414" xr:uid="{4279078E-B864-4CD2-AB98-CFCE023BD9CE}"/>
    <cellStyle name="Вывод 14 4 2 2 4" xfId="21891" xr:uid="{72DFCD44-2C13-4819-B678-818FB9345178}"/>
    <cellStyle name="Вывод 14 4 2 3" xfId="6762" xr:uid="{365BBA16-F1EE-4BF0-9620-891A743D5440}"/>
    <cellStyle name="Вывод 14 4 2 3 2" xfId="13245" xr:uid="{4FFEE95B-ED38-4B35-A258-262E386E3230}"/>
    <cellStyle name="Вывод 14 4 2 3 3" xfId="18811" xr:uid="{B71A9D16-2819-44C8-8C3E-74430115315B}"/>
    <cellStyle name="Вывод 14 4 2 3 4" xfId="24252" xr:uid="{5F98EF0B-1612-43CB-BC04-396D4E0AAB5E}"/>
    <cellStyle name="Вывод 14 4 2 4" xfId="9059" xr:uid="{B9553C33-6E62-4CA5-981A-CFDE983414B0}"/>
    <cellStyle name="Вывод 14 4 2 5" xfId="14706" xr:uid="{7E55DFD3-6374-41C9-A452-5E01EC466031}"/>
    <cellStyle name="Вывод 14 4 2 6" xfId="20226" xr:uid="{08D47BF1-0881-4B35-8090-F4CA6E56F7C4}"/>
    <cellStyle name="Вывод 14 4 3" xfId="2451" xr:uid="{F035E778-4E7F-4E66-836A-234D3AC4517B}"/>
    <cellStyle name="Вывод 14 4 3 2" xfId="4245" xr:uid="{13EF3DA2-EC18-4CAA-8094-84BCF884CCC0}"/>
    <cellStyle name="Вывод 14 4 3 2 2" xfId="10801" xr:uid="{300E91EA-D6B2-49DF-AA84-E376CD8EBD27}"/>
    <cellStyle name="Вывод 14 4 3 2 3" xfId="16415" xr:uid="{EF6AABA6-9FB7-4853-A088-8C6F3F4D8B0A}"/>
    <cellStyle name="Вывод 14 4 3 2 4" xfId="21892" xr:uid="{96FCDC85-B0B2-4F29-B807-9C23EA1E753B}"/>
    <cellStyle name="Вывод 14 4 3 3" xfId="6763" xr:uid="{017C6D89-62A0-49AB-8DDD-11D9505C0BA7}"/>
    <cellStyle name="Вывод 14 4 3 3 2" xfId="13246" xr:uid="{A4DFEC9E-3B1F-4071-A125-EF3DF9D5595C}"/>
    <cellStyle name="Вывод 14 4 3 3 3" xfId="18812" xr:uid="{C6EF0ECB-C2D4-4B83-9C6E-55AA736559FA}"/>
    <cellStyle name="Вывод 14 4 3 3 4" xfId="24253" xr:uid="{026A1355-4E28-4D64-890C-AEFE0CF60292}"/>
    <cellStyle name="Вывод 14 4 3 4" xfId="9060" xr:uid="{6CB0D03F-48B1-400E-AC3C-379F9089BA93}"/>
    <cellStyle name="Вывод 14 4 3 5" xfId="14707" xr:uid="{A0F0C254-364D-4704-BCCE-78D5ACE200AF}"/>
    <cellStyle name="Вывод 14 4 3 6" xfId="20227" xr:uid="{55AEA84E-C473-4E1F-91D3-D9214734F6CF}"/>
    <cellStyle name="Вывод 14 4 4" xfId="4243" xr:uid="{F4D75D63-7D4E-4735-A9F7-F53974B4D276}"/>
    <cellStyle name="Вывод 14 4 4 2" xfId="10799" xr:uid="{4F016BD2-51B7-4893-91C6-6DA9F95957F3}"/>
    <cellStyle name="Вывод 14 4 4 3" xfId="16413" xr:uid="{D00AF63C-72E5-419C-9F0E-EA50C863EBB6}"/>
    <cellStyle name="Вывод 14 4 4 4" xfId="21890" xr:uid="{588174AF-69A6-4070-8A92-0D6B99FE43C1}"/>
    <cellStyle name="Вывод 14 4 5" xfId="6761" xr:uid="{37BE3F9C-1CA1-49C7-922C-5523B9BC4401}"/>
    <cellStyle name="Вывод 14 4 5 2" xfId="13244" xr:uid="{F6CAEE5F-BE28-465E-9FCE-B3284B335A2F}"/>
    <cellStyle name="Вывод 14 4 5 3" xfId="18810" xr:uid="{AC1105FA-DB0B-400D-B449-01C8BF0F8710}"/>
    <cellStyle name="Вывод 14 4 5 4" xfId="24251" xr:uid="{F82C0CCF-D11C-4246-86DC-2715EB1D1E1F}"/>
    <cellStyle name="Вывод 14 4 6" xfId="9058" xr:uid="{ECCDEB02-1354-44E1-9569-96333386B676}"/>
    <cellStyle name="Вывод 14 4 7" xfId="14705" xr:uid="{462A2151-3677-470A-B839-FE25959588A5}"/>
    <cellStyle name="Вывод 14 4 8" xfId="20225" xr:uid="{0F8D2F81-39B8-46F5-A923-61FA1EEC90F7}"/>
    <cellStyle name="Вывод 14 5" xfId="2452" xr:uid="{6CE49BDF-2EEB-4F94-82BC-9F20BCD5852B}"/>
    <cellStyle name="Вывод 14 5 2" xfId="4246" xr:uid="{561B5EA9-0BF1-43BE-B29A-4B7934E66A53}"/>
    <cellStyle name="Вывод 14 5 2 2" xfId="10802" xr:uid="{DB164D4C-0000-4C9E-A4E8-7609A2670A04}"/>
    <cellStyle name="Вывод 14 5 2 3" xfId="16416" xr:uid="{4DAED03F-40EF-42FF-8107-BAD53C8A24DF}"/>
    <cellStyle name="Вывод 14 5 2 4" xfId="21893" xr:uid="{A14D24F8-DDE2-4756-B677-ACE3401D1A6C}"/>
    <cellStyle name="Вывод 14 5 3" xfId="6764" xr:uid="{6C6259C4-5B0D-4AF8-9512-800AD5C858D5}"/>
    <cellStyle name="Вывод 14 5 3 2" xfId="13247" xr:uid="{BF092A84-9006-4540-A544-68915592CD17}"/>
    <cellStyle name="Вывод 14 5 3 3" xfId="18813" xr:uid="{8EDC67F1-CE83-4A72-9FA4-ED92CCE0E8AC}"/>
    <cellStyle name="Вывод 14 5 3 4" xfId="24254" xr:uid="{794364F5-1DF1-403C-B0A9-3C02CF722912}"/>
    <cellStyle name="Вывод 14 5 4" xfId="9061" xr:uid="{106DF54C-41CE-43F5-8706-88C88E8F5ADB}"/>
    <cellStyle name="Вывод 14 5 5" xfId="14708" xr:uid="{793D0E01-B208-4703-A5D8-B14BD8C8A588}"/>
    <cellStyle name="Вывод 14 5 6" xfId="20228" xr:uid="{53E914B9-F0FE-4E50-8245-BF029859D8EC}"/>
    <cellStyle name="Вывод 14 6" xfId="2453" xr:uid="{BA7BDC09-D798-4208-BBD4-82B4CC0B1B34}"/>
    <cellStyle name="Вывод 14 6 2" xfId="4247" xr:uid="{D27D8405-D857-444F-8A9B-DAF4EA024D1E}"/>
    <cellStyle name="Вывод 14 6 2 2" xfId="10803" xr:uid="{CBD7AAAD-2768-4C77-88C8-8C14D1408819}"/>
    <cellStyle name="Вывод 14 6 2 3" xfId="16417" xr:uid="{190C9BFC-4909-47CA-BE8A-9F0B6EBF9A09}"/>
    <cellStyle name="Вывод 14 6 2 4" xfId="21894" xr:uid="{AB13CDF6-BC8F-43B8-89AD-5422430A8FE9}"/>
    <cellStyle name="Вывод 14 6 3" xfId="6765" xr:uid="{332557B7-9A88-445A-900F-A81231EC1163}"/>
    <cellStyle name="Вывод 14 6 3 2" xfId="13248" xr:uid="{DA45B1BA-3B6F-4FF2-857F-5F7848D53B0A}"/>
    <cellStyle name="Вывод 14 6 3 3" xfId="18814" xr:uid="{8F67093F-7B8F-468E-A668-BFCFE71ED812}"/>
    <cellStyle name="Вывод 14 6 3 4" xfId="24255" xr:uid="{CECE764B-BCF4-4C8F-9B6B-EBD5058BB5A7}"/>
    <cellStyle name="Вывод 14 6 4" xfId="9062" xr:uid="{BDE06C74-6836-4475-80B5-2CDB7D349ABA}"/>
    <cellStyle name="Вывод 14 6 5" xfId="14709" xr:uid="{6BE12958-204D-47E3-B621-12162CDDF0A6}"/>
    <cellStyle name="Вывод 14 6 6" xfId="20229" xr:uid="{ED5C4333-5752-46AE-BFD1-C3F49FE80934}"/>
    <cellStyle name="Вывод 14 7" xfId="4236" xr:uid="{F8C337C3-0396-4127-8B25-3D7CA56EEC02}"/>
    <cellStyle name="Вывод 14 7 2" xfId="10792" xr:uid="{03E1F0BE-0DAF-45D8-B2C0-77BBCD1887C9}"/>
    <cellStyle name="Вывод 14 7 3" xfId="16406" xr:uid="{ABD57240-9527-41BF-990F-4A938709AA63}"/>
    <cellStyle name="Вывод 14 7 4" xfId="21883" xr:uid="{A5041125-F416-49D8-8914-A3E7EE328781}"/>
    <cellStyle name="Вывод 14 8" xfId="6754" xr:uid="{9E62C3C2-DB69-40EC-97E2-93A41DE00CC0}"/>
    <cellStyle name="Вывод 14 8 2" xfId="13237" xr:uid="{3AF83337-2438-43E1-B34B-12669A6EAF83}"/>
    <cellStyle name="Вывод 14 8 3" xfId="18803" xr:uid="{70CE0C55-93BC-4A2E-94EB-E97755367034}"/>
    <cellStyle name="Вывод 14 8 4" xfId="24244" xr:uid="{5DF743E4-F0C9-4CB0-9789-6456F9A09A58}"/>
    <cellStyle name="Вывод 14 9" xfId="9051" xr:uid="{05AB568A-71DD-4D7A-94B7-39EA1BEAFF21}"/>
    <cellStyle name="Вывод 15" xfId="2454" xr:uid="{9892FF74-C1D1-4905-94D8-DA3F8B0084E7}"/>
    <cellStyle name="Вывод 15 2" xfId="2455" xr:uid="{34C28C9B-9CB4-43F5-96D7-B17345C84950}"/>
    <cellStyle name="Вывод 15 2 2" xfId="4249" xr:uid="{F2AEEC5C-2840-4ACB-BD0D-770A7338D0DC}"/>
    <cellStyle name="Вывод 15 2 2 2" xfId="10805" xr:uid="{7EEB76F0-F1EC-4502-9A3C-1F57FC83E1CF}"/>
    <cellStyle name="Вывод 15 2 2 3" xfId="16419" xr:uid="{CCE13C49-0FDE-476F-A63B-92535517E8AE}"/>
    <cellStyle name="Вывод 15 2 2 4" xfId="21896" xr:uid="{3421CB89-6349-4A82-893B-9F52C7C8E938}"/>
    <cellStyle name="Вывод 15 2 3" xfId="6767" xr:uid="{1605FE8B-98DF-4DA5-829C-5BEA4D602C91}"/>
    <cellStyle name="Вывод 15 2 3 2" xfId="13250" xr:uid="{92CB5816-6B88-46F7-81CE-3221AA68F442}"/>
    <cellStyle name="Вывод 15 2 3 3" xfId="18816" xr:uid="{46001F13-978A-41CE-8499-1AD3E65C0053}"/>
    <cellStyle name="Вывод 15 2 3 4" xfId="24257" xr:uid="{0122649F-8488-4445-BF62-A9A36098AD85}"/>
    <cellStyle name="Вывод 15 2 4" xfId="9064" xr:uid="{C50C135A-10DF-408D-9C34-7FF7D47222F7}"/>
    <cellStyle name="Вывод 15 2 5" xfId="14711" xr:uid="{B0B6F35D-CBED-4AD8-884D-A3A5CFAD6977}"/>
    <cellStyle name="Вывод 15 2 6" xfId="20231" xr:uid="{87643685-DD2B-46DE-B62F-6A8CFC88906F}"/>
    <cellStyle name="Вывод 15 3" xfId="2456" xr:uid="{0612AF6E-75FB-400A-AE24-D692C36FB89D}"/>
    <cellStyle name="Вывод 15 3 2" xfId="4250" xr:uid="{842934B2-81E1-492F-A293-3922662DF696}"/>
    <cellStyle name="Вывод 15 3 2 2" xfId="10806" xr:uid="{E2752C56-F9A5-4FB0-B0C8-395F9C6DAEB3}"/>
    <cellStyle name="Вывод 15 3 2 3" xfId="16420" xr:uid="{A66EEC35-C5B2-48F0-99E0-C707F3B2654B}"/>
    <cellStyle name="Вывод 15 3 2 4" xfId="21897" xr:uid="{678B2BFC-EE5B-4A7F-A597-04FC4B3B0785}"/>
    <cellStyle name="Вывод 15 3 3" xfId="6768" xr:uid="{143AFE85-5A38-499E-8F33-EBFA6D36FCF1}"/>
    <cellStyle name="Вывод 15 3 3 2" xfId="13251" xr:uid="{4185BCAD-3AE9-404A-A448-694AFC22D661}"/>
    <cellStyle name="Вывод 15 3 3 3" xfId="18817" xr:uid="{EEEF5A60-6964-4F0A-8F78-EBEB44A3F9F8}"/>
    <cellStyle name="Вывод 15 3 3 4" xfId="24258" xr:uid="{A5C0D10C-9C30-42A7-A098-70B2D31E4771}"/>
    <cellStyle name="Вывод 15 3 4" xfId="9065" xr:uid="{2E11CE58-EAC0-4EB2-90C4-53D27059473A}"/>
    <cellStyle name="Вывод 15 3 5" xfId="14712" xr:uid="{3038681D-6B10-4B51-9824-EC77EBD47550}"/>
    <cellStyle name="Вывод 15 3 6" xfId="20232" xr:uid="{E1EAED88-93D3-477D-A79A-953D8A039049}"/>
    <cellStyle name="Вывод 15 4" xfId="4248" xr:uid="{7F8C0AE9-54C0-4A13-B360-6E736CB5A5FF}"/>
    <cellStyle name="Вывод 15 4 2" xfId="10804" xr:uid="{FE4463DE-F2C1-4E25-8F38-6B04E0E66970}"/>
    <cellStyle name="Вывод 15 4 3" xfId="16418" xr:uid="{29388976-F7D5-4C89-8653-6F77AE250E3A}"/>
    <cellStyle name="Вывод 15 4 4" xfId="21895" xr:uid="{86E4C8D4-3A72-4CCD-8BDF-BA30C64D28D9}"/>
    <cellStyle name="Вывод 15 5" xfId="6766" xr:uid="{3606475A-D764-4232-B946-272D524A0ABF}"/>
    <cellStyle name="Вывод 15 5 2" xfId="13249" xr:uid="{5B749816-0C7D-4CFD-A9DD-C6156726E854}"/>
    <cellStyle name="Вывод 15 5 3" xfId="18815" xr:uid="{6E6C900D-2FB8-4025-B6EA-83E0ABFCB350}"/>
    <cellStyle name="Вывод 15 5 4" xfId="24256" xr:uid="{911B5A42-1A67-4F55-A50D-2535F3DC1FA4}"/>
    <cellStyle name="Вывод 15 6" xfId="9063" xr:uid="{AC2C6891-2471-48A0-AA50-89671483D009}"/>
    <cellStyle name="Вывод 15 7" xfId="14710" xr:uid="{D3AF5729-85EB-4EB2-A62E-8EFAC15005A8}"/>
    <cellStyle name="Вывод 15 8" xfId="20230" xr:uid="{2B8F1505-AB52-4DC4-9A9D-050E7B60BF99}"/>
    <cellStyle name="Вывод 16" xfId="2457" xr:uid="{1F4D5BD3-2957-4715-AF6A-FFAEB674F395}"/>
    <cellStyle name="Вывод 16 2" xfId="2458" xr:uid="{270C7846-3F46-4DDE-8C1A-27947B4C9196}"/>
    <cellStyle name="Вывод 16 2 2" xfId="4252" xr:uid="{46A571A9-A38F-4F98-ADB1-0A75275839D4}"/>
    <cellStyle name="Вывод 16 2 2 2" xfId="10808" xr:uid="{763B3936-F1D5-4F70-B548-019A9145833D}"/>
    <cellStyle name="Вывод 16 2 2 3" xfId="16422" xr:uid="{8E52D531-B91E-4679-BC17-91DEB789F349}"/>
    <cellStyle name="Вывод 16 2 2 4" xfId="21899" xr:uid="{27E0EEAF-B993-44FF-B5FE-866D858E049F}"/>
    <cellStyle name="Вывод 16 2 3" xfId="6770" xr:uid="{FF7DF7E2-5854-4916-83CC-4CA4D71C1974}"/>
    <cellStyle name="Вывод 16 2 3 2" xfId="13253" xr:uid="{EE040F18-7A97-4EC2-A5AB-B9F059F52EAE}"/>
    <cellStyle name="Вывод 16 2 3 3" xfId="18819" xr:uid="{3B11D383-3A71-4CF6-AA0E-06C1607320F2}"/>
    <cellStyle name="Вывод 16 2 3 4" xfId="24260" xr:uid="{5B401B82-7BE4-485C-B8BD-834D6A02B16D}"/>
    <cellStyle name="Вывод 16 2 4" xfId="9067" xr:uid="{26E83333-440D-4895-8216-05B0F219E2E8}"/>
    <cellStyle name="Вывод 16 2 5" xfId="14714" xr:uid="{DA923078-3DF4-4B43-8787-81BC7FB084F5}"/>
    <cellStyle name="Вывод 16 2 6" xfId="20234" xr:uid="{829547FA-841D-409A-95BD-A90880AC7033}"/>
    <cellStyle name="Вывод 16 3" xfId="2459" xr:uid="{6BE561CE-B9FB-464E-98DC-3BD851C23AF1}"/>
    <cellStyle name="Вывод 16 3 2" xfId="4253" xr:uid="{164A25DA-32B9-4A45-8BE2-DED99E027B65}"/>
    <cellStyle name="Вывод 16 3 2 2" xfId="10809" xr:uid="{B2EBDF01-58D2-4B14-8AD1-6A5CAEB4CBB4}"/>
    <cellStyle name="Вывод 16 3 2 3" xfId="16423" xr:uid="{DB4FB2C7-F415-4242-9CD4-E7A6A5C7C8CC}"/>
    <cellStyle name="Вывод 16 3 2 4" xfId="21900" xr:uid="{536AEB94-87C0-45C0-A7E2-93B253E94678}"/>
    <cellStyle name="Вывод 16 3 3" xfId="6771" xr:uid="{36D4FD89-385E-4B9D-BA37-1B83B010E332}"/>
    <cellStyle name="Вывод 16 3 3 2" xfId="13254" xr:uid="{9D90D010-DF93-4DC1-93C6-659F2C10306A}"/>
    <cellStyle name="Вывод 16 3 3 3" xfId="18820" xr:uid="{29B7DD21-0715-4AB2-9E3E-6626B03F3A46}"/>
    <cellStyle name="Вывод 16 3 3 4" xfId="24261" xr:uid="{D067B4A6-A82C-4128-AB73-861D130211A7}"/>
    <cellStyle name="Вывод 16 3 4" xfId="9068" xr:uid="{3AD1DB01-D6A4-49E1-B17C-04F1971DD6EE}"/>
    <cellStyle name="Вывод 16 3 5" xfId="14715" xr:uid="{4CDBEDDD-D8D2-47F5-86C7-086D6AED7672}"/>
    <cellStyle name="Вывод 16 3 6" xfId="20235" xr:uid="{21180736-1612-4E20-8587-5A4979BD622A}"/>
    <cellStyle name="Вывод 16 4" xfId="4251" xr:uid="{34BF6E09-9BF7-4890-AC47-36613B091339}"/>
    <cellStyle name="Вывод 16 4 2" xfId="10807" xr:uid="{914D0DC6-6C4B-41BC-AE22-E97D9F1C0625}"/>
    <cellStyle name="Вывод 16 4 3" xfId="16421" xr:uid="{8CCD9B64-1283-476E-84BB-8891EDFFBFC4}"/>
    <cellStyle name="Вывод 16 4 4" xfId="21898" xr:uid="{C3C3AE4C-3EB6-42A3-AA39-74AB69AAABAA}"/>
    <cellStyle name="Вывод 16 5" xfId="6769" xr:uid="{98C9BA65-9CBC-4910-BB15-66B43C2C9AF3}"/>
    <cellStyle name="Вывод 16 5 2" xfId="13252" xr:uid="{D2EB02EC-F9EC-4C97-B4B6-ABC0794894A1}"/>
    <cellStyle name="Вывод 16 5 3" xfId="18818" xr:uid="{8453E649-81A4-478D-9829-21A7CF4A27E8}"/>
    <cellStyle name="Вывод 16 5 4" xfId="24259" xr:uid="{07A87260-D971-449C-A4D7-1888757E26C5}"/>
    <cellStyle name="Вывод 16 6" xfId="9066" xr:uid="{D1E71A62-A074-4064-8358-80E391B2E670}"/>
    <cellStyle name="Вывод 16 7" xfId="14713" xr:uid="{C7DB42EA-7C2D-4868-AE61-F0F87D7C3E3D}"/>
    <cellStyle name="Вывод 16 8" xfId="20233" xr:uid="{C2C24512-B230-497C-BBB3-6EF2ECEC6B44}"/>
    <cellStyle name="Вывод 17" xfId="2460" xr:uid="{D5424CAA-ED9F-4F56-ADBC-A52F30A74D02}"/>
    <cellStyle name="Вывод 17 2" xfId="4254" xr:uid="{897C3566-657A-4473-994B-76C2FA24FFA8}"/>
    <cellStyle name="Вывод 17 2 2" xfId="10810" xr:uid="{ED7959E7-3079-40BB-B57F-A8883F6D62F8}"/>
    <cellStyle name="Вывод 17 2 3" xfId="16424" xr:uid="{B93718A5-F631-46D7-8CAD-781A7A5F906A}"/>
    <cellStyle name="Вывод 17 2 4" xfId="21901" xr:uid="{AF3DBCC2-7586-4C4B-BA1D-B4D3ECD984FF}"/>
    <cellStyle name="Вывод 17 3" xfId="6772" xr:uid="{E48F6C35-C265-4560-B84C-A8609D29E995}"/>
    <cellStyle name="Вывод 17 3 2" xfId="13255" xr:uid="{78A51E5F-5A8B-48DC-BB65-2948896AD104}"/>
    <cellStyle name="Вывод 17 3 3" xfId="18821" xr:uid="{25047B91-F285-4B41-8D4D-21A6F427E5B9}"/>
    <cellStyle name="Вывод 17 3 4" xfId="24262" xr:uid="{46CDBD44-9F43-4A55-AEDE-F3C7CA2F5E33}"/>
    <cellStyle name="Вывод 17 4" xfId="9069" xr:uid="{D86FF4B0-C6EC-4010-BC15-EE85129BF88A}"/>
    <cellStyle name="Вывод 17 5" xfId="14716" xr:uid="{C7C548ED-3894-4997-BBCE-173BE238E612}"/>
    <cellStyle name="Вывод 17 6" xfId="20236" xr:uid="{38DAC1ED-4E63-47AE-829E-F943001415B6}"/>
    <cellStyle name="Вывод 18" xfId="2461" xr:uid="{672105DF-2D5C-44CC-B89C-72801201C0C5}"/>
    <cellStyle name="Вывод 18 2" xfId="4255" xr:uid="{831CF2F0-1BFA-4B93-AF32-08A515B78DB1}"/>
    <cellStyle name="Вывод 18 2 2" xfId="10811" xr:uid="{81A34BF1-4DF2-4268-A83C-B98D137A3F18}"/>
    <cellStyle name="Вывод 18 2 3" xfId="16425" xr:uid="{F6A56361-2ACF-4C98-A951-ECF82B39A4C0}"/>
    <cellStyle name="Вывод 18 2 4" xfId="21902" xr:uid="{2D3F5CFA-9DFF-47E8-9A5B-3BB37231B341}"/>
    <cellStyle name="Вывод 18 3" xfId="6773" xr:uid="{84D95B92-3EC6-471F-87DA-401086EB15BA}"/>
    <cellStyle name="Вывод 18 3 2" xfId="13256" xr:uid="{D610636C-D029-4DB4-BDA4-F80B76B3CEA2}"/>
    <cellStyle name="Вывод 18 3 3" xfId="18822" xr:uid="{824235FD-D5D5-48A0-AF6F-064286F49464}"/>
    <cellStyle name="Вывод 18 3 4" xfId="24263" xr:uid="{C96AFB6F-DFF1-40A7-A7B9-675BDDCF853A}"/>
    <cellStyle name="Вывод 18 4" xfId="9070" xr:uid="{2DE4EBEA-8241-423D-BBF6-87DD25029B89}"/>
    <cellStyle name="Вывод 18 5" xfId="14717" xr:uid="{56AC3405-7195-48A7-9904-860324EED874}"/>
    <cellStyle name="Вывод 18 6" xfId="20237" xr:uid="{B8C91979-13EB-4C12-98A0-37221060872D}"/>
    <cellStyle name="Вывод 19" xfId="4187" xr:uid="{06FE062F-446B-4FA8-BAB8-456DBF333221}"/>
    <cellStyle name="Вывод 19 2" xfId="10743" xr:uid="{B5F730F8-1DC5-43F0-883B-6FE8D267F1B6}"/>
    <cellStyle name="Вывод 19 3" xfId="16357" xr:uid="{C2A9A363-EC25-4A6B-A215-B115324D5F4F}"/>
    <cellStyle name="Вывод 19 4" xfId="21834" xr:uid="{A079F52F-4F45-4EDF-8DFE-D8C59F125C72}"/>
    <cellStyle name="Вывод 2" xfId="2462" xr:uid="{494C778B-CA89-413E-942A-C7250ECC2FAF}"/>
    <cellStyle name="Вывод 2 10" xfId="14718" xr:uid="{457181C3-E7A5-4ABC-B5B0-E19AFEFCE939}"/>
    <cellStyle name="Вывод 2 11" xfId="20238" xr:uid="{0C85BA83-853F-4FC0-AB7F-D8B7C86D100E}"/>
    <cellStyle name="Вывод 2 2" xfId="2463" xr:uid="{BF8AF8A9-7091-4EDC-BE30-6E1ABE7D3E44}"/>
    <cellStyle name="Вывод 2 2 10" xfId="20239" xr:uid="{F2F779BA-88E4-48F5-B675-AB24E5100FC8}"/>
    <cellStyle name="Вывод 2 2 2" xfId="2464" xr:uid="{94074C9D-6EF0-4F8F-9AC1-A3197C5B8EE0}"/>
    <cellStyle name="Вывод 2 2 2 2" xfId="2465" xr:uid="{AE499C07-AE00-4BFC-AED9-4323E8716013}"/>
    <cellStyle name="Вывод 2 2 2 2 2" xfId="4259" xr:uid="{A9498873-1E02-4623-B5DF-E7914E349180}"/>
    <cellStyle name="Вывод 2 2 2 2 2 2" xfId="10815" xr:uid="{07AC5777-B1D2-473A-A8EB-44C48C8B2D92}"/>
    <cellStyle name="Вывод 2 2 2 2 2 3" xfId="16429" xr:uid="{8A88E3BE-6FBA-4588-BD6B-AC229E3AB89D}"/>
    <cellStyle name="Вывод 2 2 2 2 2 4" xfId="21906" xr:uid="{99D2EBCC-4957-44D7-B528-B6F62CE23BA6}"/>
    <cellStyle name="Вывод 2 2 2 2 3" xfId="6777" xr:uid="{BC5D4371-338B-482F-8E46-2D94B250BFCA}"/>
    <cellStyle name="Вывод 2 2 2 2 3 2" xfId="13260" xr:uid="{34ACAE78-F36A-401D-B91B-EB277433FD72}"/>
    <cellStyle name="Вывод 2 2 2 2 3 3" xfId="18826" xr:uid="{F763D5E4-4C05-4ABD-911E-A835F7DB0EC9}"/>
    <cellStyle name="Вывод 2 2 2 2 3 4" xfId="24267" xr:uid="{C0F252F2-5161-4E4F-9479-2FB37F5617F4}"/>
    <cellStyle name="Вывод 2 2 2 2 4" xfId="9074" xr:uid="{EBE36E6B-6C0B-41D0-AB93-FD30490A9E72}"/>
    <cellStyle name="Вывод 2 2 2 2 5" xfId="14721" xr:uid="{8686CBFF-1144-4754-8457-49941C68AEF2}"/>
    <cellStyle name="Вывод 2 2 2 2 6" xfId="20241" xr:uid="{1418F05D-4E3E-4457-B1D7-B63C8769C7D0}"/>
    <cellStyle name="Вывод 2 2 2 3" xfId="2466" xr:uid="{23D76CB6-BBEA-4E00-8D24-AC17FB94A40A}"/>
    <cellStyle name="Вывод 2 2 2 3 2" xfId="4260" xr:uid="{664BDD1A-D757-4A88-A52B-9A11DC711517}"/>
    <cellStyle name="Вывод 2 2 2 3 2 2" xfId="10816" xr:uid="{BF835FC8-5D28-4544-976C-16C6C45872B6}"/>
    <cellStyle name="Вывод 2 2 2 3 2 3" xfId="16430" xr:uid="{F2D180D5-7833-4523-932F-D9448CA5E371}"/>
    <cellStyle name="Вывод 2 2 2 3 2 4" xfId="21907" xr:uid="{4824ECAC-96FC-4FDE-87BC-FDA4D2E64B13}"/>
    <cellStyle name="Вывод 2 2 2 3 3" xfId="6778" xr:uid="{CADD3BCD-CB36-4ED9-A164-005C35D7CFF6}"/>
    <cellStyle name="Вывод 2 2 2 3 3 2" xfId="13261" xr:uid="{8AA063C8-1AB2-491F-AE9A-B5363FA15F15}"/>
    <cellStyle name="Вывод 2 2 2 3 3 3" xfId="18827" xr:uid="{C0FB40DA-EEA2-4E87-88F8-F88567810B07}"/>
    <cellStyle name="Вывод 2 2 2 3 3 4" xfId="24268" xr:uid="{982FAC66-3BA5-4D94-8F08-EFC8BF28FBF6}"/>
    <cellStyle name="Вывод 2 2 2 3 4" xfId="9075" xr:uid="{8AFF7F43-0C3C-45B8-AA60-49B739CD2758}"/>
    <cellStyle name="Вывод 2 2 2 3 5" xfId="14722" xr:uid="{354628E7-9DDB-4725-9B1D-0385459A2E16}"/>
    <cellStyle name="Вывод 2 2 2 3 6" xfId="20242" xr:uid="{54E379E8-6B68-4E65-B8F9-CE25053D603D}"/>
    <cellStyle name="Вывод 2 2 2 4" xfId="4258" xr:uid="{62CAEDCB-8D77-47E3-AB8F-9FD25D434C0E}"/>
    <cellStyle name="Вывод 2 2 2 4 2" xfId="10814" xr:uid="{1E12EA52-C4AB-42E2-AE4E-AE0316A03F4A}"/>
    <cellStyle name="Вывод 2 2 2 4 3" xfId="16428" xr:uid="{85BA79E8-AE00-48AD-A8D0-71742CC0BEB6}"/>
    <cellStyle name="Вывод 2 2 2 4 4" xfId="21905" xr:uid="{B079EF96-FDB3-4EF9-9AE5-E7362E5971A5}"/>
    <cellStyle name="Вывод 2 2 2 5" xfId="6776" xr:uid="{503EF395-1E6D-43F1-9C3F-7C358E1585F1}"/>
    <cellStyle name="Вывод 2 2 2 5 2" xfId="13259" xr:uid="{D1C23240-809C-447E-A3AD-E3DFD3CDD3DD}"/>
    <cellStyle name="Вывод 2 2 2 5 3" xfId="18825" xr:uid="{3E6E4020-7B5A-4423-AA21-A8A44B6E4204}"/>
    <cellStyle name="Вывод 2 2 2 5 4" xfId="24266" xr:uid="{4645FD58-3AE9-4CB7-9590-1A3DF23D9B70}"/>
    <cellStyle name="Вывод 2 2 2 6" xfId="9073" xr:uid="{C63C8724-AA71-4994-A67D-3E1096AB99CB}"/>
    <cellStyle name="Вывод 2 2 2 7" xfId="14720" xr:uid="{C5BA8589-10E6-42E2-8228-A6E1A2790710}"/>
    <cellStyle name="Вывод 2 2 2 8" xfId="20240" xr:uid="{3886EEA5-C7AF-4B19-AD66-F07E4EB9A78A}"/>
    <cellStyle name="Вывод 2 2 3" xfId="2467" xr:uid="{703919EF-3F15-4374-8369-FCD738C408A7}"/>
    <cellStyle name="Вывод 2 2 3 2" xfId="2468" xr:uid="{B7BAE830-E84A-4FAB-A505-06A986931931}"/>
    <cellStyle name="Вывод 2 2 3 2 2" xfId="4262" xr:uid="{F7D9ACC3-A0A9-47C7-B9E1-A272285A1020}"/>
    <cellStyle name="Вывод 2 2 3 2 2 2" xfId="10818" xr:uid="{B653F8A6-347C-40DE-BE90-F514B3486775}"/>
    <cellStyle name="Вывод 2 2 3 2 2 3" xfId="16432" xr:uid="{CCF245EE-5D0D-4533-AD2B-0468D61E12AC}"/>
    <cellStyle name="Вывод 2 2 3 2 2 4" xfId="21909" xr:uid="{4BEF747C-6624-4CB1-BF0E-BD19FD1BE287}"/>
    <cellStyle name="Вывод 2 2 3 2 3" xfId="6780" xr:uid="{F967EE20-0145-4B07-A083-8F08C4C0D9DB}"/>
    <cellStyle name="Вывод 2 2 3 2 3 2" xfId="13263" xr:uid="{12B27069-9BFA-4C66-97F9-F24A1119B837}"/>
    <cellStyle name="Вывод 2 2 3 2 3 3" xfId="18829" xr:uid="{AB9FD1BF-D6F3-4349-A8EE-5DEE1E794231}"/>
    <cellStyle name="Вывод 2 2 3 2 3 4" xfId="24270" xr:uid="{44F7B9A5-5889-4C82-9C51-D1DABA02BD4D}"/>
    <cellStyle name="Вывод 2 2 3 2 4" xfId="9077" xr:uid="{C831D6E6-4519-49A0-A925-67D4B150AFE0}"/>
    <cellStyle name="Вывод 2 2 3 2 5" xfId="14724" xr:uid="{7D50C45B-D137-40A6-9402-E456C2A7C1F7}"/>
    <cellStyle name="Вывод 2 2 3 2 6" xfId="20244" xr:uid="{246C5219-F260-445F-A60A-2D7225B4D4BD}"/>
    <cellStyle name="Вывод 2 2 3 3" xfId="2469" xr:uid="{24A215BD-3F54-46D4-A498-08ED4005D6D5}"/>
    <cellStyle name="Вывод 2 2 3 3 2" xfId="4263" xr:uid="{5DF05001-4735-4039-BB78-6DBAA2929465}"/>
    <cellStyle name="Вывод 2 2 3 3 2 2" xfId="10819" xr:uid="{AA1E2337-A9B0-4768-9320-F782746D8E71}"/>
    <cellStyle name="Вывод 2 2 3 3 2 3" xfId="16433" xr:uid="{67C0C7D5-1C24-4BC5-A17A-E14A1EDEEFA0}"/>
    <cellStyle name="Вывод 2 2 3 3 2 4" xfId="21910" xr:uid="{6DB1309D-2FF5-4107-A288-5D4DCC7612E6}"/>
    <cellStyle name="Вывод 2 2 3 3 3" xfId="6781" xr:uid="{00050929-A903-485B-803C-9E780BA723C6}"/>
    <cellStyle name="Вывод 2 2 3 3 3 2" xfId="13264" xr:uid="{06EFB7AA-297F-4EF9-84F6-3EDA5BD077B0}"/>
    <cellStyle name="Вывод 2 2 3 3 3 3" xfId="18830" xr:uid="{C55F88BF-16B8-48D8-AC15-E10DA9637CB6}"/>
    <cellStyle name="Вывод 2 2 3 3 3 4" xfId="24271" xr:uid="{AAF49826-A1DD-430A-8647-8C5326B608EA}"/>
    <cellStyle name="Вывод 2 2 3 3 4" xfId="9078" xr:uid="{16FC509F-7F9D-4625-AA1D-EA39D5E0FE67}"/>
    <cellStyle name="Вывод 2 2 3 3 5" xfId="14725" xr:uid="{8DABAEF9-E5B1-46BC-86D8-391BCDFADB2C}"/>
    <cellStyle name="Вывод 2 2 3 3 6" xfId="20245" xr:uid="{2146068F-FC59-4F25-8317-C8E83C124BD7}"/>
    <cellStyle name="Вывод 2 2 3 4" xfId="4261" xr:uid="{36EC1807-7980-46D6-A9C9-62577255AB5B}"/>
    <cellStyle name="Вывод 2 2 3 4 2" xfId="10817" xr:uid="{29E025BF-5151-497E-AA40-39C1C36BA85A}"/>
    <cellStyle name="Вывод 2 2 3 4 3" xfId="16431" xr:uid="{D8981980-0D1C-458D-A8B9-C1599ECAF63A}"/>
    <cellStyle name="Вывод 2 2 3 4 4" xfId="21908" xr:uid="{AD72E691-B878-4174-9B92-EF46BE63D0AA}"/>
    <cellStyle name="Вывод 2 2 3 5" xfId="6779" xr:uid="{50801021-5061-474C-9982-98F7B12BD0A8}"/>
    <cellStyle name="Вывод 2 2 3 5 2" xfId="13262" xr:uid="{3F97E124-ABA3-476E-BF10-33D7D87A9853}"/>
    <cellStyle name="Вывод 2 2 3 5 3" xfId="18828" xr:uid="{35021744-B25D-4369-9D59-71A54CB48233}"/>
    <cellStyle name="Вывод 2 2 3 5 4" xfId="24269" xr:uid="{4DF66636-0E28-4A23-992F-E2CFEA1B647F}"/>
    <cellStyle name="Вывод 2 2 3 6" xfId="9076" xr:uid="{EACFE929-3072-4F22-91BB-B78C38B305AD}"/>
    <cellStyle name="Вывод 2 2 3 7" xfId="14723" xr:uid="{A543893E-E0FA-49AF-B5CD-617C1148EE1F}"/>
    <cellStyle name="Вывод 2 2 3 8" xfId="20243" xr:uid="{980545DF-0587-4924-B54C-25C4D730DF2C}"/>
    <cellStyle name="Вывод 2 2 4" xfId="2470" xr:uid="{ECC982AA-42CC-4D9B-B7B7-BCC0254F44AC}"/>
    <cellStyle name="Вывод 2 2 4 2" xfId="4264" xr:uid="{7C941CB6-E54F-4776-ADD4-741F293C5DC5}"/>
    <cellStyle name="Вывод 2 2 4 2 2" xfId="10820" xr:uid="{64446A70-AE9A-4ECE-A247-C206F8D9DC06}"/>
    <cellStyle name="Вывод 2 2 4 2 3" xfId="16434" xr:uid="{8CA603F3-5147-4125-92E0-38AF8409242D}"/>
    <cellStyle name="Вывод 2 2 4 2 4" xfId="21911" xr:uid="{B7E14BEF-403C-4779-A37A-8EF045B416F9}"/>
    <cellStyle name="Вывод 2 2 4 3" xfId="6782" xr:uid="{04B24392-5CB5-478A-81BE-4E9EB4871EBE}"/>
    <cellStyle name="Вывод 2 2 4 3 2" xfId="13265" xr:uid="{A43A6C54-C9E8-45B7-A81C-A0754143F2B4}"/>
    <cellStyle name="Вывод 2 2 4 3 3" xfId="18831" xr:uid="{49033840-1C3B-45E0-BA12-5F1628BABFC9}"/>
    <cellStyle name="Вывод 2 2 4 3 4" xfId="24272" xr:uid="{8A88F803-4835-4261-BCCC-78087CE9B52D}"/>
    <cellStyle name="Вывод 2 2 4 4" xfId="9079" xr:uid="{3747D3A5-7541-485E-B3F6-8C2A4E845E06}"/>
    <cellStyle name="Вывод 2 2 4 5" xfId="14726" xr:uid="{38D1D0BD-6A18-4C82-B631-A3ECBB5D8E0B}"/>
    <cellStyle name="Вывод 2 2 4 6" xfId="20246" xr:uid="{5DA56D6D-A0DC-4472-BD20-1B0E7F3073E4}"/>
    <cellStyle name="Вывод 2 2 5" xfId="2471" xr:uid="{3E0C453F-3315-4D91-A5F2-CEB8CAEBF616}"/>
    <cellStyle name="Вывод 2 2 5 2" xfId="4265" xr:uid="{797DAE32-C4F6-46E9-8764-4A0BFF8E9E49}"/>
    <cellStyle name="Вывод 2 2 5 2 2" xfId="10821" xr:uid="{1F15080E-4227-481A-8296-5C0651281327}"/>
    <cellStyle name="Вывод 2 2 5 2 3" xfId="16435" xr:uid="{14DD675E-1D15-4EF9-B2EF-F4CD09C47C24}"/>
    <cellStyle name="Вывод 2 2 5 2 4" xfId="21912" xr:uid="{423BBE2D-EB0D-4C4B-B975-9F5C66E6D365}"/>
    <cellStyle name="Вывод 2 2 5 3" xfId="6783" xr:uid="{8D1BB38C-64BE-4CE3-AAA9-0C5C0A868991}"/>
    <cellStyle name="Вывод 2 2 5 3 2" xfId="13266" xr:uid="{D33642D1-7D3A-4EC7-8002-D1B1C99DEC3C}"/>
    <cellStyle name="Вывод 2 2 5 3 3" xfId="18832" xr:uid="{1CD35021-1448-4CF2-B680-8BF4A10ED155}"/>
    <cellStyle name="Вывод 2 2 5 3 4" xfId="24273" xr:uid="{C5405F0E-4889-450B-A1E5-EDBD4CA506C6}"/>
    <cellStyle name="Вывод 2 2 5 4" xfId="9080" xr:uid="{643EDB60-6D5A-4C2F-86DF-740F05D69DAF}"/>
    <cellStyle name="Вывод 2 2 5 5" xfId="14727" xr:uid="{2FA05501-DB0B-4029-8EF1-C5EF2D1BCF1A}"/>
    <cellStyle name="Вывод 2 2 5 6" xfId="20247" xr:uid="{7512531E-B35F-4984-9176-AF4F04CC5BCA}"/>
    <cellStyle name="Вывод 2 2 6" xfId="4257" xr:uid="{D147D1C3-B6A7-4231-9D06-C68F2D2E426C}"/>
    <cellStyle name="Вывод 2 2 6 2" xfId="10813" xr:uid="{A83476E5-D99F-4797-8277-061B28F9E422}"/>
    <cellStyle name="Вывод 2 2 6 3" xfId="16427" xr:uid="{844AD9A0-D85C-431C-9A75-8E1AA9021FF5}"/>
    <cellStyle name="Вывод 2 2 6 4" xfId="21904" xr:uid="{55E5F1EB-361F-4EDC-B428-45CB7850402E}"/>
    <cellStyle name="Вывод 2 2 7" xfId="6775" xr:uid="{998B044A-B241-4574-8825-714C15FBA853}"/>
    <cellStyle name="Вывод 2 2 7 2" xfId="13258" xr:uid="{32CE1507-04C0-4802-9246-1755482BD925}"/>
    <cellStyle name="Вывод 2 2 7 3" xfId="18824" xr:uid="{29082703-12E1-456B-A026-321C651B1CE0}"/>
    <cellStyle name="Вывод 2 2 7 4" xfId="24265" xr:uid="{FF106E2D-0CCB-4AC4-9950-D5E437A447C1}"/>
    <cellStyle name="Вывод 2 2 8" xfId="9072" xr:uid="{9F4569C1-488C-4CAD-9825-B5CA7986D4FA}"/>
    <cellStyle name="Вывод 2 2 9" xfId="14719" xr:uid="{6028ECD9-9CB2-48F1-9BE3-1FFAAD57F4EA}"/>
    <cellStyle name="Вывод 2 3" xfId="2472" xr:uid="{6B8BB989-CF9A-4473-B633-776FE72AE777}"/>
    <cellStyle name="Вывод 2 3 2" xfId="2473" xr:uid="{C1D6131F-68E1-468E-B754-D8E11806B46F}"/>
    <cellStyle name="Вывод 2 3 2 2" xfId="4267" xr:uid="{7AEB4ADF-9A50-41F9-97ED-72F150BD8DE8}"/>
    <cellStyle name="Вывод 2 3 2 2 2" xfId="10823" xr:uid="{12201C55-EAD4-4C62-8960-EC15295F8552}"/>
    <cellStyle name="Вывод 2 3 2 2 3" xfId="16437" xr:uid="{35114035-9DCE-4340-8189-D7E494F0614B}"/>
    <cellStyle name="Вывод 2 3 2 2 4" xfId="21914" xr:uid="{41CE2A13-37D5-4255-B681-67715A2626C5}"/>
    <cellStyle name="Вывод 2 3 2 3" xfId="6785" xr:uid="{5DC54305-5AE8-49EB-B5FE-803252B3F4CB}"/>
    <cellStyle name="Вывод 2 3 2 3 2" xfId="13268" xr:uid="{794BC770-2EE6-4F63-AA00-A6FFEF2C04A3}"/>
    <cellStyle name="Вывод 2 3 2 3 3" xfId="18834" xr:uid="{3DA5E91D-52E3-41EA-8C60-7CD346B7AA43}"/>
    <cellStyle name="Вывод 2 3 2 3 4" xfId="24275" xr:uid="{8CD76D95-E94F-4A3A-AAF6-79B485AC1DD7}"/>
    <cellStyle name="Вывод 2 3 2 4" xfId="9082" xr:uid="{280C0066-3770-43CE-AF73-10099B3F5FE3}"/>
    <cellStyle name="Вывод 2 3 2 5" xfId="14729" xr:uid="{3C395E2F-1981-4001-A1BE-938A6F08AEEF}"/>
    <cellStyle name="Вывод 2 3 2 6" xfId="20249" xr:uid="{654BEE66-D1F2-41DA-930E-722B014DC504}"/>
    <cellStyle name="Вывод 2 3 3" xfId="2474" xr:uid="{B5C88C68-2484-4220-A09F-6546594E1D9B}"/>
    <cellStyle name="Вывод 2 3 3 2" xfId="4268" xr:uid="{A2E0A592-E4D1-43FC-BDA5-889C26DE0EAF}"/>
    <cellStyle name="Вывод 2 3 3 2 2" xfId="10824" xr:uid="{92BD19C9-3F89-4493-B4D0-23A0E9950649}"/>
    <cellStyle name="Вывод 2 3 3 2 3" xfId="16438" xr:uid="{D6632798-DB18-4939-AE68-9FC45EA62B1D}"/>
    <cellStyle name="Вывод 2 3 3 2 4" xfId="21915" xr:uid="{EABA09B0-8304-4C21-AB2D-907F9DEED943}"/>
    <cellStyle name="Вывод 2 3 3 3" xfId="6786" xr:uid="{74934758-2C70-47B1-909C-AEABE3024C22}"/>
    <cellStyle name="Вывод 2 3 3 3 2" xfId="13269" xr:uid="{4D483661-2476-473F-B914-0550F6693930}"/>
    <cellStyle name="Вывод 2 3 3 3 3" xfId="18835" xr:uid="{AE0A4046-3EF0-44B3-9DF6-B891BC872960}"/>
    <cellStyle name="Вывод 2 3 3 3 4" xfId="24276" xr:uid="{EF887BF3-27E3-4D1E-AAB0-0868D564E44C}"/>
    <cellStyle name="Вывод 2 3 3 4" xfId="9083" xr:uid="{4325281E-C114-4255-AB0B-EC0D3072C9E2}"/>
    <cellStyle name="Вывод 2 3 3 5" xfId="14730" xr:uid="{2DDFB36B-6D9D-456F-A9DD-0DB402618231}"/>
    <cellStyle name="Вывод 2 3 3 6" xfId="20250" xr:uid="{C7960490-F77F-4F5C-8F77-45188888A7A5}"/>
    <cellStyle name="Вывод 2 3 4" xfId="4266" xr:uid="{61441C17-A307-4F05-8A11-A2801D898D11}"/>
    <cellStyle name="Вывод 2 3 4 2" xfId="10822" xr:uid="{AA957473-B325-4BC1-A191-3E8121C8F0A1}"/>
    <cellStyle name="Вывод 2 3 4 3" xfId="16436" xr:uid="{D6DE0806-30BB-48DF-8E71-2A7614A67FC3}"/>
    <cellStyle name="Вывод 2 3 4 4" xfId="21913" xr:uid="{4B5E39FD-56E5-462B-9B18-18AECDE6B852}"/>
    <cellStyle name="Вывод 2 3 5" xfId="6784" xr:uid="{554BE3C2-FF4D-45A8-9CFA-1A634D429922}"/>
    <cellStyle name="Вывод 2 3 5 2" xfId="13267" xr:uid="{4C874606-39FB-4609-9AFD-A51B747F8564}"/>
    <cellStyle name="Вывод 2 3 5 3" xfId="18833" xr:uid="{C571EDFA-1AB3-41A8-8DB6-04FBA4EE2A7D}"/>
    <cellStyle name="Вывод 2 3 5 4" xfId="24274" xr:uid="{8D49F2EF-1F20-4316-9DFF-99032F434DC0}"/>
    <cellStyle name="Вывод 2 3 6" xfId="9081" xr:uid="{02A0B4D3-A077-4B43-9C09-1D03C6FF11B5}"/>
    <cellStyle name="Вывод 2 3 7" xfId="14728" xr:uid="{5C30C237-A7EF-4B5D-A995-B69820DA0D31}"/>
    <cellStyle name="Вывод 2 3 8" xfId="20248" xr:uid="{07DC2889-2E14-4300-8038-FEE64D1695F1}"/>
    <cellStyle name="Вывод 2 4" xfId="2475" xr:uid="{2FE1AF58-2191-49AA-B994-3C09B3E259FC}"/>
    <cellStyle name="Вывод 2 4 2" xfId="2476" xr:uid="{EF2C0A05-DB5F-40B6-96A0-C52E69478D7C}"/>
    <cellStyle name="Вывод 2 4 2 2" xfId="4270" xr:uid="{14F945C5-158A-4155-B459-8172E6486470}"/>
    <cellStyle name="Вывод 2 4 2 2 2" xfId="10826" xr:uid="{83C53C28-680D-4002-ADFD-E847412FDBCA}"/>
    <cellStyle name="Вывод 2 4 2 2 3" xfId="16440" xr:uid="{A1D18476-0ADD-49EE-9CF7-F1845E791890}"/>
    <cellStyle name="Вывод 2 4 2 2 4" xfId="21917" xr:uid="{30C852CA-2A89-45F1-92F5-C1A2FA743693}"/>
    <cellStyle name="Вывод 2 4 2 3" xfId="6788" xr:uid="{49AD54D7-E7A7-4F69-B0CF-1DB265C50FD2}"/>
    <cellStyle name="Вывод 2 4 2 3 2" xfId="13271" xr:uid="{E657037E-4420-4CDC-9AE3-B95BE6C758E3}"/>
    <cellStyle name="Вывод 2 4 2 3 3" xfId="18837" xr:uid="{F25F0541-3042-40B1-9108-5734D9255569}"/>
    <cellStyle name="Вывод 2 4 2 3 4" xfId="24278" xr:uid="{6F38D798-68B9-4590-BAAF-47AB3E3FC0A5}"/>
    <cellStyle name="Вывод 2 4 2 4" xfId="9085" xr:uid="{CB80242F-F494-44A6-A5E9-09BC51665A52}"/>
    <cellStyle name="Вывод 2 4 2 5" xfId="14732" xr:uid="{D2421EFD-1CDF-461E-AFE3-CDBB3922A9CB}"/>
    <cellStyle name="Вывод 2 4 2 6" xfId="20252" xr:uid="{BE59D5A7-BD3D-4E92-8B72-4F10FD23C426}"/>
    <cellStyle name="Вывод 2 4 3" xfId="2477" xr:uid="{348849AB-B4A5-4EC6-92C0-33BA2514C7E0}"/>
    <cellStyle name="Вывод 2 4 3 2" xfId="4271" xr:uid="{AF50988B-B181-4755-A197-787174D8F0AA}"/>
    <cellStyle name="Вывод 2 4 3 2 2" xfId="10827" xr:uid="{0A42A1E5-EA31-454B-A99F-DF3FC628821C}"/>
    <cellStyle name="Вывод 2 4 3 2 3" xfId="16441" xr:uid="{BD2D45CB-6C94-41DE-A0B0-60A20CFB8082}"/>
    <cellStyle name="Вывод 2 4 3 2 4" xfId="21918" xr:uid="{F949E23A-2572-44FF-ABA5-7B174ABDCFAC}"/>
    <cellStyle name="Вывод 2 4 3 3" xfId="6789" xr:uid="{2CD40B4D-8C49-4D62-9518-17DD610D7593}"/>
    <cellStyle name="Вывод 2 4 3 3 2" xfId="13272" xr:uid="{95B87452-C5C4-4CE2-B112-98DBB5794300}"/>
    <cellStyle name="Вывод 2 4 3 3 3" xfId="18838" xr:uid="{25DBA3F8-AA06-4019-AE92-EB57CE0B42D1}"/>
    <cellStyle name="Вывод 2 4 3 3 4" xfId="24279" xr:uid="{0E781FD9-B8B8-4D62-8C88-3E6904B66BFC}"/>
    <cellStyle name="Вывод 2 4 3 4" xfId="9086" xr:uid="{C161B233-6829-48EE-8774-8B9D4D666296}"/>
    <cellStyle name="Вывод 2 4 3 5" xfId="14733" xr:uid="{8D57AEF7-4CF7-4BB7-9C5C-5BFCDC6A9A30}"/>
    <cellStyle name="Вывод 2 4 3 6" xfId="20253" xr:uid="{7F616017-2055-470B-B4B3-161D8DFF5862}"/>
    <cellStyle name="Вывод 2 4 4" xfId="4269" xr:uid="{38E7F49F-491C-481B-B1D0-6B6F6F84EFD9}"/>
    <cellStyle name="Вывод 2 4 4 2" xfId="10825" xr:uid="{BC6C1C17-0771-47A6-A52D-DD4675FEC750}"/>
    <cellStyle name="Вывод 2 4 4 3" xfId="16439" xr:uid="{DF8EE069-8B0C-4E90-9364-26F50A26D00A}"/>
    <cellStyle name="Вывод 2 4 4 4" xfId="21916" xr:uid="{CECE32AB-41DA-42F8-A897-B145CFC419B5}"/>
    <cellStyle name="Вывод 2 4 5" xfId="6787" xr:uid="{5975D2CA-3304-4148-A2B4-CDEE0640FA60}"/>
    <cellStyle name="Вывод 2 4 5 2" xfId="13270" xr:uid="{2190B7ED-4EAE-4350-A45E-81E035D7CDFF}"/>
    <cellStyle name="Вывод 2 4 5 3" xfId="18836" xr:uid="{FDB7B629-B8A9-42E5-8937-B03432CFB254}"/>
    <cellStyle name="Вывод 2 4 5 4" xfId="24277" xr:uid="{3960AB30-6685-4C25-9C21-30C3E5288369}"/>
    <cellStyle name="Вывод 2 4 6" xfId="9084" xr:uid="{4BD2AE59-602B-4A5E-8B5D-27A1C67AF300}"/>
    <cellStyle name="Вывод 2 4 7" xfId="14731" xr:uid="{C4FCE909-0468-4A2E-BDF9-B0F7455119A1}"/>
    <cellStyle name="Вывод 2 4 8" xfId="20251" xr:uid="{3DD57D85-1B04-40E0-B1E6-B27C95F08A7A}"/>
    <cellStyle name="Вывод 2 5" xfId="2478" xr:uid="{F4705CE9-3A32-4FD0-9717-3BB4C0F65409}"/>
    <cellStyle name="Вывод 2 5 2" xfId="4272" xr:uid="{813A7461-F6AA-49B7-A020-33CA1F8913AF}"/>
    <cellStyle name="Вывод 2 5 2 2" xfId="10828" xr:uid="{EDD2194C-2204-4D65-855D-93ED78DC6AF8}"/>
    <cellStyle name="Вывод 2 5 2 3" xfId="16442" xr:uid="{38F88FE1-6EA5-45C0-A768-32C6A153BC8A}"/>
    <cellStyle name="Вывод 2 5 2 4" xfId="21919" xr:uid="{606C060A-986E-42FB-9567-162B1A0081EA}"/>
    <cellStyle name="Вывод 2 5 3" xfId="6790" xr:uid="{F379FEFA-163A-44D0-967A-1BD1497DDFE7}"/>
    <cellStyle name="Вывод 2 5 3 2" xfId="13273" xr:uid="{7900B236-C2AE-42A6-953A-F92BDCB8E5BF}"/>
    <cellStyle name="Вывод 2 5 3 3" xfId="18839" xr:uid="{755476F2-BFC6-47D3-87CF-90423513A4F4}"/>
    <cellStyle name="Вывод 2 5 3 4" xfId="24280" xr:uid="{10839EC9-8F8B-422D-AEF0-2D1CF700194C}"/>
    <cellStyle name="Вывод 2 5 4" xfId="9087" xr:uid="{E54907FC-DA85-44D3-9A85-16D1C5C51AEC}"/>
    <cellStyle name="Вывод 2 5 5" xfId="14734" xr:uid="{C0C0065A-003C-4336-9216-E99CD27BF59B}"/>
    <cellStyle name="Вывод 2 5 6" xfId="20254" xr:uid="{1B805A82-8F4B-4D20-AE31-521A9D9E4487}"/>
    <cellStyle name="Вывод 2 6" xfId="2479" xr:uid="{C161B1BA-7194-454D-8F87-D6AB0E89AF51}"/>
    <cellStyle name="Вывод 2 6 2" xfId="4273" xr:uid="{2E2A4D99-FC35-46BF-A8F0-A3FDFBA6890B}"/>
    <cellStyle name="Вывод 2 6 2 2" xfId="10829" xr:uid="{2B3F1520-98F0-4C94-A708-FBF8AB238EA0}"/>
    <cellStyle name="Вывод 2 6 2 3" xfId="16443" xr:uid="{0C120CD4-188C-4E28-8D42-59A676E4EC3A}"/>
    <cellStyle name="Вывод 2 6 2 4" xfId="21920" xr:uid="{A0E3C633-9C32-477B-8FCF-850A6A880928}"/>
    <cellStyle name="Вывод 2 6 3" xfId="6791" xr:uid="{E4D3FDF7-9236-4999-89DF-34A906B09DE7}"/>
    <cellStyle name="Вывод 2 6 3 2" xfId="13274" xr:uid="{F50EE898-F85D-46AB-ADAD-9B43EFBB4D8A}"/>
    <cellStyle name="Вывод 2 6 3 3" xfId="18840" xr:uid="{BAA5CB28-C70D-4875-A54C-D258DC625485}"/>
    <cellStyle name="Вывод 2 6 3 4" xfId="24281" xr:uid="{BCC2217B-4482-4B11-8247-45F144E6686F}"/>
    <cellStyle name="Вывод 2 6 4" xfId="9088" xr:uid="{023E3F81-7678-4275-B074-F74CDDAA366F}"/>
    <cellStyle name="Вывод 2 6 5" xfId="14735" xr:uid="{3C9D35EB-A597-4AA4-B263-6ACA2114BA88}"/>
    <cellStyle name="Вывод 2 6 6" xfId="20255" xr:uid="{774625D6-4493-4EE4-B662-B528B7648405}"/>
    <cellStyle name="Вывод 2 7" xfId="4256" xr:uid="{6FA9C7D6-07CE-40AE-96D8-E11C7CBFBAEC}"/>
    <cellStyle name="Вывод 2 7 2" xfId="10812" xr:uid="{8F7DE199-E9CA-494F-8C79-D48E5C800F6C}"/>
    <cellStyle name="Вывод 2 7 3" xfId="16426" xr:uid="{06FC88AF-CAF9-4DFE-A8FF-2FCB0E532E48}"/>
    <cellStyle name="Вывод 2 7 4" xfId="21903" xr:uid="{8F7658ED-E94C-4D08-9030-4E2A10361624}"/>
    <cellStyle name="Вывод 2 8" xfId="6774" xr:uid="{EB45A638-F180-405E-AA5C-6E3ACFFED507}"/>
    <cellStyle name="Вывод 2 8 2" xfId="13257" xr:uid="{0473D266-6D83-49C7-AED5-3AECA8A61E94}"/>
    <cellStyle name="Вывод 2 8 3" xfId="18823" xr:uid="{9D628894-F126-4195-8829-33E13A042D02}"/>
    <cellStyle name="Вывод 2 8 4" xfId="24264" xr:uid="{68A99111-2716-4878-93EB-5D906597EF2F}"/>
    <cellStyle name="Вывод 2 9" xfId="9071" xr:uid="{866EBDE1-0D65-47C1-AF1E-E4E683632F36}"/>
    <cellStyle name="Вывод 20" xfId="6705" xr:uid="{E3CE6E20-A796-4673-9672-FBE32AAC8ED8}"/>
    <cellStyle name="Вывод 20 2" xfId="13188" xr:uid="{F607DB66-9913-4521-AD54-37759A863A81}"/>
    <cellStyle name="Вывод 20 3" xfId="18754" xr:uid="{90935FA3-4202-4A1A-B20D-057D477123D5}"/>
    <cellStyle name="Вывод 20 4" xfId="24195" xr:uid="{0A8167DA-9A33-44DC-8840-05749641BF19}"/>
    <cellStyle name="Вывод 21" xfId="9002" xr:uid="{9ED70BBE-0F99-45AD-AA0E-3BA1841E3C93}"/>
    <cellStyle name="Вывод 22" xfId="14649" xr:uid="{BCA97A35-0549-4237-8050-4B22BE1CAB0B}"/>
    <cellStyle name="Вывод 23" xfId="20169" xr:uid="{04A11242-F032-4D12-8657-B403AD3CAD85}"/>
    <cellStyle name="Вывод 3" xfId="2480" xr:uid="{A0CBCE87-180A-4F78-B777-13CD04C3DCC4}"/>
    <cellStyle name="Вывод 3 10" xfId="20256" xr:uid="{F88DAB76-C8E3-4633-8733-2F44FA74EE8A}"/>
    <cellStyle name="Вывод 3 2" xfId="2481" xr:uid="{DCA01C99-0600-474E-AF72-0B9A991FDE5B}"/>
    <cellStyle name="Вывод 3 2 2" xfId="2482" xr:uid="{4A0A85DC-4660-4B18-8B5F-BE5A82F84E7C}"/>
    <cellStyle name="Вывод 3 2 2 2" xfId="4276" xr:uid="{44ECEF63-189C-4D17-9B42-E17D79007F58}"/>
    <cellStyle name="Вывод 3 2 2 2 2" xfId="10832" xr:uid="{54434C4A-E8B9-45A4-BA25-6ED912E5DC81}"/>
    <cellStyle name="Вывод 3 2 2 2 3" xfId="16446" xr:uid="{9C34EFE0-EBC2-4B4E-9924-AD450CA56A9D}"/>
    <cellStyle name="Вывод 3 2 2 2 4" xfId="21923" xr:uid="{FACAD88A-0D60-45FD-9715-ED2396A24FB6}"/>
    <cellStyle name="Вывод 3 2 2 3" xfId="6794" xr:uid="{285D7B09-433B-4F23-9BB6-F49E5597B449}"/>
    <cellStyle name="Вывод 3 2 2 3 2" xfId="13277" xr:uid="{C38CB345-5317-4693-B3A2-5661EAC37EB0}"/>
    <cellStyle name="Вывод 3 2 2 3 3" xfId="18843" xr:uid="{B7F05DBB-EFD7-4BD1-B973-B49442CCAFAE}"/>
    <cellStyle name="Вывод 3 2 2 3 4" xfId="24284" xr:uid="{AE099D79-89CB-4CA2-B9F5-C61C6F76136F}"/>
    <cellStyle name="Вывод 3 2 2 4" xfId="9091" xr:uid="{295BBC5F-D7C9-446D-ACEB-8B152D714EF4}"/>
    <cellStyle name="Вывод 3 2 2 5" xfId="14738" xr:uid="{A2007F18-444E-44AE-98BB-8041EE229A04}"/>
    <cellStyle name="Вывод 3 2 2 6" xfId="20258" xr:uid="{42A83A6D-A31E-4F81-A81F-1D3C06C3617C}"/>
    <cellStyle name="Вывод 3 2 3" xfId="2483" xr:uid="{FF50ABA2-E647-4809-BDD8-E45308520D7A}"/>
    <cellStyle name="Вывод 3 2 3 2" xfId="4277" xr:uid="{6EA0D596-9246-4BB2-92DF-7BA3EEAB19B8}"/>
    <cellStyle name="Вывод 3 2 3 2 2" xfId="10833" xr:uid="{F394E2DF-E6F5-4E25-9D34-7F57840EF169}"/>
    <cellStyle name="Вывод 3 2 3 2 3" xfId="16447" xr:uid="{DB22171D-AA56-48C3-BBCA-9F8930EC157C}"/>
    <cellStyle name="Вывод 3 2 3 2 4" xfId="21924" xr:uid="{0C28B341-48BC-4A26-9414-11A7E4920F82}"/>
    <cellStyle name="Вывод 3 2 3 3" xfId="6795" xr:uid="{39BDB84A-7C1C-4AEA-AFC7-1DD4CDF95492}"/>
    <cellStyle name="Вывод 3 2 3 3 2" xfId="13278" xr:uid="{AB5DB69E-039B-4B89-8C6A-F45980BAAC04}"/>
    <cellStyle name="Вывод 3 2 3 3 3" xfId="18844" xr:uid="{ABB0EAC4-E6E1-4066-9AC9-B9790C6C6B70}"/>
    <cellStyle name="Вывод 3 2 3 3 4" xfId="24285" xr:uid="{FFED291B-47B3-4CD7-9351-3E84AED0B309}"/>
    <cellStyle name="Вывод 3 2 3 4" xfId="9092" xr:uid="{4376F585-332E-4B03-97AE-CE2E3BB47810}"/>
    <cellStyle name="Вывод 3 2 3 5" xfId="14739" xr:uid="{970F3C45-95E7-4192-BE34-193801C04F22}"/>
    <cellStyle name="Вывод 3 2 3 6" xfId="20259" xr:uid="{5E50AAE1-5111-4A74-8581-68E7D081DA80}"/>
    <cellStyle name="Вывод 3 2 4" xfId="4275" xr:uid="{19D297F2-915F-474D-9CC9-603DED051064}"/>
    <cellStyle name="Вывод 3 2 4 2" xfId="10831" xr:uid="{057D5F62-EBE1-4B8E-805D-449177F55EB9}"/>
    <cellStyle name="Вывод 3 2 4 3" xfId="16445" xr:uid="{A5674B03-6187-4765-8964-09DF5FDE6251}"/>
    <cellStyle name="Вывод 3 2 4 4" xfId="21922" xr:uid="{9E15BF36-7E62-4BC9-B058-9BC9F378D065}"/>
    <cellStyle name="Вывод 3 2 5" xfId="6793" xr:uid="{992BA096-0350-4877-9D1A-4636E8930EE9}"/>
    <cellStyle name="Вывод 3 2 5 2" xfId="13276" xr:uid="{CE33D5EC-B526-480D-A087-C465B6ACC202}"/>
    <cellStyle name="Вывод 3 2 5 3" xfId="18842" xr:uid="{4A6EFC74-C39D-4337-A4A8-919B6501596A}"/>
    <cellStyle name="Вывод 3 2 5 4" xfId="24283" xr:uid="{102A3751-D3CC-438A-B012-F685DA4E9C3A}"/>
    <cellStyle name="Вывод 3 2 6" xfId="9090" xr:uid="{C9F58AB2-8E5A-44F2-BF26-4CF5F7DB629A}"/>
    <cellStyle name="Вывод 3 2 7" xfId="14737" xr:uid="{8C011BA4-932C-4F62-9857-EE813DF354FD}"/>
    <cellStyle name="Вывод 3 2 8" xfId="20257" xr:uid="{E9062769-03FD-4D1D-A126-7D7BC13E36BC}"/>
    <cellStyle name="Вывод 3 3" xfId="2484" xr:uid="{56BA5CD8-7F7D-4337-9B8E-11E34FD9368C}"/>
    <cellStyle name="Вывод 3 3 2" xfId="2485" xr:uid="{A2FDCA83-1851-43B9-9478-CDC12728AF41}"/>
    <cellStyle name="Вывод 3 3 2 2" xfId="4279" xr:uid="{57ECF19D-9682-4A54-874F-5E6F5B4E9934}"/>
    <cellStyle name="Вывод 3 3 2 2 2" xfId="10835" xr:uid="{F819EADB-6690-4012-9F04-52C8D0809399}"/>
    <cellStyle name="Вывод 3 3 2 2 3" xfId="16449" xr:uid="{05D57A1B-05E3-4B5D-B995-88CFF40F7283}"/>
    <cellStyle name="Вывод 3 3 2 2 4" xfId="21926" xr:uid="{75E5C170-46D7-4CDB-A36D-177EDAF9A98A}"/>
    <cellStyle name="Вывод 3 3 2 3" xfId="6797" xr:uid="{E6ABAB67-C586-4F35-9D39-09D174ACF57A}"/>
    <cellStyle name="Вывод 3 3 2 3 2" xfId="13280" xr:uid="{41EEEB60-F60E-4A28-9374-018C9BBF956F}"/>
    <cellStyle name="Вывод 3 3 2 3 3" xfId="18846" xr:uid="{B88B4CFA-81BF-4276-B969-8E8AC09F19C0}"/>
    <cellStyle name="Вывод 3 3 2 3 4" xfId="24287" xr:uid="{85C1F593-DC53-4BA0-B93E-78DEA152C917}"/>
    <cellStyle name="Вывод 3 3 2 4" xfId="9094" xr:uid="{927AB236-ABEA-47D1-92EE-E6BB086F7E18}"/>
    <cellStyle name="Вывод 3 3 2 5" xfId="14741" xr:uid="{45A3503B-9B77-4709-9E8B-730C9B1D8E58}"/>
    <cellStyle name="Вывод 3 3 2 6" xfId="20261" xr:uid="{D9715D6F-FCC7-4141-96BC-37C070F69196}"/>
    <cellStyle name="Вывод 3 3 3" xfId="2486" xr:uid="{DE1FFA83-4442-4A31-9FC2-9CEA517DC87F}"/>
    <cellStyle name="Вывод 3 3 3 2" xfId="4280" xr:uid="{B7D21A4C-ED35-4604-9A4F-3C4B4778C148}"/>
    <cellStyle name="Вывод 3 3 3 2 2" xfId="10836" xr:uid="{F81CC649-4BCC-4A77-859A-DDEC75F62296}"/>
    <cellStyle name="Вывод 3 3 3 2 3" xfId="16450" xr:uid="{0A3C1C2E-E8AD-4437-8572-310DDB7ABEB1}"/>
    <cellStyle name="Вывод 3 3 3 2 4" xfId="21927" xr:uid="{7CEB401A-4655-4385-8854-BD20C293403F}"/>
    <cellStyle name="Вывод 3 3 3 3" xfId="6798" xr:uid="{6C9BD426-FC08-4BD4-ABEF-60990C6AEB3B}"/>
    <cellStyle name="Вывод 3 3 3 3 2" xfId="13281" xr:uid="{9317A7C2-CE3D-4286-AECB-EA922C639686}"/>
    <cellStyle name="Вывод 3 3 3 3 3" xfId="18847" xr:uid="{70833500-EA54-4D84-AA2D-73D8CE78C4AD}"/>
    <cellStyle name="Вывод 3 3 3 3 4" xfId="24288" xr:uid="{1865DBCA-D9C9-4B4D-84EA-0609B21237CE}"/>
    <cellStyle name="Вывод 3 3 3 4" xfId="9095" xr:uid="{8B0097AA-48F2-4A6F-8698-842DD467C977}"/>
    <cellStyle name="Вывод 3 3 3 5" xfId="14742" xr:uid="{334A5391-364A-465E-8351-3D803DA07E7C}"/>
    <cellStyle name="Вывод 3 3 3 6" xfId="20262" xr:uid="{8B308FA5-399F-46DF-8881-4D0800D39056}"/>
    <cellStyle name="Вывод 3 3 4" xfId="4278" xr:uid="{BE1C186C-499C-4120-879D-6BD4A6894F93}"/>
    <cellStyle name="Вывод 3 3 4 2" xfId="10834" xr:uid="{463AE4C9-EDF8-45BB-8A8C-21444F47AAFA}"/>
    <cellStyle name="Вывод 3 3 4 3" xfId="16448" xr:uid="{4EA6E698-220A-4DAE-A113-444B56515A9B}"/>
    <cellStyle name="Вывод 3 3 4 4" xfId="21925" xr:uid="{27089BF4-3583-4A3F-B61F-11E6C02AE213}"/>
    <cellStyle name="Вывод 3 3 5" xfId="6796" xr:uid="{5697020F-137A-44AB-8FDD-B6C348777BBE}"/>
    <cellStyle name="Вывод 3 3 5 2" xfId="13279" xr:uid="{1FB75DB9-E7EF-44B6-96DB-414DAFD6661A}"/>
    <cellStyle name="Вывод 3 3 5 3" xfId="18845" xr:uid="{7EF545B5-7BB8-4777-B487-24357B5D1ECA}"/>
    <cellStyle name="Вывод 3 3 5 4" xfId="24286" xr:uid="{D5FBD2E9-5597-4EE6-85B0-E8CBE640F1E5}"/>
    <cellStyle name="Вывод 3 3 6" xfId="9093" xr:uid="{F3B6329F-F9B0-4481-A706-5B5B177FB081}"/>
    <cellStyle name="Вывод 3 3 7" xfId="14740" xr:uid="{23662014-33F9-4F54-9DC9-217D51D02370}"/>
    <cellStyle name="Вывод 3 3 8" xfId="20260" xr:uid="{0F61077C-A57C-45E2-BD66-34BDF6557F0D}"/>
    <cellStyle name="Вывод 3 4" xfId="2487" xr:uid="{484D17C0-75BA-42BF-874C-6C9D115F9DF4}"/>
    <cellStyle name="Вывод 3 4 2" xfId="4281" xr:uid="{1EC4B5CC-5999-4813-B282-9559AD4DFFE1}"/>
    <cellStyle name="Вывод 3 4 2 2" xfId="10837" xr:uid="{34588720-A05F-49FC-80CB-7EB898081F0E}"/>
    <cellStyle name="Вывод 3 4 2 3" xfId="16451" xr:uid="{96D31E93-F93D-4CB9-AB38-20B6C3268AE1}"/>
    <cellStyle name="Вывод 3 4 2 4" xfId="21928" xr:uid="{FA37CE2E-6EA5-4B22-848C-D11E6F234399}"/>
    <cellStyle name="Вывод 3 4 3" xfId="6799" xr:uid="{CCA592AF-D36A-4E33-B96F-98B1C847627E}"/>
    <cellStyle name="Вывод 3 4 3 2" xfId="13282" xr:uid="{F9E6E8EB-0D79-49BB-92EC-6164CF02D9E8}"/>
    <cellStyle name="Вывод 3 4 3 3" xfId="18848" xr:uid="{492E3ED0-6481-43A1-8FDB-76CF657FEA73}"/>
    <cellStyle name="Вывод 3 4 3 4" xfId="24289" xr:uid="{60542B18-75DF-4C00-9F26-7C34B4113076}"/>
    <cellStyle name="Вывод 3 4 4" xfId="9096" xr:uid="{072FC938-90DC-402D-83A9-92B87B1749F7}"/>
    <cellStyle name="Вывод 3 4 5" xfId="14743" xr:uid="{FAB010E2-1C2B-47F4-B7AC-46D0563DD9D6}"/>
    <cellStyle name="Вывод 3 4 6" xfId="20263" xr:uid="{BD50CCCF-6F6F-4839-A1C2-9472E0FC8392}"/>
    <cellStyle name="Вывод 3 5" xfId="2488" xr:uid="{C15288E3-D992-4838-95D0-BE587AE709B0}"/>
    <cellStyle name="Вывод 3 5 2" xfId="4282" xr:uid="{CC1AECB1-9E44-42D8-8D45-0FD9C8D1626B}"/>
    <cellStyle name="Вывод 3 5 2 2" xfId="10838" xr:uid="{0BB96CE6-8289-41CF-822D-191620484448}"/>
    <cellStyle name="Вывод 3 5 2 3" xfId="16452" xr:uid="{F80F999A-886C-4532-882F-4F085FD58D23}"/>
    <cellStyle name="Вывод 3 5 2 4" xfId="21929" xr:uid="{CCE9B766-509D-453E-B66E-08E763158923}"/>
    <cellStyle name="Вывод 3 5 3" xfId="6800" xr:uid="{A453F74E-4699-45CD-B7F7-71CF9FF0C105}"/>
    <cellStyle name="Вывод 3 5 3 2" xfId="13283" xr:uid="{29EDF68D-F952-4BAA-A5B2-D243B61BDE8C}"/>
    <cellStyle name="Вывод 3 5 3 3" xfId="18849" xr:uid="{FDC031F3-BF02-4CBB-BB82-BF29BF055437}"/>
    <cellStyle name="Вывод 3 5 3 4" xfId="24290" xr:uid="{55185476-B7C3-4583-9B7C-F40DD98875F7}"/>
    <cellStyle name="Вывод 3 5 4" xfId="9097" xr:uid="{5195B56F-C146-448A-AD3C-334A0080909A}"/>
    <cellStyle name="Вывод 3 5 5" xfId="14744" xr:uid="{86C6767B-5244-4D50-99FD-E4D38541BDC8}"/>
    <cellStyle name="Вывод 3 5 6" xfId="20264" xr:uid="{5B45DF14-5838-4044-A47A-C592708D66D8}"/>
    <cellStyle name="Вывод 3 6" xfId="4274" xr:uid="{7376237C-A35B-4973-82C1-98726CDE4449}"/>
    <cellStyle name="Вывод 3 6 2" xfId="10830" xr:uid="{C5EF49DB-6741-409C-9DB9-EA2ABD49B723}"/>
    <cellStyle name="Вывод 3 6 3" xfId="16444" xr:uid="{60919C48-5D3B-4E5A-9871-CC94F6341028}"/>
    <cellStyle name="Вывод 3 6 4" xfId="21921" xr:uid="{A098BFF3-8D80-4F33-9139-0631D531AE95}"/>
    <cellStyle name="Вывод 3 7" xfId="6792" xr:uid="{C4A1870C-3AFA-43F0-9528-596CA11AABD3}"/>
    <cellStyle name="Вывод 3 7 2" xfId="13275" xr:uid="{DFA86821-37E7-4A2D-9C2B-6B4E52589CF6}"/>
    <cellStyle name="Вывод 3 7 3" xfId="18841" xr:uid="{66EECA45-6836-4BD6-8A46-D0C91D8F8E2C}"/>
    <cellStyle name="Вывод 3 7 4" xfId="24282" xr:uid="{C15474FF-FB68-4356-A773-35C5DEEB4F91}"/>
    <cellStyle name="Вывод 3 8" xfId="9089" xr:uid="{90363AA2-25D4-40C0-87BA-ACAEB2A8F46A}"/>
    <cellStyle name="Вывод 3 9" xfId="14736" xr:uid="{F66DFDFF-9E02-43C4-BD21-ADD61D1ED261}"/>
    <cellStyle name="Вывод 4" xfId="2489" xr:uid="{2963A8B7-3EA3-43ED-A6C9-F18571261D2A}"/>
    <cellStyle name="Вывод 4 10" xfId="14745" xr:uid="{4E376201-204E-46AC-A90C-39260675B52A}"/>
    <cellStyle name="Вывод 4 11" xfId="20265" xr:uid="{CB3C82D1-0833-4A15-8C05-DBB7755B8C87}"/>
    <cellStyle name="Вывод 4 2" xfId="2490" xr:uid="{45857512-DD30-4E2F-B4AA-A6EE557B60C9}"/>
    <cellStyle name="Вывод 4 2 2" xfId="2491" xr:uid="{C9570C5E-B274-4B74-A528-CA656FFDE325}"/>
    <cellStyle name="Вывод 4 2 2 2" xfId="4285" xr:uid="{F6E6A1C6-40C9-449D-868C-7237B59FA601}"/>
    <cellStyle name="Вывод 4 2 2 2 2" xfId="10841" xr:uid="{B46C36B2-ECA7-40BB-B3C9-E3D414848749}"/>
    <cellStyle name="Вывод 4 2 2 2 3" xfId="16455" xr:uid="{41154668-16E1-4412-8010-56CFAA40AC65}"/>
    <cellStyle name="Вывод 4 2 2 2 4" xfId="21932" xr:uid="{988C2BAE-773C-4F8F-9D51-483364FB6C55}"/>
    <cellStyle name="Вывод 4 2 2 3" xfId="6803" xr:uid="{519505C6-BE8D-454C-938F-D401878F1545}"/>
    <cellStyle name="Вывод 4 2 2 3 2" xfId="13286" xr:uid="{2CA5B11C-06CD-4849-8EB2-B4E6BFA18884}"/>
    <cellStyle name="Вывод 4 2 2 3 3" xfId="18852" xr:uid="{C30CE8D8-C0F6-48BA-B6A9-A622ECAC6E29}"/>
    <cellStyle name="Вывод 4 2 2 3 4" xfId="24293" xr:uid="{DEE354BB-F4F7-452C-A4EF-66D6681A5F9B}"/>
    <cellStyle name="Вывод 4 2 2 4" xfId="9100" xr:uid="{51AC66C1-C90E-4A58-A790-63A5FD0AAE91}"/>
    <cellStyle name="Вывод 4 2 2 5" xfId="14747" xr:uid="{7CA0F572-377B-4832-ABCD-D6A80C4E56E2}"/>
    <cellStyle name="Вывод 4 2 2 6" xfId="20267" xr:uid="{E429B3C3-F12B-4B73-8400-EFE63CFD66B7}"/>
    <cellStyle name="Вывод 4 2 3" xfId="2492" xr:uid="{25805002-C054-415D-A6E3-B178C1798C8E}"/>
    <cellStyle name="Вывод 4 2 3 2" xfId="4286" xr:uid="{C13A87A9-8C3E-4859-969D-0F9621600BB1}"/>
    <cellStyle name="Вывод 4 2 3 2 2" xfId="10842" xr:uid="{ACD64D24-DA34-4ECD-9DF5-C2E3F77DBFDC}"/>
    <cellStyle name="Вывод 4 2 3 2 3" xfId="16456" xr:uid="{2D6E547A-F83B-44DE-BA29-5265823D3F47}"/>
    <cellStyle name="Вывод 4 2 3 2 4" xfId="21933" xr:uid="{A5F6C418-333B-4FC3-AD5D-58B70A830039}"/>
    <cellStyle name="Вывод 4 2 3 3" xfId="6804" xr:uid="{2DCC85D6-E375-44C6-B48E-3853DA786AE0}"/>
    <cellStyle name="Вывод 4 2 3 3 2" xfId="13287" xr:uid="{3503C71C-0244-4313-8899-9D105C99CBFD}"/>
    <cellStyle name="Вывод 4 2 3 3 3" xfId="18853" xr:uid="{0ED883E9-A63A-4ECD-BB48-BC0FD955E241}"/>
    <cellStyle name="Вывод 4 2 3 3 4" xfId="24294" xr:uid="{F4A9E5B3-8C9A-42F9-83B7-347134FCFE20}"/>
    <cellStyle name="Вывод 4 2 3 4" xfId="9101" xr:uid="{E5003E68-FEE8-44EB-9A61-021637B1678D}"/>
    <cellStyle name="Вывод 4 2 3 5" xfId="14748" xr:uid="{EF3A02C2-D820-422D-A012-AF6289BCA1D4}"/>
    <cellStyle name="Вывод 4 2 3 6" xfId="20268" xr:uid="{7604C825-53DA-40B8-B606-1B7B3F11CC5D}"/>
    <cellStyle name="Вывод 4 2 4" xfId="4284" xr:uid="{BA5838F6-1671-40B9-8CE6-AC7C547B3E02}"/>
    <cellStyle name="Вывод 4 2 4 2" xfId="10840" xr:uid="{0A0AF543-1B6A-41BB-B360-A9C74C8A9606}"/>
    <cellStyle name="Вывод 4 2 4 3" xfId="16454" xr:uid="{C3001F10-637B-4AE3-82F7-C3193E506212}"/>
    <cellStyle name="Вывод 4 2 4 4" xfId="21931" xr:uid="{ACE1E2A4-18E6-49DC-B9DA-611C9574D808}"/>
    <cellStyle name="Вывод 4 2 5" xfId="6802" xr:uid="{E475E713-87E8-4D50-BB19-4DE2D3D73109}"/>
    <cellStyle name="Вывод 4 2 5 2" xfId="13285" xr:uid="{95D13B1C-D85A-4163-8DE5-7545EA0765D4}"/>
    <cellStyle name="Вывод 4 2 5 3" xfId="18851" xr:uid="{5275668C-91AC-412E-81C9-B76AB2EF44F3}"/>
    <cellStyle name="Вывод 4 2 5 4" xfId="24292" xr:uid="{4935D156-138A-4C65-9683-BA044B914748}"/>
    <cellStyle name="Вывод 4 2 6" xfId="9099" xr:uid="{3EF0F048-28F8-4074-BFC1-9FD8269A32E8}"/>
    <cellStyle name="Вывод 4 2 7" xfId="14746" xr:uid="{0461E2B4-3B76-4BA5-8501-47C62E191935}"/>
    <cellStyle name="Вывод 4 2 8" xfId="20266" xr:uid="{9F6B406F-1BEF-4F61-816D-B26D2E1628E6}"/>
    <cellStyle name="Вывод 4 3" xfId="2493" xr:uid="{7BBEA306-997B-46C1-A9DB-E9C6F59EF50B}"/>
    <cellStyle name="Вывод 4 3 2" xfId="2494" xr:uid="{63AED7DB-3DD9-4C51-84E2-7C6EB19A8AB4}"/>
    <cellStyle name="Вывод 4 3 2 2" xfId="4288" xr:uid="{0A4085C1-F2EE-43A1-9A53-5A40B50A3D7D}"/>
    <cellStyle name="Вывод 4 3 2 2 2" xfId="10844" xr:uid="{DC90A0E0-F379-4745-BD8C-ABB00223FD7B}"/>
    <cellStyle name="Вывод 4 3 2 2 3" xfId="16458" xr:uid="{9F912272-7923-4FEA-9C8B-D9FA94209FFA}"/>
    <cellStyle name="Вывод 4 3 2 2 4" xfId="21935" xr:uid="{CF0CE34B-4EC9-4A6B-9C09-7BCD16B08FC8}"/>
    <cellStyle name="Вывод 4 3 2 3" xfId="6806" xr:uid="{6F9BCAEA-BB96-4AC6-AD1C-5967C23A0E24}"/>
    <cellStyle name="Вывод 4 3 2 3 2" xfId="13289" xr:uid="{0726E063-6E77-4F34-9C7C-6E74FBA83F00}"/>
    <cellStyle name="Вывод 4 3 2 3 3" xfId="18855" xr:uid="{0D895FD2-9B41-46C9-A326-E6965F54783D}"/>
    <cellStyle name="Вывод 4 3 2 3 4" xfId="24296" xr:uid="{1F1440FD-7C51-49DA-8A61-32C4097B4025}"/>
    <cellStyle name="Вывод 4 3 2 4" xfId="9103" xr:uid="{7013277A-803E-4428-A309-BD956D9BBB28}"/>
    <cellStyle name="Вывод 4 3 2 5" xfId="14750" xr:uid="{1F4924AE-01F4-4812-ABA6-0C95D94948FE}"/>
    <cellStyle name="Вывод 4 3 2 6" xfId="20270" xr:uid="{02DC7915-46E6-4B4F-B889-901E7F22E3BF}"/>
    <cellStyle name="Вывод 4 3 3" xfId="2495" xr:uid="{A5BB0391-F2B2-47F8-A45A-4438A52DC9E6}"/>
    <cellStyle name="Вывод 4 3 3 2" xfId="4289" xr:uid="{CBB08545-5F9E-4649-8102-D3AFF55FE234}"/>
    <cellStyle name="Вывод 4 3 3 2 2" xfId="10845" xr:uid="{C9055F09-CC68-497D-9506-FF4E8C173CAB}"/>
    <cellStyle name="Вывод 4 3 3 2 3" xfId="16459" xr:uid="{76BAFF08-C269-483A-AA42-97C86A03D9AA}"/>
    <cellStyle name="Вывод 4 3 3 2 4" xfId="21936" xr:uid="{0E22EA2A-5FE0-4F85-B32C-4AFF38F31F3D}"/>
    <cellStyle name="Вывод 4 3 3 3" xfId="6807" xr:uid="{811D2D25-3A60-4993-9211-27B5100B9704}"/>
    <cellStyle name="Вывод 4 3 3 3 2" xfId="13290" xr:uid="{E7B97AE2-C244-4978-95F5-82191E51EBB4}"/>
    <cellStyle name="Вывод 4 3 3 3 3" xfId="18856" xr:uid="{96B504F4-D5BA-4696-92E7-F9DB937AFF0E}"/>
    <cellStyle name="Вывод 4 3 3 3 4" xfId="24297" xr:uid="{51DA1BB2-FA01-4831-B47A-D2633FFF3458}"/>
    <cellStyle name="Вывод 4 3 3 4" xfId="9104" xr:uid="{5EFB21DD-279E-49E4-A286-4FB3A5888B6A}"/>
    <cellStyle name="Вывод 4 3 3 5" xfId="14751" xr:uid="{4FBD5324-910E-4891-A942-56AAA962E2F0}"/>
    <cellStyle name="Вывод 4 3 3 6" xfId="20271" xr:uid="{A3816B9E-CDA8-4375-9CC1-10C83401B63F}"/>
    <cellStyle name="Вывод 4 3 4" xfId="4287" xr:uid="{EE95F31E-F398-488B-8B70-FEDAAE334251}"/>
    <cellStyle name="Вывод 4 3 4 2" xfId="10843" xr:uid="{0BAD148A-5959-4EF2-A925-579B20E53A6E}"/>
    <cellStyle name="Вывод 4 3 4 3" xfId="16457" xr:uid="{427BC404-BDCA-45B1-8C28-E5970A36B30F}"/>
    <cellStyle name="Вывод 4 3 4 4" xfId="21934" xr:uid="{24218DD1-B625-4E7A-BE92-3EDA4064A3F3}"/>
    <cellStyle name="Вывод 4 3 5" xfId="6805" xr:uid="{F1807EAD-07C8-446F-BCA0-47DBD4C122D1}"/>
    <cellStyle name="Вывод 4 3 5 2" xfId="13288" xr:uid="{1BA8C0F6-118E-45F4-ABD2-CED7A7D54F02}"/>
    <cellStyle name="Вывод 4 3 5 3" xfId="18854" xr:uid="{6381D7D5-37EE-4CA3-BE5A-D57037EEE276}"/>
    <cellStyle name="Вывод 4 3 5 4" xfId="24295" xr:uid="{6D7C2531-B3E0-4B2B-B9BF-379BFD92EC91}"/>
    <cellStyle name="Вывод 4 3 6" xfId="9102" xr:uid="{112C29BC-A298-4421-BB2C-307B99CC7319}"/>
    <cellStyle name="Вывод 4 3 7" xfId="14749" xr:uid="{1C328ECF-1E9B-4EA8-A1BD-34644C44A0FD}"/>
    <cellStyle name="Вывод 4 3 8" xfId="20269" xr:uid="{F06EFD8C-8B20-4CAA-9401-C5ABBF023C14}"/>
    <cellStyle name="Вывод 4 4" xfId="2496" xr:uid="{3463646B-8947-4101-B2F1-36C97F36067F}"/>
    <cellStyle name="Вывод 4 4 2" xfId="2497" xr:uid="{EE5E5D0C-A831-4772-9F6E-ACED7EEF758C}"/>
    <cellStyle name="Вывод 4 4 2 2" xfId="4291" xr:uid="{D8097AC9-93D3-4B13-8217-653ED53762FF}"/>
    <cellStyle name="Вывод 4 4 2 2 2" xfId="10847" xr:uid="{D7B42D55-FA0D-4635-8981-46A7A61A71BB}"/>
    <cellStyle name="Вывод 4 4 2 2 3" xfId="16461" xr:uid="{C3EC2B1E-126A-4498-9133-8B71CB5274F8}"/>
    <cellStyle name="Вывод 4 4 2 2 4" xfId="21938" xr:uid="{39B92F25-9CAE-4B0A-AAF2-870415C454A6}"/>
    <cellStyle name="Вывод 4 4 2 3" xfId="6809" xr:uid="{B89BF70B-5D72-44F1-A937-5CF11F7153AA}"/>
    <cellStyle name="Вывод 4 4 2 3 2" xfId="13292" xr:uid="{52C13EB7-ADD9-4E4C-B95F-AF2D43226C50}"/>
    <cellStyle name="Вывод 4 4 2 3 3" xfId="18858" xr:uid="{45A63C6D-D613-4C61-898F-8B064A6A0CE3}"/>
    <cellStyle name="Вывод 4 4 2 3 4" xfId="24299" xr:uid="{AD337946-5C95-48A3-A73D-48562113D3C2}"/>
    <cellStyle name="Вывод 4 4 2 4" xfId="9106" xr:uid="{F9C8FA3F-FAB8-400F-A974-0D1A1B34FE86}"/>
    <cellStyle name="Вывод 4 4 2 5" xfId="14753" xr:uid="{1B188532-6E89-4F98-9EE4-C7C45E36166C}"/>
    <cellStyle name="Вывод 4 4 2 6" xfId="20273" xr:uid="{DB1EDB9E-B9FD-4D0F-98AD-E07170CB23B8}"/>
    <cellStyle name="Вывод 4 4 3" xfId="2498" xr:uid="{DF02A13F-37D0-4457-B1EF-8DA63EDD7167}"/>
    <cellStyle name="Вывод 4 4 3 2" xfId="4292" xr:uid="{C4732236-D822-4119-B245-AB096C85AF5F}"/>
    <cellStyle name="Вывод 4 4 3 2 2" xfId="10848" xr:uid="{62E089D9-5C06-41B6-A4A4-3BDF239EA37B}"/>
    <cellStyle name="Вывод 4 4 3 2 3" xfId="16462" xr:uid="{9C85D7EE-70D7-4C79-835E-8C6E10511A77}"/>
    <cellStyle name="Вывод 4 4 3 2 4" xfId="21939" xr:uid="{51198E9B-F031-47CC-B487-50B7CFB454D8}"/>
    <cellStyle name="Вывод 4 4 3 3" xfId="6810" xr:uid="{44B27451-6B2E-4AD6-BB2A-754A5504AAAC}"/>
    <cellStyle name="Вывод 4 4 3 3 2" xfId="13293" xr:uid="{42FE4741-0606-45F0-824F-07C88E70B156}"/>
    <cellStyle name="Вывод 4 4 3 3 3" xfId="18859" xr:uid="{F914D445-D05F-44D2-BA5F-67FC45833D9E}"/>
    <cellStyle name="Вывод 4 4 3 3 4" xfId="24300" xr:uid="{B75ECE2F-E004-449A-9A62-3EF0413CC1AB}"/>
    <cellStyle name="Вывод 4 4 3 4" xfId="9107" xr:uid="{01D46B09-B25F-4ACA-AFB5-F57F8AF377BA}"/>
    <cellStyle name="Вывод 4 4 3 5" xfId="14754" xr:uid="{03E0087E-5F60-4055-998F-6B3998D27874}"/>
    <cellStyle name="Вывод 4 4 3 6" xfId="20274" xr:uid="{7F638FC9-5ADF-489F-924B-9994128E5D14}"/>
    <cellStyle name="Вывод 4 4 4" xfId="4290" xr:uid="{7D6A59EA-0FE2-4BF3-BF57-5153DCB11175}"/>
    <cellStyle name="Вывод 4 4 4 2" xfId="10846" xr:uid="{1441BAE0-770D-4F1D-B6C0-D1DAFE4BEACB}"/>
    <cellStyle name="Вывод 4 4 4 3" xfId="16460" xr:uid="{1D25B0C9-1695-47FC-ACEC-380C28977FAC}"/>
    <cellStyle name="Вывод 4 4 4 4" xfId="21937" xr:uid="{D71D1F77-A7BA-4A8E-AFA0-2AD36E66CB90}"/>
    <cellStyle name="Вывод 4 4 5" xfId="6808" xr:uid="{070417D9-075A-4B24-B08D-141ADDF39C75}"/>
    <cellStyle name="Вывод 4 4 5 2" xfId="13291" xr:uid="{9CB284FB-5FAF-4311-8AE2-99A05BCEEEB9}"/>
    <cellStyle name="Вывод 4 4 5 3" xfId="18857" xr:uid="{343A87B3-3E5B-4DAF-892C-F4B95A1151E2}"/>
    <cellStyle name="Вывод 4 4 5 4" xfId="24298" xr:uid="{D21088A7-4CF2-4D92-815A-878ECCB3714D}"/>
    <cellStyle name="Вывод 4 4 6" xfId="9105" xr:uid="{14E663E4-9C0D-4B74-A41E-F1469480E954}"/>
    <cellStyle name="Вывод 4 4 7" xfId="14752" xr:uid="{5E62A783-633D-4689-92E3-0B8FFBF9893D}"/>
    <cellStyle name="Вывод 4 4 8" xfId="20272" xr:uid="{E52AA862-C118-4238-97E0-1E8A6C9F5DC1}"/>
    <cellStyle name="Вывод 4 5" xfId="2499" xr:uid="{1C46F888-8A21-4437-A7FD-AB4FA7CA677C}"/>
    <cellStyle name="Вывод 4 5 2" xfId="4293" xr:uid="{DEF5D8B7-8E62-4919-8207-BFBCC6EB4F64}"/>
    <cellStyle name="Вывод 4 5 2 2" xfId="10849" xr:uid="{8FABEC99-5BD6-4344-A189-AE786077D017}"/>
    <cellStyle name="Вывод 4 5 2 3" xfId="16463" xr:uid="{C5CD4967-F6FD-471E-814D-51F58D9D4BEB}"/>
    <cellStyle name="Вывод 4 5 2 4" xfId="21940" xr:uid="{7D93FAA2-C837-46CA-8471-DF33E279A34F}"/>
    <cellStyle name="Вывод 4 5 3" xfId="6811" xr:uid="{237E4761-7347-46F4-8B05-A422B05AC4FB}"/>
    <cellStyle name="Вывод 4 5 3 2" xfId="13294" xr:uid="{09955BA5-4F0C-44B7-A60F-696064233136}"/>
    <cellStyle name="Вывод 4 5 3 3" xfId="18860" xr:uid="{501F819F-27BA-4AC6-8E9D-6A4600A7BB7D}"/>
    <cellStyle name="Вывод 4 5 3 4" xfId="24301" xr:uid="{1411149B-6601-4983-BD77-C4B77FAA27EE}"/>
    <cellStyle name="Вывод 4 5 4" xfId="9108" xr:uid="{9EAC17EB-FEB5-4DC5-8415-DB38314866EC}"/>
    <cellStyle name="Вывод 4 5 5" xfId="14755" xr:uid="{A9993E6E-2793-4B37-8B15-9B4EB57F0217}"/>
    <cellStyle name="Вывод 4 5 6" xfId="20275" xr:uid="{FB1DCF3E-E96A-4D4E-87B7-73843431F64F}"/>
    <cellStyle name="Вывод 4 6" xfId="2500" xr:uid="{99FACEB6-44BC-4E8A-ACF9-E3DD077BDF05}"/>
    <cellStyle name="Вывод 4 6 2" xfId="4294" xr:uid="{3B006C46-CAC4-4A16-9EC8-A6C22C15ECA5}"/>
    <cellStyle name="Вывод 4 6 2 2" xfId="10850" xr:uid="{E746AA92-B4D7-41BB-A243-CC1D76234E12}"/>
    <cellStyle name="Вывод 4 6 2 3" xfId="16464" xr:uid="{F9F4A297-EEB5-4847-980B-00E35111F83D}"/>
    <cellStyle name="Вывод 4 6 2 4" xfId="21941" xr:uid="{13F99AB8-C2ED-4E7A-9A4F-3F0783AFF773}"/>
    <cellStyle name="Вывод 4 6 3" xfId="6812" xr:uid="{82B474B1-EB22-4415-A3D5-52B0C43E1AB6}"/>
    <cellStyle name="Вывод 4 6 3 2" xfId="13295" xr:uid="{9E777A34-A9BA-4A0F-8AD2-72EFA2170422}"/>
    <cellStyle name="Вывод 4 6 3 3" xfId="18861" xr:uid="{9F6B8110-1B2E-453B-B4F4-EED37E58ED40}"/>
    <cellStyle name="Вывод 4 6 3 4" xfId="24302" xr:uid="{1CCE60E6-86E4-42E1-8CC9-027F5CCEEE15}"/>
    <cellStyle name="Вывод 4 6 4" xfId="9109" xr:uid="{5F21DDA9-E058-4FBA-A2F4-56A957346E89}"/>
    <cellStyle name="Вывод 4 6 5" xfId="14756" xr:uid="{4B4149A6-A229-4335-8AE1-E6C77DEDEAEB}"/>
    <cellStyle name="Вывод 4 6 6" xfId="20276" xr:uid="{B906DC02-1377-4C70-8148-C63BCD13D5B4}"/>
    <cellStyle name="Вывод 4 7" xfId="4283" xr:uid="{26B049BC-9197-4C6C-A52B-8110099F2897}"/>
    <cellStyle name="Вывод 4 7 2" xfId="10839" xr:uid="{06996738-1576-4518-96DA-2810E9ECD090}"/>
    <cellStyle name="Вывод 4 7 3" xfId="16453" xr:uid="{343EF5C1-E17F-4B7B-A5AB-D2CA3F62E5CF}"/>
    <cellStyle name="Вывод 4 7 4" xfId="21930" xr:uid="{9AFEDD55-A3F5-4783-8CB3-26DDCC1DCAC7}"/>
    <cellStyle name="Вывод 4 8" xfId="6801" xr:uid="{4189B51B-ABC8-440C-BA4F-87FDFB0E0A78}"/>
    <cellStyle name="Вывод 4 8 2" xfId="13284" xr:uid="{A4E36DC2-EBFB-486B-BFE2-774D2A55EE69}"/>
    <cellStyle name="Вывод 4 8 3" xfId="18850" xr:uid="{1277A698-C938-48F8-B070-E3F68D1E3BDA}"/>
    <cellStyle name="Вывод 4 8 4" xfId="24291" xr:uid="{BA377453-7795-40B4-BBE5-FF410AFE3B79}"/>
    <cellStyle name="Вывод 4 9" xfId="9098" xr:uid="{A9E2264C-2F6E-4DEE-8001-13DD279D3C6F}"/>
    <cellStyle name="Вывод 5" xfId="2501" xr:uid="{0352D6D3-102B-49A4-8D77-BDF07E1CEED9}"/>
    <cellStyle name="Вывод 5 10" xfId="14757" xr:uid="{86B3DE3C-B3D4-4F2F-8781-0087D1A44478}"/>
    <cellStyle name="Вывод 5 11" xfId="20277" xr:uid="{E1E1BCBF-B1EE-44A5-9375-D2C024968B5D}"/>
    <cellStyle name="Вывод 5 2" xfId="2502" xr:uid="{9AB5CB7B-E9BE-4B3C-9278-758B06FCDE6E}"/>
    <cellStyle name="Вывод 5 2 2" xfId="2503" xr:uid="{36CC2973-02E1-432A-92EC-F445FF18AA1E}"/>
    <cellStyle name="Вывод 5 2 2 2" xfId="4297" xr:uid="{F279B4DA-AF10-4E50-A693-6DA1CD1282AD}"/>
    <cellStyle name="Вывод 5 2 2 2 2" xfId="10853" xr:uid="{C6BD508D-0551-41FC-AAB9-DD8F5281F249}"/>
    <cellStyle name="Вывод 5 2 2 2 3" xfId="16467" xr:uid="{30BB31E3-7A2F-4477-BA2F-6818B8452575}"/>
    <cellStyle name="Вывод 5 2 2 2 4" xfId="21944" xr:uid="{B0E25078-9703-448F-9039-C7F279F22945}"/>
    <cellStyle name="Вывод 5 2 2 3" xfId="6815" xr:uid="{56CA682A-179E-4578-A5E9-F1D40F0A33B6}"/>
    <cellStyle name="Вывод 5 2 2 3 2" xfId="13298" xr:uid="{C7DFB8D0-6770-4C35-B181-E1AD086D7C03}"/>
    <cellStyle name="Вывод 5 2 2 3 3" xfId="18864" xr:uid="{C5E16F57-BFCA-49A9-AB89-E5347665B6E9}"/>
    <cellStyle name="Вывод 5 2 2 3 4" xfId="24305" xr:uid="{FC6F3AE1-89DF-4454-974D-68893A4C6F88}"/>
    <cellStyle name="Вывод 5 2 2 4" xfId="9112" xr:uid="{202CA621-F088-459B-AD60-CEDFEE87792D}"/>
    <cellStyle name="Вывод 5 2 2 5" xfId="14759" xr:uid="{0D3A0A02-C725-4D94-9C17-90D5CAA67328}"/>
    <cellStyle name="Вывод 5 2 2 6" xfId="20279" xr:uid="{089460C4-CA9E-4951-9206-D2663CCB6778}"/>
    <cellStyle name="Вывод 5 2 3" xfId="2504" xr:uid="{A27C67CC-872D-4E82-844C-F9F8A9AD3EBF}"/>
    <cellStyle name="Вывод 5 2 3 2" xfId="4298" xr:uid="{64B274CA-1315-4EB2-A8ED-5EBDC67CD0A3}"/>
    <cellStyle name="Вывод 5 2 3 2 2" xfId="10854" xr:uid="{1AC73204-EAB6-42CC-85AB-B0616B6EDB69}"/>
    <cellStyle name="Вывод 5 2 3 2 3" xfId="16468" xr:uid="{EA5F709E-B0C8-4E5F-B5EE-639AF9E68190}"/>
    <cellStyle name="Вывод 5 2 3 2 4" xfId="21945" xr:uid="{16EF2601-3FA0-4594-A80D-15D8D0404774}"/>
    <cellStyle name="Вывод 5 2 3 3" xfId="6816" xr:uid="{598F3C70-13B6-495F-883C-9CB54E4AF1FD}"/>
    <cellStyle name="Вывод 5 2 3 3 2" xfId="13299" xr:uid="{A31DAADA-F7AA-416B-A4D4-14025569DE3A}"/>
    <cellStyle name="Вывод 5 2 3 3 3" xfId="18865" xr:uid="{5D8A46D6-AF87-45B0-8F84-2CAA8FAE7963}"/>
    <cellStyle name="Вывод 5 2 3 3 4" xfId="24306" xr:uid="{0BD9A6A0-5095-436A-A048-A11C7BB69E6E}"/>
    <cellStyle name="Вывод 5 2 3 4" xfId="9113" xr:uid="{F305A5B0-73A2-4B03-9AD9-D6E602848C0B}"/>
    <cellStyle name="Вывод 5 2 3 5" xfId="14760" xr:uid="{9D89E913-6093-424D-8313-C034F12279BF}"/>
    <cellStyle name="Вывод 5 2 3 6" xfId="20280" xr:uid="{592D5AE2-B057-49D6-A26F-0F68C23E42F9}"/>
    <cellStyle name="Вывод 5 2 4" xfId="4296" xr:uid="{F4D9C150-4EB1-4747-BA1D-A4F1E13609B4}"/>
    <cellStyle name="Вывод 5 2 4 2" xfId="10852" xr:uid="{25ADC97E-5828-475B-B667-EC362DE6610E}"/>
    <cellStyle name="Вывод 5 2 4 3" xfId="16466" xr:uid="{FD035E09-CCC5-430B-8F2F-535FAC01B307}"/>
    <cellStyle name="Вывод 5 2 4 4" xfId="21943" xr:uid="{40CB6A28-B611-420C-BF13-F7F5FC34F87C}"/>
    <cellStyle name="Вывод 5 2 5" xfId="6814" xr:uid="{874ACC07-6C65-48EB-9E5B-198D77045FAC}"/>
    <cellStyle name="Вывод 5 2 5 2" xfId="13297" xr:uid="{821D3304-35E8-49E9-B1B4-EDEE3A0D04BD}"/>
    <cellStyle name="Вывод 5 2 5 3" xfId="18863" xr:uid="{3493B17E-6517-4CAA-AAD0-79737E76DB68}"/>
    <cellStyle name="Вывод 5 2 5 4" xfId="24304" xr:uid="{E3104E06-85C2-4F43-9172-5E3B7DB17628}"/>
    <cellStyle name="Вывод 5 2 6" xfId="9111" xr:uid="{BA22C5CA-8D28-4F9C-8A96-F8CF3BFA11BA}"/>
    <cellStyle name="Вывод 5 2 7" xfId="14758" xr:uid="{6DF76199-7D40-4A59-8183-EF7FC97A80A3}"/>
    <cellStyle name="Вывод 5 2 8" xfId="20278" xr:uid="{86FB50B3-A487-4B80-B4A9-786298BB4F19}"/>
    <cellStyle name="Вывод 5 3" xfId="2505" xr:uid="{6EF25B7F-A940-4589-80EF-10314ED023F9}"/>
    <cellStyle name="Вывод 5 3 2" xfId="2506" xr:uid="{8CB814B4-48F3-436C-84FC-A61DC1019E8F}"/>
    <cellStyle name="Вывод 5 3 2 2" xfId="4300" xr:uid="{4B2E5E56-5A78-48BA-81B2-7B3113C7E852}"/>
    <cellStyle name="Вывод 5 3 2 2 2" xfId="10856" xr:uid="{F07B59B3-9E2A-4E2F-91F0-3DF53BB5E3A1}"/>
    <cellStyle name="Вывод 5 3 2 2 3" xfId="16470" xr:uid="{19693BC8-9876-4D66-9525-20CB678AD226}"/>
    <cellStyle name="Вывод 5 3 2 2 4" xfId="21947" xr:uid="{D33B4A70-A7B1-40C6-8B23-0BFAEB13A557}"/>
    <cellStyle name="Вывод 5 3 2 3" xfId="6818" xr:uid="{16D0D094-CD2B-45FD-A0CC-BD6E97F40000}"/>
    <cellStyle name="Вывод 5 3 2 3 2" xfId="13301" xr:uid="{BE5D4540-B193-4671-92D9-A4932F32461B}"/>
    <cellStyle name="Вывод 5 3 2 3 3" xfId="18867" xr:uid="{7D18A19D-533B-495B-B633-48531F3639C5}"/>
    <cellStyle name="Вывод 5 3 2 3 4" xfId="24308" xr:uid="{6191B86D-1A09-4FD1-873D-8592BEE1AA72}"/>
    <cellStyle name="Вывод 5 3 2 4" xfId="9115" xr:uid="{C53D634B-FDA0-4CB3-A399-C47A7C335779}"/>
    <cellStyle name="Вывод 5 3 2 5" xfId="14762" xr:uid="{E1DDFEBC-0D51-4856-B8A3-9137307634A1}"/>
    <cellStyle name="Вывод 5 3 2 6" xfId="20282" xr:uid="{C86A0D75-13FE-4D61-AEDA-C860E09ADA0F}"/>
    <cellStyle name="Вывод 5 3 3" xfId="2507" xr:uid="{5216A6A9-F08F-4983-8D3F-1612F1328D0B}"/>
    <cellStyle name="Вывод 5 3 3 2" xfId="4301" xr:uid="{8F6FD559-4B46-447B-8D48-0236329A4694}"/>
    <cellStyle name="Вывод 5 3 3 2 2" xfId="10857" xr:uid="{8BB0D1A9-E8A1-4B70-B7AB-FFBF4F82820C}"/>
    <cellStyle name="Вывод 5 3 3 2 3" xfId="16471" xr:uid="{63526D57-64AD-4B09-879A-001A0F4C9365}"/>
    <cellStyle name="Вывод 5 3 3 2 4" xfId="21948" xr:uid="{AFF3723E-500A-45E7-9E70-D9D9CCC4E3F6}"/>
    <cellStyle name="Вывод 5 3 3 3" xfId="6819" xr:uid="{1A920931-1D2E-43AE-AB6C-56AACA2B896C}"/>
    <cellStyle name="Вывод 5 3 3 3 2" xfId="13302" xr:uid="{8AD16EC1-B5F6-455F-B681-7D9D03D1603E}"/>
    <cellStyle name="Вывод 5 3 3 3 3" xfId="18868" xr:uid="{856269FB-7619-4E81-8B4D-BD6A3C47970A}"/>
    <cellStyle name="Вывод 5 3 3 3 4" xfId="24309" xr:uid="{B0BB3926-0F29-4F49-A21F-213B1C03F39E}"/>
    <cellStyle name="Вывод 5 3 3 4" xfId="9116" xr:uid="{AE9A6FBF-ACE9-45EA-A21C-28BCDECF8688}"/>
    <cellStyle name="Вывод 5 3 3 5" xfId="14763" xr:uid="{84B4073A-94D0-4DB9-ABAF-257E44F257A7}"/>
    <cellStyle name="Вывод 5 3 3 6" xfId="20283" xr:uid="{2E65630D-CDFD-4B34-89EF-2FF69A98DE19}"/>
    <cellStyle name="Вывод 5 3 4" xfId="4299" xr:uid="{F6DDC489-8562-4E87-8326-628ED7964886}"/>
    <cellStyle name="Вывод 5 3 4 2" xfId="10855" xr:uid="{B1674989-592C-4A9E-BB8F-8557B0ACA2DD}"/>
    <cellStyle name="Вывод 5 3 4 3" xfId="16469" xr:uid="{2CAF27CB-BCC7-497E-AB64-7C420732AD41}"/>
    <cellStyle name="Вывод 5 3 4 4" xfId="21946" xr:uid="{E061211B-DAC6-4DE3-BA48-82636350A0C9}"/>
    <cellStyle name="Вывод 5 3 5" xfId="6817" xr:uid="{303A628E-1928-4DE3-AA5D-7E4E5E52F151}"/>
    <cellStyle name="Вывод 5 3 5 2" xfId="13300" xr:uid="{0AE011B1-834A-4204-9D1A-F5ECA9AFA0BB}"/>
    <cellStyle name="Вывод 5 3 5 3" xfId="18866" xr:uid="{754AB722-A095-4D3C-B0E1-C3943E75C2D4}"/>
    <cellStyle name="Вывод 5 3 5 4" xfId="24307" xr:uid="{25DAA53D-FB22-4F13-96DF-E3C343A84D3D}"/>
    <cellStyle name="Вывод 5 3 6" xfId="9114" xr:uid="{26854BD5-17A3-4BD2-ACCA-4FD795DB368D}"/>
    <cellStyle name="Вывод 5 3 7" xfId="14761" xr:uid="{B22787CE-92B1-4BEF-A36E-DEAD427BC5D5}"/>
    <cellStyle name="Вывод 5 3 8" xfId="20281" xr:uid="{8A819C03-C612-4AF1-B1E1-CEC3B1AF99E7}"/>
    <cellStyle name="Вывод 5 4" xfId="2508" xr:uid="{58F1FA9B-D9E9-43FB-AE31-29EBEBC5A153}"/>
    <cellStyle name="Вывод 5 4 2" xfId="2509" xr:uid="{F96F85FB-A04B-4ECE-9242-7EB41399F4D7}"/>
    <cellStyle name="Вывод 5 4 2 2" xfId="4303" xr:uid="{B8155AE8-8E9B-44E5-9E80-FF823F8B7272}"/>
    <cellStyle name="Вывод 5 4 2 2 2" xfId="10859" xr:uid="{4AAA5192-FD4B-4F6A-BB31-E87F081FE498}"/>
    <cellStyle name="Вывод 5 4 2 2 3" xfId="16473" xr:uid="{5C23883F-F04C-4E54-BC41-93F3454F70C3}"/>
    <cellStyle name="Вывод 5 4 2 2 4" xfId="21950" xr:uid="{5629558A-5C19-4669-B390-339E5B57C402}"/>
    <cellStyle name="Вывод 5 4 2 3" xfId="6821" xr:uid="{2492712C-FE9E-4604-87BE-BB2D40089B5E}"/>
    <cellStyle name="Вывод 5 4 2 3 2" xfId="13304" xr:uid="{F4466F0E-60D0-40AA-B90E-E8127300D6C9}"/>
    <cellStyle name="Вывод 5 4 2 3 3" xfId="18870" xr:uid="{C4370F2B-F535-46E5-B993-CFC1996B244E}"/>
    <cellStyle name="Вывод 5 4 2 3 4" xfId="24311" xr:uid="{0290EBEB-9767-40D4-8F65-5973D0A981B8}"/>
    <cellStyle name="Вывод 5 4 2 4" xfId="9118" xr:uid="{19C2038C-6714-4841-BA83-629344B7043F}"/>
    <cellStyle name="Вывод 5 4 2 5" xfId="14765" xr:uid="{4ECBEA84-22C8-4229-83A1-450B810C1362}"/>
    <cellStyle name="Вывод 5 4 2 6" xfId="20285" xr:uid="{7C1F602D-F92D-491A-A360-DE53A0128FA8}"/>
    <cellStyle name="Вывод 5 4 3" xfId="2510" xr:uid="{3CDB1684-1ADF-4DDC-A6DE-7CD60ABD538F}"/>
    <cellStyle name="Вывод 5 4 3 2" xfId="4304" xr:uid="{B8A0DDE7-59DA-412E-A6E0-E8E780CFEEF0}"/>
    <cellStyle name="Вывод 5 4 3 2 2" xfId="10860" xr:uid="{A35EDEF0-93F1-4502-A465-385A21685FFE}"/>
    <cellStyle name="Вывод 5 4 3 2 3" xfId="16474" xr:uid="{803A5510-0C06-4168-BCD1-C54EBB35539F}"/>
    <cellStyle name="Вывод 5 4 3 2 4" xfId="21951" xr:uid="{47BD233D-65A9-4578-BD51-7E9CB1A1AD01}"/>
    <cellStyle name="Вывод 5 4 3 3" xfId="6822" xr:uid="{67CE2044-6BD5-43DF-B534-F4034FF728F7}"/>
    <cellStyle name="Вывод 5 4 3 3 2" xfId="13305" xr:uid="{DC4B8274-8706-4AF6-9981-5510FD36971F}"/>
    <cellStyle name="Вывод 5 4 3 3 3" xfId="18871" xr:uid="{E5E27237-745A-4F04-A094-FF23EA810551}"/>
    <cellStyle name="Вывод 5 4 3 3 4" xfId="24312" xr:uid="{CA33BCED-779D-4B9F-9F60-128AA3118602}"/>
    <cellStyle name="Вывод 5 4 3 4" xfId="9119" xr:uid="{6DE38343-0427-41E2-9E6D-53F7438E3B21}"/>
    <cellStyle name="Вывод 5 4 3 5" xfId="14766" xr:uid="{D8C6584A-5AC6-4D1A-A223-66D12C3874DF}"/>
    <cellStyle name="Вывод 5 4 3 6" xfId="20286" xr:uid="{247227D4-01E9-4B09-AA3A-7A0C802989CE}"/>
    <cellStyle name="Вывод 5 4 4" xfId="4302" xr:uid="{23957EB6-8498-46F7-A119-108CCA8EB553}"/>
    <cellStyle name="Вывод 5 4 4 2" xfId="10858" xr:uid="{210147A7-6827-4A3E-8A3F-52C2752ED888}"/>
    <cellStyle name="Вывод 5 4 4 3" xfId="16472" xr:uid="{17E79195-7DEB-4C38-9D69-B1A199F83D46}"/>
    <cellStyle name="Вывод 5 4 4 4" xfId="21949" xr:uid="{F7256B17-AF71-4F87-A876-B434CD5EDC6F}"/>
    <cellStyle name="Вывод 5 4 5" xfId="6820" xr:uid="{ABBB2BF7-AF4A-4EF0-A79D-4591A2BFA771}"/>
    <cellStyle name="Вывод 5 4 5 2" xfId="13303" xr:uid="{1FBCE65E-DED8-4422-ABA6-5B4139FD1FF1}"/>
    <cellStyle name="Вывод 5 4 5 3" xfId="18869" xr:uid="{835A00AC-A6FC-40A0-8763-1A1CABD342CA}"/>
    <cellStyle name="Вывод 5 4 5 4" xfId="24310" xr:uid="{9AF9607E-A87C-4123-8D15-A6B5101AE4B7}"/>
    <cellStyle name="Вывод 5 4 6" xfId="9117" xr:uid="{4D8DEF9B-253A-4F1F-A03F-5F7115A2EA69}"/>
    <cellStyle name="Вывод 5 4 7" xfId="14764" xr:uid="{EC90C774-E02B-4E14-B2A1-A7A96B225676}"/>
    <cellStyle name="Вывод 5 4 8" xfId="20284" xr:uid="{A6CACD32-A086-493E-99F6-963725882E5E}"/>
    <cellStyle name="Вывод 5 5" xfId="2511" xr:uid="{C589C035-2BDD-491C-A82F-8AE734695625}"/>
    <cellStyle name="Вывод 5 5 2" xfId="4305" xr:uid="{AD814428-E25F-4667-BDDF-1B1D76826926}"/>
    <cellStyle name="Вывод 5 5 2 2" xfId="10861" xr:uid="{7E533522-6DEB-4ED3-A217-721B73CDD4F4}"/>
    <cellStyle name="Вывод 5 5 2 3" xfId="16475" xr:uid="{359AF028-DEFA-49C6-82AC-51ED7D0C0F2B}"/>
    <cellStyle name="Вывод 5 5 2 4" xfId="21952" xr:uid="{3CB350B6-BFB4-4F49-B1D5-DFA8FAE89AF0}"/>
    <cellStyle name="Вывод 5 5 3" xfId="6823" xr:uid="{1682914F-24E3-4739-B570-370F61BF9254}"/>
    <cellStyle name="Вывод 5 5 3 2" xfId="13306" xr:uid="{3CB38749-E921-4483-9671-B10B6A0D4B64}"/>
    <cellStyle name="Вывод 5 5 3 3" xfId="18872" xr:uid="{18726414-698A-43B8-8271-896F7C8139E2}"/>
    <cellStyle name="Вывод 5 5 3 4" xfId="24313" xr:uid="{7D0261C9-D340-41BC-B3A0-44A1C3A20852}"/>
    <cellStyle name="Вывод 5 5 4" xfId="9120" xr:uid="{047B9D40-D8A8-4922-94FF-6B2E5FA0E36F}"/>
    <cellStyle name="Вывод 5 5 5" xfId="14767" xr:uid="{EDCF4952-4B36-434D-B04A-71BBF9D7C017}"/>
    <cellStyle name="Вывод 5 5 6" xfId="20287" xr:uid="{CE6DFEAF-D4FA-4C73-B86B-0DE759F1173A}"/>
    <cellStyle name="Вывод 5 6" xfId="2512" xr:uid="{616E54C9-D8CC-4D9E-9807-B1D18095CF5B}"/>
    <cellStyle name="Вывод 5 6 2" xfId="4306" xr:uid="{8E5FBF71-EDE0-47B4-BBCF-36EE6B8A309F}"/>
    <cellStyle name="Вывод 5 6 2 2" xfId="10862" xr:uid="{7DC1A967-CF3A-418B-A5F1-10DAE8D22C51}"/>
    <cellStyle name="Вывод 5 6 2 3" xfId="16476" xr:uid="{5E4F3E51-3E93-4154-B493-8764AE69B0A1}"/>
    <cellStyle name="Вывод 5 6 2 4" xfId="21953" xr:uid="{E589DDF5-55E6-48AB-A166-3FB5D7705DC5}"/>
    <cellStyle name="Вывод 5 6 3" xfId="6824" xr:uid="{B31781F1-8C97-4F63-9A9E-917CD0C6CFCD}"/>
    <cellStyle name="Вывод 5 6 3 2" xfId="13307" xr:uid="{67BF0CE8-66FF-4FE5-8044-B57581AD6E62}"/>
    <cellStyle name="Вывод 5 6 3 3" xfId="18873" xr:uid="{7A457B03-D921-407F-A939-3FD03D6A580F}"/>
    <cellStyle name="Вывод 5 6 3 4" xfId="24314" xr:uid="{7BA2AD6C-0143-4D11-8AEA-A8359F6FCB54}"/>
    <cellStyle name="Вывод 5 6 4" xfId="9121" xr:uid="{E5F20294-BF29-4385-A602-601BF6322F71}"/>
    <cellStyle name="Вывод 5 6 5" xfId="14768" xr:uid="{3BEEE37C-E63E-4A43-ACBF-182576835DF4}"/>
    <cellStyle name="Вывод 5 6 6" xfId="20288" xr:uid="{C88FF5C3-5E23-4807-85A3-C99F6098E253}"/>
    <cellStyle name="Вывод 5 7" xfId="4295" xr:uid="{F2956DA9-E85C-4DEA-8D21-127598F93716}"/>
    <cellStyle name="Вывод 5 7 2" xfId="10851" xr:uid="{64E91589-3C11-4237-B649-2B43C13DF2A0}"/>
    <cellStyle name="Вывод 5 7 3" xfId="16465" xr:uid="{EC78AB20-927A-4692-8EFB-8D27A43F00F5}"/>
    <cellStyle name="Вывод 5 7 4" xfId="21942" xr:uid="{E9B75FCC-85CA-4886-9324-F6E2357753A0}"/>
    <cellStyle name="Вывод 5 8" xfId="6813" xr:uid="{86B571FE-FC15-4C46-BEEA-88607C503CDB}"/>
    <cellStyle name="Вывод 5 8 2" xfId="13296" xr:uid="{2F5276D6-7E17-4A4F-9072-9787F8411B85}"/>
    <cellStyle name="Вывод 5 8 3" xfId="18862" xr:uid="{9F999008-44CA-4635-A881-BF1C8AD359D3}"/>
    <cellStyle name="Вывод 5 8 4" xfId="24303" xr:uid="{E5362634-6591-409C-AE87-E018BEA31549}"/>
    <cellStyle name="Вывод 5 9" xfId="9110" xr:uid="{4F2BCC21-AE66-4CE0-AF88-C15A1A860D88}"/>
    <cellStyle name="Вывод 6" xfId="2513" xr:uid="{63CEF462-2CC6-4AD5-B2D6-E94ED97CDC66}"/>
    <cellStyle name="Вывод 6 10" xfId="14769" xr:uid="{6F50FEA4-0A40-4589-818B-8090B4B86245}"/>
    <cellStyle name="Вывод 6 11" xfId="20289" xr:uid="{799C86AF-8E1C-430D-B821-45F1D2ABA394}"/>
    <cellStyle name="Вывод 6 2" xfId="2514" xr:uid="{B26D89B4-2634-4BC6-9B40-3A2647533F62}"/>
    <cellStyle name="Вывод 6 2 2" xfId="2515" xr:uid="{398ED8EE-549E-4458-8915-95534514B4D4}"/>
    <cellStyle name="Вывод 6 2 2 2" xfId="4309" xr:uid="{A4701404-FA06-451F-9B54-02457D7AAA2D}"/>
    <cellStyle name="Вывод 6 2 2 2 2" xfId="10865" xr:uid="{356EB3A8-EC18-40CF-8733-A6C64AC14D5C}"/>
    <cellStyle name="Вывод 6 2 2 2 3" xfId="16479" xr:uid="{57A5117D-5582-49B6-83D1-FF8E08ABC54E}"/>
    <cellStyle name="Вывод 6 2 2 2 4" xfId="21956" xr:uid="{0FF370A5-21D6-44D8-8410-C459076ED79C}"/>
    <cellStyle name="Вывод 6 2 2 3" xfId="6827" xr:uid="{BCB60B28-36F0-415A-A282-3502F1FA7625}"/>
    <cellStyle name="Вывод 6 2 2 3 2" xfId="13310" xr:uid="{258DF7F1-C6DA-40C1-B523-5A36EE1FC184}"/>
    <cellStyle name="Вывод 6 2 2 3 3" xfId="18876" xr:uid="{BDF5D4A7-86EE-4365-8EF6-51348E65324D}"/>
    <cellStyle name="Вывод 6 2 2 3 4" xfId="24317" xr:uid="{AC9AB6D8-392F-4717-8E23-07954020A08D}"/>
    <cellStyle name="Вывод 6 2 2 4" xfId="9124" xr:uid="{85AA555C-44E0-4ADF-AA22-D3280C665464}"/>
    <cellStyle name="Вывод 6 2 2 5" xfId="14771" xr:uid="{B9ABB526-0346-409E-9CCC-BC488AAAE9C9}"/>
    <cellStyle name="Вывод 6 2 2 6" xfId="20291" xr:uid="{4DC9C272-AB9B-44E8-B122-197036F363D6}"/>
    <cellStyle name="Вывод 6 2 3" xfId="2516" xr:uid="{B08054D2-9C39-4BD2-A017-48C419F27368}"/>
    <cellStyle name="Вывод 6 2 3 2" xfId="4310" xr:uid="{4BC3C30A-CC0B-452A-ABFA-648029AFFD5C}"/>
    <cellStyle name="Вывод 6 2 3 2 2" xfId="10866" xr:uid="{BB79A8FA-2B0C-4BC5-B6AD-F35F364B83EE}"/>
    <cellStyle name="Вывод 6 2 3 2 3" xfId="16480" xr:uid="{EE9DB3B0-8F2B-4FEB-845F-74B8A448F5B7}"/>
    <cellStyle name="Вывод 6 2 3 2 4" xfId="21957" xr:uid="{2A0CC633-716C-4FDD-B3BE-138C812B6902}"/>
    <cellStyle name="Вывод 6 2 3 3" xfId="6828" xr:uid="{0453F76E-E745-46BD-965A-528D67733F57}"/>
    <cellStyle name="Вывод 6 2 3 3 2" xfId="13311" xr:uid="{F75766AC-CD05-4CB0-ACAF-2A725B7B9A4E}"/>
    <cellStyle name="Вывод 6 2 3 3 3" xfId="18877" xr:uid="{29148DF7-190A-4F48-98A4-FFEAB266A85B}"/>
    <cellStyle name="Вывод 6 2 3 3 4" xfId="24318" xr:uid="{F2FA782B-5729-4D21-83DF-11F3C77B2EBC}"/>
    <cellStyle name="Вывод 6 2 3 4" xfId="9125" xr:uid="{8CB67A75-3EB5-44AF-B223-C7CC003DD084}"/>
    <cellStyle name="Вывод 6 2 3 5" xfId="14772" xr:uid="{1C6FF695-7AF1-463B-B60C-B57101504CD2}"/>
    <cellStyle name="Вывод 6 2 3 6" xfId="20292" xr:uid="{3530CDFF-8846-4A4E-88D4-033C7AD84C7B}"/>
    <cellStyle name="Вывод 6 2 4" xfId="4308" xr:uid="{753FEE8E-FC94-45C2-BB0E-B110C0932860}"/>
    <cellStyle name="Вывод 6 2 4 2" xfId="10864" xr:uid="{7642190F-9095-4F14-9038-A8ED2FB1A1EB}"/>
    <cellStyle name="Вывод 6 2 4 3" xfId="16478" xr:uid="{36A6D22F-E40C-4618-A1ED-BA6DEDF172F5}"/>
    <cellStyle name="Вывод 6 2 4 4" xfId="21955" xr:uid="{876F37F6-3DC4-4193-95AA-7CCDB9A5C765}"/>
    <cellStyle name="Вывод 6 2 5" xfId="6826" xr:uid="{1E787264-804B-4198-B68C-7B54A9EC0EDE}"/>
    <cellStyle name="Вывод 6 2 5 2" xfId="13309" xr:uid="{A036FD7D-4E7B-4F59-89B8-7382690ADBEC}"/>
    <cellStyle name="Вывод 6 2 5 3" xfId="18875" xr:uid="{9AAA65B8-07B5-4B0C-A6EF-8DE2918B93A2}"/>
    <cellStyle name="Вывод 6 2 5 4" xfId="24316" xr:uid="{D3834F5D-DEE6-4EE2-A7ED-425DBC8CBF23}"/>
    <cellStyle name="Вывод 6 2 6" xfId="9123" xr:uid="{B2F06DF3-D9BB-4E30-80F6-9C9D14312DE6}"/>
    <cellStyle name="Вывод 6 2 7" xfId="14770" xr:uid="{0C1D4EBE-342E-44DA-8939-759EA0773FFF}"/>
    <cellStyle name="Вывод 6 2 8" xfId="20290" xr:uid="{44D6C20F-D51A-45C9-8B5F-A67F5410B497}"/>
    <cellStyle name="Вывод 6 3" xfId="2517" xr:uid="{53F26073-B202-422A-A698-0E9C1818239A}"/>
    <cellStyle name="Вывод 6 3 2" xfId="2518" xr:uid="{869195E9-FBA6-4005-8394-836F06FE1EC9}"/>
    <cellStyle name="Вывод 6 3 2 2" xfId="4312" xr:uid="{D95FE453-5687-4099-A743-8B7989991BAC}"/>
    <cellStyle name="Вывод 6 3 2 2 2" xfId="10868" xr:uid="{B468A406-5C0B-466B-B17B-08020DD57718}"/>
    <cellStyle name="Вывод 6 3 2 2 3" xfId="16482" xr:uid="{0311A0C3-668D-4A80-91C2-B4DB021915F6}"/>
    <cellStyle name="Вывод 6 3 2 2 4" xfId="21959" xr:uid="{7B1857BC-D76E-4383-9FF2-95DA41885E9D}"/>
    <cellStyle name="Вывод 6 3 2 3" xfId="6830" xr:uid="{5E9CAA47-3CE3-41B9-8674-E05F297D3F28}"/>
    <cellStyle name="Вывод 6 3 2 3 2" xfId="13313" xr:uid="{9CA33BAF-E73D-4944-B144-66F6904EA50F}"/>
    <cellStyle name="Вывод 6 3 2 3 3" xfId="18879" xr:uid="{0BCA2663-5D10-4668-80C3-4B2BF0A3566B}"/>
    <cellStyle name="Вывод 6 3 2 3 4" xfId="24320" xr:uid="{19A0AF7F-C4F0-4DF8-9907-993C30EDC5EA}"/>
    <cellStyle name="Вывод 6 3 2 4" xfId="9127" xr:uid="{6CB9C524-1C7E-4931-AA35-38BA2B5C80A7}"/>
    <cellStyle name="Вывод 6 3 2 5" xfId="14774" xr:uid="{9F4F8ABD-4D2D-4FDB-8A88-77A021D13377}"/>
    <cellStyle name="Вывод 6 3 2 6" xfId="20294" xr:uid="{92773B7D-DFD7-4701-8BA5-AB5946E75196}"/>
    <cellStyle name="Вывод 6 3 3" xfId="2519" xr:uid="{A075CE05-074F-4ECD-B164-37149A6256AD}"/>
    <cellStyle name="Вывод 6 3 3 2" xfId="4313" xr:uid="{A823D7F9-A883-4E08-A7A9-35A01C8FAE68}"/>
    <cellStyle name="Вывод 6 3 3 2 2" xfId="10869" xr:uid="{D0ED54FD-2FD6-44E1-8FB8-081D71719895}"/>
    <cellStyle name="Вывод 6 3 3 2 3" xfId="16483" xr:uid="{834D0EE6-9A5D-455C-8E3B-2F3F6E5BD83F}"/>
    <cellStyle name="Вывод 6 3 3 2 4" xfId="21960" xr:uid="{33C059D0-5727-4FFB-B628-A29E9412C4D4}"/>
    <cellStyle name="Вывод 6 3 3 3" xfId="6831" xr:uid="{D12BB3D8-7480-45F0-A03F-03B9D5DB0D5F}"/>
    <cellStyle name="Вывод 6 3 3 3 2" xfId="13314" xr:uid="{8F223AF8-A3CC-441D-9357-5B7CEF3AEE72}"/>
    <cellStyle name="Вывод 6 3 3 3 3" xfId="18880" xr:uid="{9618EC1C-CE7E-4B75-A715-B5787CA41709}"/>
    <cellStyle name="Вывод 6 3 3 3 4" xfId="24321" xr:uid="{4744EF63-EFE0-4073-B746-642A18A6CC95}"/>
    <cellStyle name="Вывод 6 3 3 4" xfId="9128" xr:uid="{49AB4AF5-7D4F-440D-89B3-947B2937EB40}"/>
    <cellStyle name="Вывод 6 3 3 5" xfId="14775" xr:uid="{FFE02D60-4BBD-48CC-AF2F-205D005FCD30}"/>
    <cellStyle name="Вывод 6 3 3 6" xfId="20295" xr:uid="{CD46DB1A-8175-41FD-A4D6-5A8EA3766D3B}"/>
    <cellStyle name="Вывод 6 3 4" xfId="4311" xr:uid="{0092E3AF-8F4D-40CC-832C-2308DF07A27F}"/>
    <cellStyle name="Вывод 6 3 4 2" xfId="10867" xr:uid="{0E7FC0B5-E82A-408E-8E93-682287190406}"/>
    <cellStyle name="Вывод 6 3 4 3" xfId="16481" xr:uid="{084C1134-D5D8-4C6E-A702-CE10A19E2EAB}"/>
    <cellStyle name="Вывод 6 3 4 4" xfId="21958" xr:uid="{A4D96388-E850-4D5C-A639-8E004CC85DA8}"/>
    <cellStyle name="Вывод 6 3 5" xfId="6829" xr:uid="{257DD990-2AFE-4993-953D-50B4DE436D5E}"/>
    <cellStyle name="Вывод 6 3 5 2" xfId="13312" xr:uid="{3A40816B-2509-496A-BF2B-62027F53D9CC}"/>
    <cellStyle name="Вывод 6 3 5 3" xfId="18878" xr:uid="{96387374-1508-4077-AF40-027295063C4A}"/>
    <cellStyle name="Вывод 6 3 5 4" xfId="24319" xr:uid="{AC601666-AB1A-4121-ADFE-DE2D9FFD4CBA}"/>
    <cellStyle name="Вывод 6 3 6" xfId="9126" xr:uid="{15B3B2D3-BF6E-4859-912C-C1430DF84802}"/>
    <cellStyle name="Вывод 6 3 7" xfId="14773" xr:uid="{993CB682-F2CF-4901-9C10-20DC06E46A3D}"/>
    <cellStyle name="Вывод 6 3 8" xfId="20293" xr:uid="{45724055-5BB5-472A-BA7B-532C17852F50}"/>
    <cellStyle name="Вывод 6 4" xfId="2520" xr:uid="{D6C074A1-5E01-4B99-9BAD-4486D07AB372}"/>
    <cellStyle name="Вывод 6 4 2" xfId="2521" xr:uid="{FA7B17B5-9169-4BD3-BC9B-1E74F923B000}"/>
    <cellStyle name="Вывод 6 4 2 2" xfId="4315" xr:uid="{534A286D-2631-42A1-9D6C-A48629550CC1}"/>
    <cellStyle name="Вывод 6 4 2 2 2" xfId="10871" xr:uid="{15066E86-4246-492B-BB3A-8A9518BE9ADC}"/>
    <cellStyle name="Вывод 6 4 2 2 3" xfId="16485" xr:uid="{42AEA1EA-1AC9-4182-AE86-0B51F55C8526}"/>
    <cellStyle name="Вывод 6 4 2 2 4" xfId="21962" xr:uid="{95B757C3-631B-4B67-BD7D-44A0442E9B8D}"/>
    <cellStyle name="Вывод 6 4 2 3" xfId="6833" xr:uid="{2B0D7F85-AD4A-4DB7-8BBA-22EE90AB2DDB}"/>
    <cellStyle name="Вывод 6 4 2 3 2" xfId="13316" xr:uid="{086D6E02-324C-4417-A9D6-AD8A381869B2}"/>
    <cellStyle name="Вывод 6 4 2 3 3" xfId="18882" xr:uid="{D44B7E3D-BE22-478B-B1A1-3605C9122FB6}"/>
    <cellStyle name="Вывод 6 4 2 3 4" xfId="24323" xr:uid="{7222EBDD-8417-448A-9F7B-C1E384347949}"/>
    <cellStyle name="Вывод 6 4 2 4" xfId="9130" xr:uid="{0B945B14-11CC-4A1D-810A-302FA3748786}"/>
    <cellStyle name="Вывод 6 4 2 5" xfId="14777" xr:uid="{F1EE9DB3-D925-4AD7-B3AF-213D2DF40BE8}"/>
    <cellStyle name="Вывод 6 4 2 6" xfId="20297" xr:uid="{7042A0B0-9840-4B89-AB1C-D257C5E7F572}"/>
    <cellStyle name="Вывод 6 4 3" xfId="2522" xr:uid="{CA987EB4-7595-45BC-9CD6-7E74B73FDED2}"/>
    <cellStyle name="Вывод 6 4 3 2" xfId="4316" xr:uid="{6CBBE67B-8A0C-47B2-9972-A6391CB26993}"/>
    <cellStyle name="Вывод 6 4 3 2 2" xfId="10872" xr:uid="{4A1E8375-8688-413F-B51E-A41ACB137B6A}"/>
    <cellStyle name="Вывод 6 4 3 2 3" xfId="16486" xr:uid="{1E2966D9-7E52-4061-B627-772194A9D7C9}"/>
    <cellStyle name="Вывод 6 4 3 2 4" xfId="21963" xr:uid="{7471FC97-20C6-41B3-AF28-642DD85C5B60}"/>
    <cellStyle name="Вывод 6 4 3 3" xfId="6834" xr:uid="{655DC697-5285-4069-A41B-FB2E0F88BCA2}"/>
    <cellStyle name="Вывод 6 4 3 3 2" xfId="13317" xr:uid="{39F6219E-5F87-4332-A83D-260139EC451B}"/>
    <cellStyle name="Вывод 6 4 3 3 3" xfId="18883" xr:uid="{E11272EE-22A6-44C2-A93D-6B33790A38AD}"/>
    <cellStyle name="Вывод 6 4 3 3 4" xfId="24324" xr:uid="{ABE58D87-1407-4195-AB3A-56592884F5FC}"/>
    <cellStyle name="Вывод 6 4 3 4" xfId="9131" xr:uid="{1DDE8E44-EA07-43BC-930F-5C69C01F4797}"/>
    <cellStyle name="Вывод 6 4 3 5" xfId="14778" xr:uid="{6E54FBB8-112F-4959-B638-C39B54F0E2C1}"/>
    <cellStyle name="Вывод 6 4 3 6" xfId="20298" xr:uid="{CF0E4EF3-8306-4484-83ED-E30C323BF6FB}"/>
    <cellStyle name="Вывод 6 4 4" xfId="4314" xr:uid="{7FA1458B-A89D-43BE-BD8E-E63ADB374624}"/>
    <cellStyle name="Вывод 6 4 4 2" xfId="10870" xr:uid="{AE15CD96-0B97-482D-9FA9-DEDE277B1AAB}"/>
    <cellStyle name="Вывод 6 4 4 3" xfId="16484" xr:uid="{76CFC6B2-3CF5-47C4-95BD-039FAF359889}"/>
    <cellStyle name="Вывод 6 4 4 4" xfId="21961" xr:uid="{90925803-15B9-4F4F-94FA-16F311D38A80}"/>
    <cellStyle name="Вывод 6 4 5" xfId="6832" xr:uid="{C64AD930-A5DA-457D-A0EA-AF39A19B8E3D}"/>
    <cellStyle name="Вывод 6 4 5 2" xfId="13315" xr:uid="{A9382EE1-8EED-4AAC-AE7B-9CCF0C3939E1}"/>
    <cellStyle name="Вывод 6 4 5 3" xfId="18881" xr:uid="{5F3DAB35-C80F-47B8-A74F-5AE6DFF1A6BD}"/>
    <cellStyle name="Вывод 6 4 5 4" xfId="24322" xr:uid="{88B22EBC-0083-490B-9BCC-AA2BCBED3EB5}"/>
    <cellStyle name="Вывод 6 4 6" xfId="9129" xr:uid="{F7B6E694-F216-4B5D-B3F1-FD0C6E8C8A92}"/>
    <cellStyle name="Вывод 6 4 7" xfId="14776" xr:uid="{AADD8690-64E7-4C0C-AD58-DF91AFC1DC5A}"/>
    <cellStyle name="Вывод 6 4 8" xfId="20296" xr:uid="{FB98471D-DDDE-411F-A12E-5DD8062A9A96}"/>
    <cellStyle name="Вывод 6 5" xfId="2523" xr:uid="{514056A6-8C08-42B6-9C96-3EDE0A5606CF}"/>
    <cellStyle name="Вывод 6 5 2" xfId="4317" xr:uid="{BB96EA35-013B-4A2A-A2D5-5B0692C97FA6}"/>
    <cellStyle name="Вывод 6 5 2 2" xfId="10873" xr:uid="{D00D61F8-A226-4DF4-8BC9-0186656F25A4}"/>
    <cellStyle name="Вывод 6 5 2 3" xfId="16487" xr:uid="{CB081D08-3AE2-49A4-BB81-79D0581ED9B6}"/>
    <cellStyle name="Вывод 6 5 2 4" xfId="21964" xr:uid="{05F2625F-4525-4842-90AC-32DD903251AD}"/>
    <cellStyle name="Вывод 6 5 3" xfId="6835" xr:uid="{0DD60405-4B40-4222-A87E-4170EFE17CD5}"/>
    <cellStyle name="Вывод 6 5 3 2" xfId="13318" xr:uid="{8FA15C95-C00C-4834-A55F-E4AB5239D1A9}"/>
    <cellStyle name="Вывод 6 5 3 3" xfId="18884" xr:uid="{B37C34C4-D972-41A7-8210-3855D40D1031}"/>
    <cellStyle name="Вывод 6 5 3 4" xfId="24325" xr:uid="{D1E7C485-1393-4414-B424-F6D45BADB23B}"/>
    <cellStyle name="Вывод 6 5 4" xfId="9132" xr:uid="{E0690E2E-910E-4627-9CF2-07AA7107B941}"/>
    <cellStyle name="Вывод 6 5 5" xfId="14779" xr:uid="{E6FF1843-04F1-47D6-810B-5FDC5291F469}"/>
    <cellStyle name="Вывод 6 5 6" xfId="20299" xr:uid="{26831A63-4831-4F38-A23B-664A774B4FDF}"/>
    <cellStyle name="Вывод 6 6" xfId="2524" xr:uid="{2CAAF5C2-3792-44C4-A03F-84B76B2FF5C8}"/>
    <cellStyle name="Вывод 6 6 2" xfId="4318" xr:uid="{A0244258-F0DF-401B-9F30-FBBB104ECB35}"/>
    <cellStyle name="Вывод 6 6 2 2" xfId="10874" xr:uid="{EF97BB38-C1A6-44F7-8C20-ED773EF1E212}"/>
    <cellStyle name="Вывод 6 6 2 3" xfId="16488" xr:uid="{4CA8E621-B412-4B52-9722-E2A46FB57E12}"/>
    <cellStyle name="Вывод 6 6 2 4" xfId="21965" xr:uid="{51EEA7B3-12BA-47F0-855D-9961A91B9462}"/>
    <cellStyle name="Вывод 6 6 3" xfId="6836" xr:uid="{2D262BA7-9E19-4615-8E1D-B0D7F4152A69}"/>
    <cellStyle name="Вывод 6 6 3 2" xfId="13319" xr:uid="{DD5FA759-0FB9-4E08-AA73-AFCEA2671849}"/>
    <cellStyle name="Вывод 6 6 3 3" xfId="18885" xr:uid="{633F4DAB-D47D-48AE-948C-9DB98DDA9123}"/>
    <cellStyle name="Вывод 6 6 3 4" xfId="24326" xr:uid="{BC0E8789-77B7-4DB6-B355-158A754240A9}"/>
    <cellStyle name="Вывод 6 6 4" xfId="9133" xr:uid="{89EEF234-C208-49DD-A27A-A23FBCC8FD4D}"/>
    <cellStyle name="Вывод 6 6 5" xfId="14780" xr:uid="{F2D73741-75A2-4CCA-97D4-C4271EC03190}"/>
    <cellStyle name="Вывод 6 6 6" xfId="20300" xr:uid="{FF111206-A805-4A08-94BB-43E6AE0AB466}"/>
    <cellStyle name="Вывод 6 7" xfId="4307" xr:uid="{10F3A20C-A6CD-422E-A5CE-4F3B44CD8E02}"/>
    <cellStyle name="Вывод 6 7 2" xfId="10863" xr:uid="{90CBF075-8394-46D6-B835-18E7BB17040B}"/>
    <cellStyle name="Вывод 6 7 3" xfId="16477" xr:uid="{B48A82D4-7FCE-4044-A9D3-40355B0AF0BE}"/>
    <cellStyle name="Вывод 6 7 4" xfId="21954" xr:uid="{0218F282-F0B9-44E2-80FB-55D013D26DBB}"/>
    <cellStyle name="Вывод 6 8" xfId="6825" xr:uid="{5FE973E9-B847-48DD-9C4A-1AC7BA54856D}"/>
    <cellStyle name="Вывод 6 8 2" xfId="13308" xr:uid="{9034803F-BC59-42CF-88F0-B9389AF88AEF}"/>
    <cellStyle name="Вывод 6 8 3" xfId="18874" xr:uid="{E39EF227-18D0-445A-A788-BFA3E281777F}"/>
    <cellStyle name="Вывод 6 8 4" xfId="24315" xr:uid="{93FE1532-33CD-48CB-9F2D-398A83B27E0C}"/>
    <cellStyle name="Вывод 6 9" xfId="9122" xr:uid="{D659D0BF-1635-4C51-A831-4FD0D6DF2B6F}"/>
    <cellStyle name="Вывод 7" xfId="2525" xr:uid="{2839DB24-8EC1-4E8A-A707-83F2EE20A642}"/>
    <cellStyle name="Вывод 7 10" xfId="14781" xr:uid="{AD85BF23-9A3E-42E7-B2E5-EF073A187791}"/>
    <cellStyle name="Вывод 7 11" xfId="20301" xr:uid="{5467E185-040C-42E0-BF63-A29C4D4E9E25}"/>
    <cellStyle name="Вывод 7 2" xfId="2526" xr:uid="{A18CE63C-8555-416F-A8EC-4D66E8D30133}"/>
    <cellStyle name="Вывод 7 2 2" xfId="2527" xr:uid="{BE572ED3-B184-4B8B-A467-73007595858B}"/>
    <cellStyle name="Вывод 7 2 2 2" xfId="4321" xr:uid="{B4BD5574-85B5-47C5-A6B1-7F039A6BD605}"/>
    <cellStyle name="Вывод 7 2 2 2 2" xfId="10877" xr:uid="{4B016983-922D-4588-BBCD-030C4208E6A3}"/>
    <cellStyle name="Вывод 7 2 2 2 3" xfId="16491" xr:uid="{C4F38006-EDC0-467E-B4CF-2E26182340F4}"/>
    <cellStyle name="Вывод 7 2 2 2 4" xfId="21968" xr:uid="{F89C8597-0864-4451-BA30-3843EFB29EF4}"/>
    <cellStyle name="Вывод 7 2 2 3" xfId="6839" xr:uid="{8927095A-E2D3-4976-918D-967D463642B2}"/>
    <cellStyle name="Вывод 7 2 2 3 2" xfId="13322" xr:uid="{8D13F74D-E55B-49AD-AE84-040762346BC8}"/>
    <cellStyle name="Вывод 7 2 2 3 3" xfId="18888" xr:uid="{9AC6BA33-2F06-47FC-B729-BFCE1C0517ED}"/>
    <cellStyle name="Вывод 7 2 2 3 4" xfId="24329" xr:uid="{3A18FEAE-479F-447F-BCC6-F71717AD3A09}"/>
    <cellStyle name="Вывод 7 2 2 4" xfId="9136" xr:uid="{5A4EF211-CFB1-465F-86AF-63CC7789DD72}"/>
    <cellStyle name="Вывод 7 2 2 5" xfId="14783" xr:uid="{35BE72D9-A28D-45E7-BBD8-223397C71512}"/>
    <cellStyle name="Вывод 7 2 2 6" xfId="20303" xr:uid="{322C4613-3BBC-4FCB-A09E-94E30767CF1D}"/>
    <cellStyle name="Вывод 7 2 3" xfId="2528" xr:uid="{5A5721FB-202E-48AB-8097-6EA329EE018F}"/>
    <cellStyle name="Вывод 7 2 3 2" xfId="4322" xr:uid="{93A2974A-51F1-4FD7-B650-D8D549DCA46C}"/>
    <cellStyle name="Вывод 7 2 3 2 2" xfId="10878" xr:uid="{7C0B1657-442F-48AE-B9E0-A7C439170913}"/>
    <cellStyle name="Вывод 7 2 3 2 3" xfId="16492" xr:uid="{F60BEE36-D14A-4E42-8721-D6DEF38252CB}"/>
    <cellStyle name="Вывод 7 2 3 2 4" xfId="21969" xr:uid="{AA32D21B-311A-4260-BC1A-FE8029324B65}"/>
    <cellStyle name="Вывод 7 2 3 3" xfId="6840" xr:uid="{049A1B0B-8B29-44BB-8201-51286286724D}"/>
    <cellStyle name="Вывод 7 2 3 3 2" xfId="13323" xr:uid="{A8D8B4FB-C663-431A-AEDB-8B995B786AE2}"/>
    <cellStyle name="Вывод 7 2 3 3 3" xfId="18889" xr:uid="{DC682F6A-917F-438C-85FA-ED5028AFBCAE}"/>
    <cellStyle name="Вывод 7 2 3 3 4" xfId="24330" xr:uid="{D7471315-667F-4355-B825-63FA9329127B}"/>
    <cellStyle name="Вывод 7 2 3 4" xfId="9137" xr:uid="{8F2E1E1B-DD06-45DB-9904-C5C22A0E5FF3}"/>
    <cellStyle name="Вывод 7 2 3 5" xfId="14784" xr:uid="{E37CBCC2-97E2-4BC7-ACCE-6A464112CC6A}"/>
    <cellStyle name="Вывод 7 2 3 6" xfId="20304" xr:uid="{5336D3FF-B0A4-4784-BDFC-2FA00B0F23DC}"/>
    <cellStyle name="Вывод 7 2 4" xfId="4320" xr:uid="{A2A76EB9-3CF4-43E9-A890-870B6C2677E4}"/>
    <cellStyle name="Вывод 7 2 4 2" xfId="10876" xr:uid="{DD6421C2-5178-430B-B082-D9D88930D80D}"/>
    <cellStyle name="Вывод 7 2 4 3" xfId="16490" xr:uid="{D92CD186-0044-419E-A5DA-B7E1FE3C0DB0}"/>
    <cellStyle name="Вывод 7 2 4 4" xfId="21967" xr:uid="{40778E1E-020C-4291-A505-F237AE6DE428}"/>
    <cellStyle name="Вывод 7 2 5" xfId="6838" xr:uid="{C7A7FC7E-913C-4468-A197-C684BC2B4F1F}"/>
    <cellStyle name="Вывод 7 2 5 2" xfId="13321" xr:uid="{EE852B04-CEBD-4E19-98B2-EDB506A931EC}"/>
    <cellStyle name="Вывод 7 2 5 3" xfId="18887" xr:uid="{1496888F-65FA-40C7-A2B0-1841B3FAD350}"/>
    <cellStyle name="Вывод 7 2 5 4" xfId="24328" xr:uid="{622C4491-1487-4E7D-8F14-2D583153F263}"/>
    <cellStyle name="Вывод 7 2 6" xfId="9135" xr:uid="{02E08054-C30E-45D7-908B-D87B0FC49D4B}"/>
    <cellStyle name="Вывод 7 2 7" xfId="14782" xr:uid="{290DCA40-2C19-458F-A6D2-F9BA5557E0D2}"/>
    <cellStyle name="Вывод 7 2 8" xfId="20302" xr:uid="{F3807B7F-2DC2-4DEE-BF90-B56F148F0B34}"/>
    <cellStyle name="Вывод 7 3" xfId="2529" xr:uid="{92D80DA5-0046-484D-A94F-7AA9CD903E02}"/>
    <cellStyle name="Вывод 7 3 2" xfId="2530" xr:uid="{A96CD27F-87AA-4291-87EA-28EFF841139F}"/>
    <cellStyle name="Вывод 7 3 2 2" xfId="4324" xr:uid="{ABBA4CDD-A7EE-4B12-B43C-FF4B4B881B60}"/>
    <cellStyle name="Вывод 7 3 2 2 2" xfId="10880" xr:uid="{44DB83E4-766E-4EA9-92C1-9199193C9B65}"/>
    <cellStyle name="Вывод 7 3 2 2 3" xfId="16494" xr:uid="{23C443E1-DEFA-45ED-9EE1-E8371A3A471E}"/>
    <cellStyle name="Вывод 7 3 2 2 4" xfId="21971" xr:uid="{17CA5936-22A8-4720-A64B-FF6F019D7120}"/>
    <cellStyle name="Вывод 7 3 2 3" xfId="6842" xr:uid="{18FE946B-B4A1-443E-86DA-B418B1359D45}"/>
    <cellStyle name="Вывод 7 3 2 3 2" xfId="13325" xr:uid="{D0EC481A-1581-48CF-9AE9-C6B5595EB9F2}"/>
    <cellStyle name="Вывод 7 3 2 3 3" xfId="18891" xr:uid="{04B969AA-67D5-4BD3-9550-39F1F1892A90}"/>
    <cellStyle name="Вывод 7 3 2 3 4" xfId="24332" xr:uid="{3BD0CC54-7C6D-4C3B-AACB-742B53087056}"/>
    <cellStyle name="Вывод 7 3 2 4" xfId="9139" xr:uid="{1D89DD7C-0A0B-43E3-A2ED-F8F77425DF5B}"/>
    <cellStyle name="Вывод 7 3 2 5" xfId="14786" xr:uid="{42666A5A-179A-4582-8256-82E930AF452C}"/>
    <cellStyle name="Вывод 7 3 2 6" xfId="20306" xr:uid="{22CAEB9C-5BCF-4AB4-9D02-E2312D5F98BF}"/>
    <cellStyle name="Вывод 7 3 3" xfId="2531" xr:uid="{900916E7-3ACF-4BBA-B99E-A7109F5B0760}"/>
    <cellStyle name="Вывод 7 3 3 2" xfId="4325" xr:uid="{E46F4953-8323-43E8-9A69-061E18C4BD41}"/>
    <cellStyle name="Вывод 7 3 3 2 2" xfId="10881" xr:uid="{0A296340-AE5D-4F68-8E54-EE3CAAB4B72B}"/>
    <cellStyle name="Вывод 7 3 3 2 3" xfId="16495" xr:uid="{27A81F92-C441-4D0C-B8C9-6AA94C19735A}"/>
    <cellStyle name="Вывод 7 3 3 2 4" xfId="21972" xr:uid="{BDC55DF0-4EB8-4ABD-9AB1-E4E38484BB86}"/>
    <cellStyle name="Вывод 7 3 3 3" xfId="6843" xr:uid="{F0ACFEE4-BCCD-4A48-B7AD-E5E62A5CA690}"/>
    <cellStyle name="Вывод 7 3 3 3 2" xfId="13326" xr:uid="{B06C6E41-215E-4FBD-A101-1266449C5EDB}"/>
    <cellStyle name="Вывод 7 3 3 3 3" xfId="18892" xr:uid="{312F7FA1-C01B-4E63-8321-41CA55298DED}"/>
    <cellStyle name="Вывод 7 3 3 3 4" xfId="24333" xr:uid="{0EC354E4-CD65-4C59-AB87-70E1AC09D01A}"/>
    <cellStyle name="Вывод 7 3 3 4" xfId="9140" xr:uid="{F424445E-BE5E-4933-9698-D1484193FE05}"/>
    <cellStyle name="Вывод 7 3 3 5" xfId="14787" xr:uid="{B3273881-845D-4E72-9D60-2746A46224B7}"/>
    <cellStyle name="Вывод 7 3 3 6" xfId="20307" xr:uid="{66DDF08C-4928-451D-9385-9D50486E77A4}"/>
    <cellStyle name="Вывод 7 3 4" xfId="4323" xr:uid="{68218761-4B4C-40F3-9357-A91258210D65}"/>
    <cellStyle name="Вывод 7 3 4 2" xfId="10879" xr:uid="{8C8E2D20-BF74-4D5C-930D-4F90C577A733}"/>
    <cellStyle name="Вывод 7 3 4 3" xfId="16493" xr:uid="{F15FB08A-2306-40E8-A705-11435CF3597F}"/>
    <cellStyle name="Вывод 7 3 4 4" xfId="21970" xr:uid="{46170310-87C5-4628-B1C6-3B15A8D84D67}"/>
    <cellStyle name="Вывод 7 3 5" xfId="6841" xr:uid="{705113C3-14C5-4323-8F99-A63523704596}"/>
    <cellStyle name="Вывод 7 3 5 2" xfId="13324" xr:uid="{BFA4C61A-287D-4283-BFCF-1B3F251FEFF0}"/>
    <cellStyle name="Вывод 7 3 5 3" xfId="18890" xr:uid="{DB9E795A-994E-4F1D-A959-702CE92C30C6}"/>
    <cellStyle name="Вывод 7 3 5 4" xfId="24331" xr:uid="{9B057D5B-5264-47E6-8D8D-5846EAEBADAB}"/>
    <cellStyle name="Вывод 7 3 6" xfId="9138" xr:uid="{C58083BB-5F25-42DA-BF7F-D91F53CA3D53}"/>
    <cellStyle name="Вывод 7 3 7" xfId="14785" xr:uid="{E4648604-8BA9-496D-B2F1-3EA1D57C0634}"/>
    <cellStyle name="Вывод 7 3 8" xfId="20305" xr:uid="{3A8A2111-CAC4-4544-AC15-98853859F933}"/>
    <cellStyle name="Вывод 7 4" xfId="2532" xr:uid="{19F294B6-C238-44FB-84B0-E570FCF2E2C9}"/>
    <cellStyle name="Вывод 7 4 2" xfId="2533" xr:uid="{50DB337C-8C11-4814-9137-7445C426D478}"/>
    <cellStyle name="Вывод 7 4 2 2" xfId="4327" xr:uid="{ECCCE65F-27A4-4542-8D02-CBC0EC970812}"/>
    <cellStyle name="Вывод 7 4 2 2 2" xfId="10883" xr:uid="{9DBABB5B-7D91-4AD4-BE38-F189A1CAE994}"/>
    <cellStyle name="Вывод 7 4 2 2 3" xfId="16497" xr:uid="{EBAE8538-5CEB-4B08-9850-6A48557430B0}"/>
    <cellStyle name="Вывод 7 4 2 2 4" xfId="21974" xr:uid="{9B9E00DC-0929-4D09-86A1-27EE1BE89B6B}"/>
    <cellStyle name="Вывод 7 4 2 3" xfId="6845" xr:uid="{4C58E1E2-8BD9-420C-BCB5-A126ED71E2E3}"/>
    <cellStyle name="Вывод 7 4 2 3 2" xfId="13328" xr:uid="{4872EF55-20CC-4D7D-86D5-C6345B7CA34A}"/>
    <cellStyle name="Вывод 7 4 2 3 3" xfId="18894" xr:uid="{9A8D0928-837D-4617-85C6-F7EA56D5E4DD}"/>
    <cellStyle name="Вывод 7 4 2 3 4" xfId="24335" xr:uid="{A8B46CB4-01E9-459D-813A-ADB39161AB18}"/>
    <cellStyle name="Вывод 7 4 2 4" xfId="9142" xr:uid="{980D1C49-BAD4-4F2C-B55C-B3B6ED02051D}"/>
    <cellStyle name="Вывод 7 4 2 5" xfId="14789" xr:uid="{E1192C60-ED0A-489C-AEA2-70D34B40ACF3}"/>
    <cellStyle name="Вывод 7 4 2 6" xfId="20309" xr:uid="{5D3A8B70-DE9A-401B-A087-97FD125D0056}"/>
    <cellStyle name="Вывод 7 4 3" xfId="2534" xr:uid="{9D79BABF-62C5-4E06-B88B-C8E2D20D2EE4}"/>
    <cellStyle name="Вывод 7 4 3 2" xfId="4328" xr:uid="{169FE5D2-75D5-4D48-91DE-1986F7EB6344}"/>
    <cellStyle name="Вывод 7 4 3 2 2" xfId="10884" xr:uid="{84C0B2A8-1F6F-4809-AF2F-448C0EB53CAE}"/>
    <cellStyle name="Вывод 7 4 3 2 3" xfId="16498" xr:uid="{0501D9A3-EBA3-4648-9B1A-6BC2580C483C}"/>
    <cellStyle name="Вывод 7 4 3 2 4" xfId="21975" xr:uid="{CFF83BA8-4173-4811-A8AB-EC8EFA5BB0C3}"/>
    <cellStyle name="Вывод 7 4 3 3" xfId="6846" xr:uid="{7025FE58-06BF-4629-9A00-CA745620BB38}"/>
    <cellStyle name="Вывод 7 4 3 3 2" xfId="13329" xr:uid="{1EF3BBFA-1F68-4715-B024-064ADFB42095}"/>
    <cellStyle name="Вывод 7 4 3 3 3" xfId="18895" xr:uid="{6999035B-BB31-407C-A236-079236ABD139}"/>
    <cellStyle name="Вывод 7 4 3 3 4" xfId="24336" xr:uid="{907129FF-BAF0-48F3-9CBD-F81FB91A8C09}"/>
    <cellStyle name="Вывод 7 4 3 4" xfId="9143" xr:uid="{209900B9-4F36-4B72-8549-7B63802D132D}"/>
    <cellStyle name="Вывод 7 4 3 5" xfId="14790" xr:uid="{5E78A65A-2249-415D-ADB0-EAC7AEF88AC9}"/>
    <cellStyle name="Вывод 7 4 3 6" xfId="20310" xr:uid="{658BC8B7-B2C1-4575-8DB6-CE6EAB8867B1}"/>
    <cellStyle name="Вывод 7 4 4" xfId="4326" xr:uid="{20643F20-2BDA-4EF0-B4A9-CC46BEE27245}"/>
    <cellStyle name="Вывод 7 4 4 2" xfId="10882" xr:uid="{56F5D953-B374-4223-8139-C9FE4790890F}"/>
    <cellStyle name="Вывод 7 4 4 3" xfId="16496" xr:uid="{A4D5BF1A-2605-4F15-9BCA-93AA0665BD25}"/>
    <cellStyle name="Вывод 7 4 4 4" xfId="21973" xr:uid="{DEF3D900-E126-441E-BCB9-41E527D0D201}"/>
    <cellStyle name="Вывод 7 4 5" xfId="6844" xr:uid="{38844997-EF63-42C2-A151-84A13EB4640A}"/>
    <cellStyle name="Вывод 7 4 5 2" xfId="13327" xr:uid="{D1EB2A86-D01B-422A-8EB9-C6DC60934DFA}"/>
    <cellStyle name="Вывод 7 4 5 3" xfId="18893" xr:uid="{A4416921-2D77-499D-868A-8E0026A0C16E}"/>
    <cellStyle name="Вывод 7 4 5 4" xfId="24334" xr:uid="{A6546A0C-D4FC-41C2-B4B1-E8B8B25D3834}"/>
    <cellStyle name="Вывод 7 4 6" xfId="9141" xr:uid="{2BC7CA86-4A36-4E97-8CA4-60A73FEECD49}"/>
    <cellStyle name="Вывод 7 4 7" xfId="14788" xr:uid="{4E4B98BB-F264-4087-9292-07713BBAB77E}"/>
    <cellStyle name="Вывод 7 4 8" xfId="20308" xr:uid="{11EF0657-F83C-40F1-B2B0-7714A758DDCE}"/>
    <cellStyle name="Вывод 7 5" xfId="2535" xr:uid="{1DD5EBC9-95F8-491C-B78B-2AECDEB6CC3D}"/>
    <cellStyle name="Вывод 7 5 2" xfId="4329" xr:uid="{5DAC206A-E275-4661-B8E2-EE5B31CEAB1C}"/>
    <cellStyle name="Вывод 7 5 2 2" xfId="10885" xr:uid="{4B37A31B-7F94-44A0-AA6B-563949DD412F}"/>
    <cellStyle name="Вывод 7 5 2 3" xfId="16499" xr:uid="{E7C2EA95-C006-4E5C-A0E2-FE71E4388F9B}"/>
    <cellStyle name="Вывод 7 5 2 4" xfId="21976" xr:uid="{223AAC95-8A5F-4CD9-8093-1B9643C2A171}"/>
    <cellStyle name="Вывод 7 5 3" xfId="6847" xr:uid="{EE7B3849-4DD3-45A0-A607-D43519CAAF78}"/>
    <cellStyle name="Вывод 7 5 3 2" xfId="13330" xr:uid="{7094CD39-4801-44D1-BE87-3185671D5EA4}"/>
    <cellStyle name="Вывод 7 5 3 3" xfId="18896" xr:uid="{9620536F-11E2-455D-AEC7-15DE3BB80582}"/>
    <cellStyle name="Вывод 7 5 3 4" xfId="24337" xr:uid="{7A970614-29AC-4A01-94CD-DB8A44127E4D}"/>
    <cellStyle name="Вывод 7 5 4" xfId="9144" xr:uid="{B25972A0-E970-4633-8F71-B597E9B50C6D}"/>
    <cellStyle name="Вывод 7 5 5" xfId="14791" xr:uid="{B6110AEB-82DD-4AE9-86CD-7947FE59EEF2}"/>
    <cellStyle name="Вывод 7 5 6" xfId="20311" xr:uid="{6E9AA20F-4D2F-4699-A5C9-08048CF13CC9}"/>
    <cellStyle name="Вывод 7 6" xfId="2536" xr:uid="{70440EF6-4F10-4A7C-9A32-9EC5D492E6A2}"/>
    <cellStyle name="Вывод 7 6 2" xfId="4330" xr:uid="{1283C6BF-D472-4C10-B104-998FF93F3C5B}"/>
    <cellStyle name="Вывод 7 6 2 2" xfId="10886" xr:uid="{0717F874-B5C0-4EAF-950E-4EE24BDCCC0B}"/>
    <cellStyle name="Вывод 7 6 2 3" xfId="16500" xr:uid="{D7DD2573-B757-4DCA-B944-42C99CBAE6C0}"/>
    <cellStyle name="Вывод 7 6 2 4" xfId="21977" xr:uid="{EC06579C-24A3-4FD6-A485-4666DB6F545F}"/>
    <cellStyle name="Вывод 7 6 3" xfId="6848" xr:uid="{0D49B1C9-1B5E-4161-A700-96B2B528BD16}"/>
    <cellStyle name="Вывод 7 6 3 2" xfId="13331" xr:uid="{4FB135E2-56A9-4715-BCF2-F79478E697D6}"/>
    <cellStyle name="Вывод 7 6 3 3" xfId="18897" xr:uid="{3CAA9EBA-7768-45C6-8F57-6C534D1B98D7}"/>
    <cellStyle name="Вывод 7 6 3 4" xfId="24338" xr:uid="{F5F634C3-81A3-45C6-9D8E-C93748C7CC72}"/>
    <cellStyle name="Вывод 7 6 4" xfId="9145" xr:uid="{3B395AA7-47C2-4D0C-8915-B60DE0E8D94B}"/>
    <cellStyle name="Вывод 7 6 5" xfId="14792" xr:uid="{7C0349A8-38E1-4631-B466-C11ABC5A6A76}"/>
    <cellStyle name="Вывод 7 6 6" xfId="20312" xr:uid="{A747D8EB-18C3-4CAB-B481-00018D5EFEE2}"/>
    <cellStyle name="Вывод 7 7" xfId="4319" xr:uid="{58F93AA9-475D-4AED-B40E-4D3CBE82FA42}"/>
    <cellStyle name="Вывод 7 7 2" xfId="10875" xr:uid="{3F707715-2A78-4B7D-AD57-9F20D2E5088D}"/>
    <cellStyle name="Вывод 7 7 3" xfId="16489" xr:uid="{BEAC9619-0DA1-45E2-915B-46883B5C5B0B}"/>
    <cellStyle name="Вывод 7 7 4" xfId="21966" xr:uid="{4E583727-7E0D-4338-A4A6-55E9A1D39BFE}"/>
    <cellStyle name="Вывод 7 8" xfId="6837" xr:uid="{6DE928D3-8FF0-446B-BE75-589F9DECB72A}"/>
    <cellStyle name="Вывод 7 8 2" xfId="13320" xr:uid="{CA92319D-5488-4781-9C58-335CC866BE3F}"/>
    <cellStyle name="Вывод 7 8 3" xfId="18886" xr:uid="{EF06D254-586F-49FA-B382-634242075661}"/>
    <cellStyle name="Вывод 7 8 4" xfId="24327" xr:uid="{0F76C459-9B56-471F-8AD4-AF4CD8DFD4DD}"/>
    <cellStyle name="Вывод 7 9" xfId="9134" xr:uid="{27456095-CD85-4488-A2AA-C87AF0C5AB8F}"/>
    <cellStyle name="Вывод 8" xfId="2537" xr:uid="{714CBB9A-0625-477A-B61A-759F91254F71}"/>
    <cellStyle name="Вывод 8 10" xfId="14793" xr:uid="{5B277D10-97C1-458A-BEDC-BEB85A7E90AA}"/>
    <cellStyle name="Вывод 8 11" xfId="20313" xr:uid="{F36FF2C3-8E7D-4FCC-9961-E73A2CA099AC}"/>
    <cellStyle name="Вывод 8 2" xfId="2538" xr:uid="{D6F36E41-CE92-4E86-8D86-BD18AB49DAD4}"/>
    <cellStyle name="Вывод 8 2 2" xfId="2539" xr:uid="{6278B146-B157-458F-BE91-BC3C72DEEEAA}"/>
    <cellStyle name="Вывод 8 2 2 2" xfId="4333" xr:uid="{2988F244-7D7C-47E1-ABBC-A772A85ABBFF}"/>
    <cellStyle name="Вывод 8 2 2 2 2" xfId="10889" xr:uid="{68CB88FC-A091-4812-B149-1DFB3D7268A9}"/>
    <cellStyle name="Вывод 8 2 2 2 3" xfId="16503" xr:uid="{868FC4A7-B63F-4F6A-A484-A54167F10A5B}"/>
    <cellStyle name="Вывод 8 2 2 2 4" xfId="21980" xr:uid="{37456C09-760A-4FE8-91C7-5241FE861002}"/>
    <cellStyle name="Вывод 8 2 2 3" xfId="6851" xr:uid="{E52C2BE5-0556-45C9-BB4B-8144AD5E444E}"/>
    <cellStyle name="Вывод 8 2 2 3 2" xfId="13334" xr:uid="{FB2A1B64-B2B4-4753-A756-F706A377A331}"/>
    <cellStyle name="Вывод 8 2 2 3 3" xfId="18900" xr:uid="{47CB49E9-71A5-4E9A-B271-A20A435C1A84}"/>
    <cellStyle name="Вывод 8 2 2 3 4" xfId="24341" xr:uid="{3103CACD-6348-468B-B9B7-78DD6C38DD9E}"/>
    <cellStyle name="Вывод 8 2 2 4" xfId="9148" xr:uid="{BC1B113A-4D01-4011-AEC4-42F7E0AA41F6}"/>
    <cellStyle name="Вывод 8 2 2 5" xfId="14795" xr:uid="{719D2715-8BA3-4FD1-86C6-74FCB3578CB6}"/>
    <cellStyle name="Вывод 8 2 2 6" xfId="20315" xr:uid="{03FECEE0-D581-4026-B455-1CF93C18CF03}"/>
    <cellStyle name="Вывод 8 2 3" xfId="2540" xr:uid="{384D92B4-B046-403F-BD2C-0608FD6CDDAA}"/>
    <cellStyle name="Вывод 8 2 3 2" xfId="4334" xr:uid="{740875AE-9B6F-4BC5-98F0-FF54D990F879}"/>
    <cellStyle name="Вывод 8 2 3 2 2" xfId="10890" xr:uid="{87BD73DE-0E12-42FA-A1AB-4715F2A9B1E7}"/>
    <cellStyle name="Вывод 8 2 3 2 3" xfId="16504" xr:uid="{AA812393-8E15-47D5-B64C-77CC5F3134C4}"/>
    <cellStyle name="Вывод 8 2 3 2 4" xfId="21981" xr:uid="{29BE33B5-9294-4A30-A9EE-37368E9AEB23}"/>
    <cellStyle name="Вывод 8 2 3 3" xfId="6852" xr:uid="{3FB19BBB-4F14-4F5F-B97A-9BD00B0D76EB}"/>
    <cellStyle name="Вывод 8 2 3 3 2" xfId="13335" xr:uid="{CECACE9E-29F0-4367-BF5A-87B1A6919050}"/>
    <cellStyle name="Вывод 8 2 3 3 3" xfId="18901" xr:uid="{BA258528-1745-4C35-808F-4EFF18C30AF6}"/>
    <cellStyle name="Вывод 8 2 3 3 4" xfId="24342" xr:uid="{BB615B83-6602-43D2-A532-CF66A56DA988}"/>
    <cellStyle name="Вывод 8 2 3 4" xfId="9149" xr:uid="{406E3D31-F0B1-4828-AE07-84BDB8BA8C28}"/>
    <cellStyle name="Вывод 8 2 3 5" xfId="14796" xr:uid="{E93D73FF-FA08-4CD9-AEBE-13AD4ADC29B1}"/>
    <cellStyle name="Вывод 8 2 3 6" xfId="20316" xr:uid="{A9CADBEE-54BD-4851-9875-13E9A4F21242}"/>
    <cellStyle name="Вывод 8 2 4" xfId="4332" xr:uid="{962FB54A-3097-4D42-9CE5-38453D6E22BB}"/>
    <cellStyle name="Вывод 8 2 4 2" xfId="10888" xr:uid="{30E9B527-0186-422E-A83E-DE590DD732A3}"/>
    <cellStyle name="Вывод 8 2 4 3" xfId="16502" xr:uid="{BDEEB3DB-B3FD-49F2-958C-2629BB4ED6CC}"/>
    <cellStyle name="Вывод 8 2 4 4" xfId="21979" xr:uid="{035F22F3-A97F-4F28-8247-1EF84ACB2DBB}"/>
    <cellStyle name="Вывод 8 2 5" xfId="6850" xr:uid="{A6E1E698-7E04-4E29-B7FB-53E3B76B5B70}"/>
    <cellStyle name="Вывод 8 2 5 2" xfId="13333" xr:uid="{566F28A8-FD16-4878-9197-50634B1B67BE}"/>
    <cellStyle name="Вывод 8 2 5 3" xfId="18899" xr:uid="{E826E72E-C1A8-42AD-8EC7-C99D034AC3B3}"/>
    <cellStyle name="Вывод 8 2 5 4" xfId="24340" xr:uid="{A5475990-D002-4AD0-829F-D974C1138AB3}"/>
    <cellStyle name="Вывод 8 2 6" xfId="9147" xr:uid="{3C01A88F-F1A3-4D6F-9164-11699B333EFB}"/>
    <cellStyle name="Вывод 8 2 7" xfId="14794" xr:uid="{5C81BC0C-3E3A-4C8E-B11C-D2379E94B98D}"/>
    <cellStyle name="Вывод 8 2 8" xfId="20314" xr:uid="{8024A302-5F21-4741-9707-3C4397F4D3FE}"/>
    <cellStyle name="Вывод 8 3" xfId="2541" xr:uid="{989002F0-D177-4CC1-A9D9-2AB687218D3C}"/>
    <cellStyle name="Вывод 8 3 2" xfId="2542" xr:uid="{975D3178-9C3E-4596-87C1-59E685FECE9B}"/>
    <cellStyle name="Вывод 8 3 2 2" xfId="4336" xr:uid="{E83E74F8-AFE4-41CE-A387-AC18FE84FA1C}"/>
    <cellStyle name="Вывод 8 3 2 2 2" xfId="10892" xr:uid="{3E3BD35E-7932-4CFE-8568-3F45F9519766}"/>
    <cellStyle name="Вывод 8 3 2 2 3" xfId="16506" xr:uid="{F4F0196F-FD3A-4D96-8530-AD3554828C0E}"/>
    <cellStyle name="Вывод 8 3 2 2 4" xfId="21983" xr:uid="{DDB43A2E-9716-4231-B740-D863F1E61D59}"/>
    <cellStyle name="Вывод 8 3 2 3" xfId="6854" xr:uid="{4C4AC74C-67BA-455B-B2FA-562369C59939}"/>
    <cellStyle name="Вывод 8 3 2 3 2" xfId="13337" xr:uid="{A119F813-72F6-4A3F-948F-EEB2689CBCCA}"/>
    <cellStyle name="Вывод 8 3 2 3 3" xfId="18903" xr:uid="{CCAB3558-F456-4A26-A1BF-4ABC03111DDB}"/>
    <cellStyle name="Вывод 8 3 2 3 4" xfId="24344" xr:uid="{DBF19C18-F807-48F2-B9E9-2DB9CAED8459}"/>
    <cellStyle name="Вывод 8 3 2 4" xfId="9151" xr:uid="{86BD9868-8DCA-46DC-A3AA-A613BFDC02E9}"/>
    <cellStyle name="Вывод 8 3 2 5" xfId="14798" xr:uid="{68C3E933-911C-457F-814D-8443299B54A7}"/>
    <cellStyle name="Вывод 8 3 2 6" xfId="20318" xr:uid="{7F86C3E7-A260-41E5-B4BF-97469E606338}"/>
    <cellStyle name="Вывод 8 3 3" xfId="2543" xr:uid="{0700C544-DBAE-49B1-BFF2-B9D64801FDD8}"/>
    <cellStyle name="Вывод 8 3 3 2" xfId="4337" xr:uid="{BCF9DB06-D1D0-4320-BF16-4E3EE6E10350}"/>
    <cellStyle name="Вывод 8 3 3 2 2" xfId="10893" xr:uid="{07B7156D-F05A-4B69-9622-6637DEC1EA4C}"/>
    <cellStyle name="Вывод 8 3 3 2 3" xfId="16507" xr:uid="{2DB5DCD3-2C35-45B2-B007-21755ED7E021}"/>
    <cellStyle name="Вывод 8 3 3 2 4" xfId="21984" xr:uid="{B967F325-68B6-45C3-8EF2-A91A61954FA9}"/>
    <cellStyle name="Вывод 8 3 3 3" xfId="6855" xr:uid="{05C92958-4DCA-4A81-A397-47DD3EE93546}"/>
    <cellStyle name="Вывод 8 3 3 3 2" xfId="13338" xr:uid="{45464DEF-4F3B-4BD2-BA7A-32576FFF5320}"/>
    <cellStyle name="Вывод 8 3 3 3 3" xfId="18904" xr:uid="{A221028E-23E1-4E39-A9EE-22F6698AEF95}"/>
    <cellStyle name="Вывод 8 3 3 3 4" xfId="24345" xr:uid="{C008802D-9536-4044-B12A-BB69853D2ED5}"/>
    <cellStyle name="Вывод 8 3 3 4" xfId="9152" xr:uid="{D1B1FD78-A675-4D3C-A041-65310232DF60}"/>
    <cellStyle name="Вывод 8 3 3 5" xfId="14799" xr:uid="{75A15663-A979-4636-85F2-9559D0792C52}"/>
    <cellStyle name="Вывод 8 3 3 6" xfId="20319" xr:uid="{B6C11F61-989D-4030-A36C-D01E2E78B556}"/>
    <cellStyle name="Вывод 8 3 4" xfId="4335" xr:uid="{DBB5BB48-F905-430F-8763-092FD6DF1CFD}"/>
    <cellStyle name="Вывод 8 3 4 2" xfId="10891" xr:uid="{F5DE4327-E5BE-4085-8605-D7B2E184BB5B}"/>
    <cellStyle name="Вывод 8 3 4 3" xfId="16505" xr:uid="{4FB529A4-7223-4C7B-B651-37445B724A3B}"/>
    <cellStyle name="Вывод 8 3 4 4" xfId="21982" xr:uid="{F9B14119-D5DB-42A6-93D7-48A7DC19332B}"/>
    <cellStyle name="Вывод 8 3 5" xfId="6853" xr:uid="{B0701416-3DF0-495B-91FE-4EDB5C056B06}"/>
    <cellStyle name="Вывод 8 3 5 2" xfId="13336" xr:uid="{87AD4CF7-EDB0-46A5-B5D1-A66201BBD0B7}"/>
    <cellStyle name="Вывод 8 3 5 3" xfId="18902" xr:uid="{B1A685A6-22BD-4491-8DE1-CD18B2FACE48}"/>
    <cellStyle name="Вывод 8 3 5 4" xfId="24343" xr:uid="{B87BE90C-03D3-45CF-9E2F-32920116975B}"/>
    <cellStyle name="Вывод 8 3 6" xfId="9150" xr:uid="{9D446890-CE68-41FC-88D2-AF191BDB3871}"/>
    <cellStyle name="Вывод 8 3 7" xfId="14797" xr:uid="{D367550D-5262-4818-B20C-1899EE92EAB0}"/>
    <cellStyle name="Вывод 8 3 8" xfId="20317" xr:uid="{1E5FCDED-B7B4-4EC5-AF23-6EF2791FF0FB}"/>
    <cellStyle name="Вывод 8 4" xfId="2544" xr:uid="{D965AB0D-A216-44EB-B8E4-FF9294BFD22F}"/>
    <cellStyle name="Вывод 8 4 2" xfId="2545" xr:uid="{EF2011FB-BECB-4AC8-9FD2-67844273E1B9}"/>
    <cellStyle name="Вывод 8 4 2 2" xfId="4339" xr:uid="{C3D5C33B-DA1D-4CC3-8EB4-56C7AA60960F}"/>
    <cellStyle name="Вывод 8 4 2 2 2" xfId="10895" xr:uid="{974F2D86-F141-4C4B-8EEB-94B5AB6F012F}"/>
    <cellStyle name="Вывод 8 4 2 2 3" xfId="16509" xr:uid="{CC10A619-9D83-46FB-83C0-E3A763348B39}"/>
    <cellStyle name="Вывод 8 4 2 2 4" xfId="21986" xr:uid="{7BEB5898-DAEC-40A9-A0D0-329CEBB06CE5}"/>
    <cellStyle name="Вывод 8 4 2 3" xfId="6857" xr:uid="{AAE813E2-6E3A-449C-AE3D-4A92ED2A3F25}"/>
    <cellStyle name="Вывод 8 4 2 3 2" xfId="13340" xr:uid="{517E73A9-F281-43FD-9907-C5A753EB3AC6}"/>
    <cellStyle name="Вывод 8 4 2 3 3" xfId="18906" xr:uid="{162FEA00-B7CE-479D-B0F1-97FF797DD44D}"/>
    <cellStyle name="Вывод 8 4 2 3 4" xfId="24347" xr:uid="{239C7BA4-17FE-44B6-8A4B-C416E038B727}"/>
    <cellStyle name="Вывод 8 4 2 4" xfId="9154" xr:uid="{C43940E5-2784-4845-987B-7DB283BE1EF0}"/>
    <cellStyle name="Вывод 8 4 2 5" xfId="14801" xr:uid="{65799E57-5DCA-4025-BDBF-F733E46A51A6}"/>
    <cellStyle name="Вывод 8 4 2 6" xfId="20321" xr:uid="{CCA2ADFE-F120-4D60-A170-900F27D42413}"/>
    <cellStyle name="Вывод 8 4 3" xfId="2546" xr:uid="{2FFAA7F2-14C9-4131-A2AA-0F3E94F92F5C}"/>
    <cellStyle name="Вывод 8 4 3 2" xfId="4340" xr:uid="{D953EB19-5E7C-4191-80A0-E223FD807E39}"/>
    <cellStyle name="Вывод 8 4 3 2 2" xfId="10896" xr:uid="{E6368727-E138-42D2-97F8-09AC67BB47D3}"/>
    <cellStyle name="Вывод 8 4 3 2 3" xfId="16510" xr:uid="{9C368866-2AE5-48DE-A924-DAC987B2A5DD}"/>
    <cellStyle name="Вывод 8 4 3 2 4" xfId="21987" xr:uid="{F7164D2F-A547-4163-97E3-F1097F273CA3}"/>
    <cellStyle name="Вывод 8 4 3 3" xfId="6858" xr:uid="{04EC413A-8EA4-429F-8EA6-1AA441DC984D}"/>
    <cellStyle name="Вывод 8 4 3 3 2" xfId="13341" xr:uid="{8B94B09D-4D94-439F-9A01-162B21CC20F2}"/>
    <cellStyle name="Вывод 8 4 3 3 3" xfId="18907" xr:uid="{AF22218E-0262-4524-B23B-6CC14CA759F8}"/>
    <cellStyle name="Вывод 8 4 3 3 4" xfId="24348" xr:uid="{BF0D4E82-8201-4084-8C61-B9325B791845}"/>
    <cellStyle name="Вывод 8 4 3 4" xfId="9155" xr:uid="{95E2C03C-123E-436B-88B2-381C052849E4}"/>
    <cellStyle name="Вывод 8 4 3 5" xfId="14802" xr:uid="{588A9888-EB1C-4652-8073-9327CBDA5831}"/>
    <cellStyle name="Вывод 8 4 3 6" xfId="20322" xr:uid="{FD4EC500-9924-4B24-B4CB-17D074C72E1D}"/>
    <cellStyle name="Вывод 8 4 4" xfId="4338" xr:uid="{5984471C-A948-4C6D-9518-9F99F6336816}"/>
    <cellStyle name="Вывод 8 4 4 2" xfId="10894" xr:uid="{60712153-864B-4535-9C5A-E85E91010D86}"/>
    <cellStyle name="Вывод 8 4 4 3" xfId="16508" xr:uid="{92490190-C62B-463F-89D5-B7ED58D3ABE0}"/>
    <cellStyle name="Вывод 8 4 4 4" xfId="21985" xr:uid="{86039635-D94D-4390-A79B-6B01E4EFFFBF}"/>
    <cellStyle name="Вывод 8 4 5" xfId="6856" xr:uid="{C6DB6548-2528-4E3A-8F21-74BEAC65BD23}"/>
    <cellStyle name="Вывод 8 4 5 2" xfId="13339" xr:uid="{76408FC9-153D-4EBC-A484-70E745FC8FF4}"/>
    <cellStyle name="Вывод 8 4 5 3" xfId="18905" xr:uid="{6DFB7A10-B33D-428F-95F1-BEBCB9C69BBE}"/>
    <cellStyle name="Вывод 8 4 5 4" xfId="24346" xr:uid="{45E9DFBD-C949-41A3-8B84-A52F190E02D9}"/>
    <cellStyle name="Вывод 8 4 6" xfId="9153" xr:uid="{D7A2B248-5B86-453D-87CC-FCA47CB686DD}"/>
    <cellStyle name="Вывод 8 4 7" xfId="14800" xr:uid="{E880739C-6B29-42B1-BEC7-7688786FAF28}"/>
    <cellStyle name="Вывод 8 4 8" xfId="20320" xr:uid="{7B163102-422A-4B94-99FD-14960BCAC1DA}"/>
    <cellStyle name="Вывод 8 5" xfId="2547" xr:uid="{D6AB1CF3-0BC0-452B-922A-5AFBAD002024}"/>
    <cellStyle name="Вывод 8 5 2" xfId="4341" xr:uid="{C1B1BB3A-D210-4340-946E-A55E0B40B5A1}"/>
    <cellStyle name="Вывод 8 5 2 2" xfId="10897" xr:uid="{B4E751B4-D86C-4177-830C-EBFAC6DC0358}"/>
    <cellStyle name="Вывод 8 5 2 3" xfId="16511" xr:uid="{446D0B80-42C2-426C-A0D6-30C9DB7F7B46}"/>
    <cellStyle name="Вывод 8 5 2 4" xfId="21988" xr:uid="{4E56BF3B-FBA8-435F-BFF1-914390CE7495}"/>
    <cellStyle name="Вывод 8 5 3" xfId="6859" xr:uid="{3C806019-FF45-4669-8B13-D2CF2379D4C9}"/>
    <cellStyle name="Вывод 8 5 3 2" xfId="13342" xr:uid="{240BB2D7-4B27-4A1E-B81C-6FB08DC7E632}"/>
    <cellStyle name="Вывод 8 5 3 3" xfId="18908" xr:uid="{6D2F121F-DF2B-482D-9C37-38F1624B5D09}"/>
    <cellStyle name="Вывод 8 5 3 4" xfId="24349" xr:uid="{47B82900-6BAF-462A-ACDB-72266190C9DD}"/>
    <cellStyle name="Вывод 8 5 4" xfId="9156" xr:uid="{4616240B-E746-4FC1-A8FF-C0477A3C1589}"/>
    <cellStyle name="Вывод 8 5 5" xfId="14803" xr:uid="{EF0A6EF3-F941-413D-9E4A-439441D87202}"/>
    <cellStyle name="Вывод 8 5 6" xfId="20323" xr:uid="{E706F1A4-5962-40A2-AD58-2CD94EEE9EE7}"/>
    <cellStyle name="Вывод 8 6" xfId="2548" xr:uid="{0FCEDD74-3BFD-4110-A2C1-6723652A1F82}"/>
    <cellStyle name="Вывод 8 6 2" xfId="4342" xr:uid="{694E3182-62F6-41B8-98E8-9D1EBE87634F}"/>
    <cellStyle name="Вывод 8 6 2 2" xfId="10898" xr:uid="{9FE31E27-7D05-45AA-A32F-AF6FA743ACE9}"/>
    <cellStyle name="Вывод 8 6 2 3" xfId="16512" xr:uid="{EDB73E33-057A-4ACF-AD11-8C5AD90C441C}"/>
    <cellStyle name="Вывод 8 6 2 4" xfId="21989" xr:uid="{D1A3EFF4-7623-4D76-AA9E-C226878EFBAB}"/>
    <cellStyle name="Вывод 8 6 3" xfId="6860" xr:uid="{187C7D3C-AD49-41E9-9930-86EDA64441E4}"/>
    <cellStyle name="Вывод 8 6 3 2" xfId="13343" xr:uid="{1D3C22F3-262A-4E62-9FF0-175E881DC906}"/>
    <cellStyle name="Вывод 8 6 3 3" xfId="18909" xr:uid="{EE3590D8-B5B9-41D3-88D9-04EE7CF1940B}"/>
    <cellStyle name="Вывод 8 6 3 4" xfId="24350" xr:uid="{1EF92466-3566-4079-AE63-7A61544B6B6E}"/>
    <cellStyle name="Вывод 8 6 4" xfId="9157" xr:uid="{FC85B0E6-CF52-40E4-8FD4-503F4958B326}"/>
    <cellStyle name="Вывод 8 6 5" xfId="14804" xr:uid="{AA9128F5-5018-412B-856A-3961636DD715}"/>
    <cellStyle name="Вывод 8 6 6" xfId="20324" xr:uid="{0B2B3B30-B583-40CE-AC0C-BD01C3ABE289}"/>
    <cellStyle name="Вывод 8 7" xfId="4331" xr:uid="{44A57F4D-C856-41A2-BAC6-B868824A7CEE}"/>
    <cellStyle name="Вывод 8 7 2" xfId="10887" xr:uid="{EEE9576C-1166-48BF-BBE5-8270E7D18835}"/>
    <cellStyle name="Вывод 8 7 3" xfId="16501" xr:uid="{023AF84D-1B5D-4649-9AC3-54BA35731F84}"/>
    <cellStyle name="Вывод 8 7 4" xfId="21978" xr:uid="{C770F91C-85ED-48BE-A5DC-ACE5791F720F}"/>
    <cellStyle name="Вывод 8 8" xfId="6849" xr:uid="{595BFE1B-B96A-4748-B1A0-C580F90366DC}"/>
    <cellStyle name="Вывод 8 8 2" xfId="13332" xr:uid="{7D41CAA0-CC55-47EA-8BF1-42281848241B}"/>
    <cellStyle name="Вывод 8 8 3" xfId="18898" xr:uid="{45B20A8D-6250-45EF-92ED-17A9B39EDF51}"/>
    <cellStyle name="Вывод 8 8 4" xfId="24339" xr:uid="{B4CF4BBB-0CA7-43A6-BFFB-9E52CFF4132A}"/>
    <cellStyle name="Вывод 8 9" xfId="9146" xr:uid="{DB994777-3A56-4A0E-9506-3CABF064D745}"/>
    <cellStyle name="Вывод 9" xfId="2549" xr:uid="{DD937596-0C40-40D6-9298-90ECD52B00AA}"/>
    <cellStyle name="Вывод 9 10" xfId="14805" xr:uid="{049FEAFC-BAE9-41EB-8531-1F727F9D981D}"/>
    <cellStyle name="Вывод 9 11" xfId="20325" xr:uid="{CECD9495-6B98-4A1D-B84A-C9FABDCCADC6}"/>
    <cellStyle name="Вывод 9 2" xfId="2550" xr:uid="{30A749B5-0F84-4CA9-A6B6-0FC35902CF8B}"/>
    <cellStyle name="Вывод 9 2 2" xfId="2551" xr:uid="{F286A87D-DDBE-46E3-9812-BD43ADA3DE9A}"/>
    <cellStyle name="Вывод 9 2 2 2" xfId="4345" xr:uid="{7C713965-7808-4954-A86B-71E15105B7C0}"/>
    <cellStyle name="Вывод 9 2 2 2 2" xfId="10901" xr:uid="{6E266D4D-335A-4488-B534-D7B5CCD302C0}"/>
    <cellStyle name="Вывод 9 2 2 2 3" xfId="16515" xr:uid="{ECC6A6C3-2C71-4290-8626-3F26F2FDEC5D}"/>
    <cellStyle name="Вывод 9 2 2 2 4" xfId="21992" xr:uid="{1BADB577-ACEB-44AB-BF9A-0D83DCFD9510}"/>
    <cellStyle name="Вывод 9 2 2 3" xfId="6863" xr:uid="{F511C9BA-EF7D-473D-A433-D32A12CD7701}"/>
    <cellStyle name="Вывод 9 2 2 3 2" xfId="13346" xr:uid="{A9320725-426F-4735-A594-9E44C5675F39}"/>
    <cellStyle name="Вывод 9 2 2 3 3" xfId="18912" xr:uid="{705FBB4A-3966-470D-BCCE-5A2670007383}"/>
    <cellStyle name="Вывод 9 2 2 3 4" xfId="24353" xr:uid="{471922A5-5C3C-465F-A97F-736DA28DAB45}"/>
    <cellStyle name="Вывод 9 2 2 4" xfId="9160" xr:uid="{B80361F8-B942-4792-B38F-B1779B41ABCC}"/>
    <cellStyle name="Вывод 9 2 2 5" xfId="14807" xr:uid="{05023F1C-39F1-423F-A711-095257837F4E}"/>
    <cellStyle name="Вывод 9 2 2 6" xfId="20327" xr:uid="{A7344EFF-48B7-4632-ABE6-7CF4C61A4EDA}"/>
    <cellStyle name="Вывод 9 2 3" xfId="2552" xr:uid="{249582CD-1841-4301-B625-28B3B37761E3}"/>
    <cellStyle name="Вывод 9 2 3 2" xfId="4346" xr:uid="{C4BDD8CD-2937-40CA-9151-373BCB2BA09F}"/>
    <cellStyle name="Вывод 9 2 3 2 2" xfId="10902" xr:uid="{27AEC6A6-BEE1-4CF7-8FD2-FDC5AA5C7C89}"/>
    <cellStyle name="Вывод 9 2 3 2 3" xfId="16516" xr:uid="{EBD9ACF9-772B-48D1-965F-191D1D2E6B39}"/>
    <cellStyle name="Вывод 9 2 3 2 4" xfId="21993" xr:uid="{A834FB4A-9E01-4A50-8544-6B9461381D2D}"/>
    <cellStyle name="Вывод 9 2 3 3" xfId="6864" xr:uid="{46A33659-191E-4FE1-9604-9BEB03F8FD7F}"/>
    <cellStyle name="Вывод 9 2 3 3 2" xfId="13347" xr:uid="{C14D5C8B-5E3B-4827-96A2-2282F9429E18}"/>
    <cellStyle name="Вывод 9 2 3 3 3" xfId="18913" xr:uid="{A80420C6-54EF-4525-81B7-F301BA0249C1}"/>
    <cellStyle name="Вывод 9 2 3 3 4" xfId="24354" xr:uid="{0B4629B7-5B86-4C4D-BA5E-131E96C45235}"/>
    <cellStyle name="Вывод 9 2 3 4" xfId="9161" xr:uid="{0F042765-E5F1-494D-A5F5-DB624045A785}"/>
    <cellStyle name="Вывод 9 2 3 5" xfId="14808" xr:uid="{BAE53C6A-E0FE-4FB0-9170-8F1169AD26FC}"/>
    <cellStyle name="Вывод 9 2 3 6" xfId="20328" xr:uid="{BDD46CD3-1909-47C4-93CB-BFE084C93683}"/>
    <cellStyle name="Вывод 9 2 4" xfId="4344" xr:uid="{9A8C71AB-741D-4355-A667-E80A86A3F4BE}"/>
    <cellStyle name="Вывод 9 2 4 2" xfId="10900" xr:uid="{2DAC25AA-5024-4D9D-9E32-13E232355AD1}"/>
    <cellStyle name="Вывод 9 2 4 3" xfId="16514" xr:uid="{EC8AB816-7E9C-4216-90C3-BACE53F5EAB3}"/>
    <cellStyle name="Вывод 9 2 4 4" xfId="21991" xr:uid="{967BEE61-02BD-414B-8629-87D65F6C821A}"/>
    <cellStyle name="Вывод 9 2 5" xfId="6862" xr:uid="{80F3DECF-8F2F-41EF-B6D5-682FA630D4BA}"/>
    <cellStyle name="Вывод 9 2 5 2" xfId="13345" xr:uid="{D90E124E-451D-4581-9B3A-0304DCED8C02}"/>
    <cellStyle name="Вывод 9 2 5 3" xfId="18911" xr:uid="{677E3395-22F0-4515-B5E2-AB24C5C781FE}"/>
    <cellStyle name="Вывод 9 2 5 4" xfId="24352" xr:uid="{D41C2C6D-AC2F-413A-8AD4-CBC637E50C04}"/>
    <cellStyle name="Вывод 9 2 6" xfId="9159" xr:uid="{604D7371-C883-4E36-8D95-9995637F3A43}"/>
    <cellStyle name="Вывод 9 2 7" xfId="14806" xr:uid="{A3E026CB-E4C1-4BF8-8C3C-4256A92437AC}"/>
    <cellStyle name="Вывод 9 2 8" xfId="20326" xr:uid="{B81E660D-7F37-4124-87C2-DF6B1FF975AF}"/>
    <cellStyle name="Вывод 9 3" xfId="2553" xr:uid="{60EFA978-C664-4903-80C2-BD875A258A34}"/>
    <cellStyle name="Вывод 9 3 2" xfId="2554" xr:uid="{995032A8-86C7-4E64-B141-9F4407CC11C1}"/>
    <cellStyle name="Вывод 9 3 2 2" xfId="4348" xr:uid="{89F519E6-139C-427E-979F-949E4268A082}"/>
    <cellStyle name="Вывод 9 3 2 2 2" xfId="10904" xr:uid="{2EA9579F-E5FE-4A6E-BEB8-6BC5DE1A3D53}"/>
    <cellStyle name="Вывод 9 3 2 2 3" xfId="16518" xr:uid="{08C9E36A-583B-4DA5-BAEA-A6557E45F777}"/>
    <cellStyle name="Вывод 9 3 2 2 4" xfId="21995" xr:uid="{3A82A2BF-D90F-483F-9015-10206FE8EBF3}"/>
    <cellStyle name="Вывод 9 3 2 3" xfId="6866" xr:uid="{ACC5FFBA-2901-4A32-AF4D-7F17E8C5C608}"/>
    <cellStyle name="Вывод 9 3 2 3 2" xfId="13349" xr:uid="{C43B1FC0-1988-4FC2-B216-B5F1A7C08F79}"/>
    <cellStyle name="Вывод 9 3 2 3 3" xfId="18915" xr:uid="{86523FF6-DF99-408E-BB37-EA06678354EF}"/>
    <cellStyle name="Вывод 9 3 2 3 4" xfId="24356" xr:uid="{1D23BFAA-0EC1-45CF-8FC5-F5F882344332}"/>
    <cellStyle name="Вывод 9 3 2 4" xfId="9163" xr:uid="{4EDCA9A7-564C-4D77-9E20-63C1ED4F1CCD}"/>
    <cellStyle name="Вывод 9 3 2 5" xfId="14810" xr:uid="{335F7788-5912-4391-84D4-7B6D4A02699F}"/>
    <cellStyle name="Вывод 9 3 2 6" xfId="20330" xr:uid="{8D307351-1184-4AE2-BA7D-BD0BD26E8D69}"/>
    <cellStyle name="Вывод 9 3 3" xfId="2555" xr:uid="{9983D143-609E-489C-9D60-668F0BC16FB6}"/>
    <cellStyle name="Вывод 9 3 3 2" xfId="4349" xr:uid="{2B6B6810-1B7B-4717-93B1-0441C2392C6B}"/>
    <cellStyle name="Вывод 9 3 3 2 2" xfId="10905" xr:uid="{C0B2119C-098F-4FA1-86A0-90FA8B18446B}"/>
    <cellStyle name="Вывод 9 3 3 2 3" xfId="16519" xr:uid="{9D4865BA-BF6F-4E74-99A4-634801974B00}"/>
    <cellStyle name="Вывод 9 3 3 2 4" xfId="21996" xr:uid="{F892E5C5-FED0-4C3F-AA64-FB371F0115B9}"/>
    <cellStyle name="Вывод 9 3 3 3" xfId="6867" xr:uid="{FEEA1AE7-AADC-443C-917E-DF3284338592}"/>
    <cellStyle name="Вывод 9 3 3 3 2" xfId="13350" xr:uid="{E5969760-918F-4855-B10E-3725FC205BE7}"/>
    <cellStyle name="Вывод 9 3 3 3 3" xfId="18916" xr:uid="{2BDBDBD7-E078-4EC8-880A-4AF76BB95D96}"/>
    <cellStyle name="Вывод 9 3 3 3 4" xfId="24357" xr:uid="{26AF6B4D-A6C2-4107-9321-16771565DF65}"/>
    <cellStyle name="Вывод 9 3 3 4" xfId="9164" xr:uid="{6621A3BE-44B0-425E-BBB9-453CD1FFE565}"/>
    <cellStyle name="Вывод 9 3 3 5" xfId="14811" xr:uid="{6B8AD2D7-C839-43AC-8400-3D67A73CC103}"/>
    <cellStyle name="Вывод 9 3 3 6" xfId="20331" xr:uid="{32FA35B0-513A-407F-82CD-56792F239412}"/>
    <cellStyle name="Вывод 9 3 4" xfId="4347" xr:uid="{487469A6-FC2A-4649-BE4C-43B0CEEB39AD}"/>
    <cellStyle name="Вывод 9 3 4 2" xfId="10903" xr:uid="{5A3050F0-3DB8-4AA9-9A8A-9DB1EE4B412A}"/>
    <cellStyle name="Вывод 9 3 4 3" xfId="16517" xr:uid="{FAA11979-48C0-4AE5-9057-162CABA2F8E4}"/>
    <cellStyle name="Вывод 9 3 4 4" xfId="21994" xr:uid="{18C748ED-A7D2-4298-887A-BC1DD3888232}"/>
    <cellStyle name="Вывод 9 3 5" xfId="6865" xr:uid="{35EA9CCB-4406-441D-9EAB-C1DABF9CB57D}"/>
    <cellStyle name="Вывод 9 3 5 2" xfId="13348" xr:uid="{AFA28ED8-19A5-4C8F-8BEC-AF29BA80F3FB}"/>
    <cellStyle name="Вывод 9 3 5 3" xfId="18914" xr:uid="{4E9B1554-8110-4451-836E-1C3A1566B560}"/>
    <cellStyle name="Вывод 9 3 5 4" xfId="24355" xr:uid="{4C03348C-582F-48FE-A5B6-4B573A6A34DE}"/>
    <cellStyle name="Вывод 9 3 6" xfId="9162" xr:uid="{80D3B10D-1EE9-4A84-B17C-DF424AA0ED5F}"/>
    <cellStyle name="Вывод 9 3 7" xfId="14809" xr:uid="{FDF45201-FBEE-4953-8681-CC7AC39860C3}"/>
    <cellStyle name="Вывод 9 3 8" xfId="20329" xr:uid="{2BD7E28D-5539-4375-A4C9-6849D9E19242}"/>
    <cellStyle name="Вывод 9 4" xfId="2556" xr:uid="{BEF2D333-7CA6-4FD2-96EE-5C15C44F83CC}"/>
    <cellStyle name="Вывод 9 4 2" xfId="2557" xr:uid="{CD987D36-DF6F-4845-BA2D-32D719F9D87E}"/>
    <cellStyle name="Вывод 9 4 2 2" xfId="4351" xr:uid="{FEA579BC-2504-48FD-965B-2B351F9B5896}"/>
    <cellStyle name="Вывод 9 4 2 2 2" xfId="10907" xr:uid="{A2686359-B5C9-4193-96F5-47DC8CCF3C5E}"/>
    <cellStyle name="Вывод 9 4 2 2 3" xfId="16521" xr:uid="{FB388746-1047-4675-8D55-81DA14C93506}"/>
    <cellStyle name="Вывод 9 4 2 2 4" xfId="21998" xr:uid="{78A7DB09-8B7C-4595-9553-3B2D7F6947C5}"/>
    <cellStyle name="Вывод 9 4 2 3" xfId="6869" xr:uid="{659CCF1C-4470-4B54-A97A-156CBC5B8E73}"/>
    <cellStyle name="Вывод 9 4 2 3 2" xfId="13352" xr:uid="{671BDE92-CE82-4780-AC65-AFA16DC9BFB0}"/>
    <cellStyle name="Вывод 9 4 2 3 3" xfId="18918" xr:uid="{B8900F5B-8877-41D4-AD1E-65F72386B03E}"/>
    <cellStyle name="Вывод 9 4 2 3 4" xfId="24359" xr:uid="{510CFAFF-06B4-49DE-A91E-05AACAC98DD8}"/>
    <cellStyle name="Вывод 9 4 2 4" xfId="9166" xr:uid="{5109CDB8-B045-4A7E-8314-5BFC8B8DAC3D}"/>
    <cellStyle name="Вывод 9 4 2 5" xfId="14813" xr:uid="{67575494-F8B3-4081-B9D9-C6CD57B6CF14}"/>
    <cellStyle name="Вывод 9 4 2 6" xfId="20333" xr:uid="{5C019643-1AF0-4D96-9B81-231705712A2C}"/>
    <cellStyle name="Вывод 9 4 3" xfId="2558" xr:uid="{2303EC3A-09D4-44B6-B466-0641ACE09AA1}"/>
    <cellStyle name="Вывод 9 4 3 2" xfId="4352" xr:uid="{FBB6D1A8-3601-42E3-BBF6-3DBF40BFB006}"/>
    <cellStyle name="Вывод 9 4 3 2 2" xfId="10908" xr:uid="{051D80F0-93A5-49D1-8979-4C762DC86B2A}"/>
    <cellStyle name="Вывод 9 4 3 2 3" xfId="16522" xr:uid="{DEEA8772-685F-4A69-83E8-CEEF9B9D6C6D}"/>
    <cellStyle name="Вывод 9 4 3 2 4" xfId="21999" xr:uid="{B8FE924D-E875-458B-ACF1-C556B212E45B}"/>
    <cellStyle name="Вывод 9 4 3 3" xfId="6870" xr:uid="{16353E45-9F4E-475B-B02B-D7A229E3E0CE}"/>
    <cellStyle name="Вывод 9 4 3 3 2" xfId="13353" xr:uid="{97207559-66FF-4036-B89B-DF5D4D6F5333}"/>
    <cellStyle name="Вывод 9 4 3 3 3" xfId="18919" xr:uid="{04ACA53B-61A6-4829-B355-8DF9B793F83E}"/>
    <cellStyle name="Вывод 9 4 3 3 4" xfId="24360" xr:uid="{459862C5-DAB6-4078-942F-B56846CABEBB}"/>
    <cellStyle name="Вывод 9 4 3 4" xfId="9167" xr:uid="{EC29893E-C987-471C-95FE-F06675EDFC12}"/>
    <cellStyle name="Вывод 9 4 3 5" xfId="14814" xr:uid="{5CBC55F3-EAB3-4E48-9CEB-C44AC41E862B}"/>
    <cellStyle name="Вывод 9 4 3 6" xfId="20334" xr:uid="{2D522D9A-BA86-4950-84FF-16527D2C2488}"/>
    <cellStyle name="Вывод 9 4 4" xfId="4350" xr:uid="{8509FD7E-AC8F-46FE-A08D-C5B09709C749}"/>
    <cellStyle name="Вывод 9 4 4 2" xfId="10906" xr:uid="{DC2E5C4E-9A51-4057-8434-61FF9E2EFF32}"/>
    <cellStyle name="Вывод 9 4 4 3" xfId="16520" xr:uid="{52A99684-00AC-4E3C-BF6F-8A4254D2E4AD}"/>
    <cellStyle name="Вывод 9 4 4 4" xfId="21997" xr:uid="{0F3E47D9-4288-4545-BB32-80BA617F93C7}"/>
    <cellStyle name="Вывод 9 4 5" xfId="6868" xr:uid="{2DC8D086-7964-495A-A140-256638B475ED}"/>
    <cellStyle name="Вывод 9 4 5 2" xfId="13351" xr:uid="{6D3E3095-B8A4-4C78-931B-B1A828A070FA}"/>
    <cellStyle name="Вывод 9 4 5 3" xfId="18917" xr:uid="{CF7A2078-D6D0-4612-8795-E2A79157F372}"/>
    <cellStyle name="Вывод 9 4 5 4" xfId="24358" xr:uid="{F3813D1E-5778-42E4-A278-0D1E9A583FA4}"/>
    <cellStyle name="Вывод 9 4 6" xfId="9165" xr:uid="{B3BC39A4-9B5B-4A81-9CE6-8A9CD087D8AD}"/>
    <cellStyle name="Вывод 9 4 7" xfId="14812" xr:uid="{E8E9983C-64CC-4896-A066-94DB7C6C52EB}"/>
    <cellStyle name="Вывод 9 4 8" xfId="20332" xr:uid="{981F5745-5C07-440B-9952-497DB2001FAA}"/>
    <cellStyle name="Вывод 9 5" xfId="2559" xr:uid="{01DD8E24-0D8B-4B79-84FF-E0D04392F160}"/>
    <cellStyle name="Вывод 9 5 2" xfId="4353" xr:uid="{A35381D8-B791-4D79-8F2E-EC2EBD803047}"/>
    <cellStyle name="Вывод 9 5 2 2" xfId="10909" xr:uid="{4D6AB65C-A3A8-4F3C-B9C2-548889539835}"/>
    <cellStyle name="Вывод 9 5 2 3" xfId="16523" xr:uid="{E08F936F-CE1C-4910-A21B-0987C7EAF9D0}"/>
    <cellStyle name="Вывод 9 5 2 4" xfId="22000" xr:uid="{3ED8B870-2556-4735-A89C-4475D68782C4}"/>
    <cellStyle name="Вывод 9 5 3" xfId="6871" xr:uid="{B9837384-9379-43FB-BC1B-D218603AEE35}"/>
    <cellStyle name="Вывод 9 5 3 2" xfId="13354" xr:uid="{25FC139C-86EB-44EE-9683-6FF9A8F3C72C}"/>
    <cellStyle name="Вывод 9 5 3 3" xfId="18920" xr:uid="{DFEDD31C-218D-4144-B469-DD69572CFD90}"/>
    <cellStyle name="Вывод 9 5 3 4" xfId="24361" xr:uid="{CE7D52C3-ABAF-4717-BD9C-4F0B1C68F98D}"/>
    <cellStyle name="Вывод 9 5 4" xfId="9168" xr:uid="{82A6F5C7-7739-4929-9F80-86467720C8B3}"/>
    <cellStyle name="Вывод 9 5 5" xfId="14815" xr:uid="{E7FA1F19-C659-480A-9464-8F3563254623}"/>
    <cellStyle name="Вывод 9 5 6" xfId="20335" xr:uid="{20DD0645-8B87-43FE-A4E7-A6F6FB4469CD}"/>
    <cellStyle name="Вывод 9 6" xfId="2560" xr:uid="{43D04AF9-E71B-4135-A36B-0306862B0C61}"/>
    <cellStyle name="Вывод 9 6 2" xfId="4354" xr:uid="{51037F33-5340-42B7-A2E1-DA614329EBC2}"/>
    <cellStyle name="Вывод 9 6 2 2" xfId="10910" xr:uid="{FE5B32F3-1364-411F-BC85-ED0B4907DF52}"/>
    <cellStyle name="Вывод 9 6 2 3" xfId="16524" xr:uid="{60482DAD-A6D0-4AD1-99B3-C8D83C1D1B5A}"/>
    <cellStyle name="Вывод 9 6 2 4" xfId="22001" xr:uid="{4402A4B1-3BAA-4801-960B-A3B3262E076F}"/>
    <cellStyle name="Вывод 9 6 3" xfId="6872" xr:uid="{0F6FA49B-7449-4CA1-B595-C6333EF4B3C6}"/>
    <cellStyle name="Вывод 9 6 3 2" xfId="13355" xr:uid="{0C59EE02-6571-41FE-A7B1-CF64979040AE}"/>
    <cellStyle name="Вывод 9 6 3 3" xfId="18921" xr:uid="{59F8FEDF-9B9D-4B87-BFCC-D073BE312A2E}"/>
    <cellStyle name="Вывод 9 6 3 4" xfId="24362" xr:uid="{317D369C-9120-4985-A207-69C0E9AB8FA0}"/>
    <cellStyle name="Вывод 9 6 4" xfId="9169" xr:uid="{48E424D2-A546-4A89-92F3-5FEDB02B0DF0}"/>
    <cellStyle name="Вывод 9 6 5" xfId="14816" xr:uid="{81C25FC8-B043-4C9A-9CF0-8B968094F7F0}"/>
    <cellStyle name="Вывод 9 6 6" xfId="20336" xr:uid="{59612C96-76E7-4617-A45A-B3C3F7234B94}"/>
    <cellStyle name="Вывод 9 7" xfId="4343" xr:uid="{A9C4F859-0C2D-45D6-8385-D901661E4AC1}"/>
    <cellStyle name="Вывод 9 7 2" xfId="10899" xr:uid="{F6617D32-31B2-4F8D-9ABC-BEC219E41C7E}"/>
    <cellStyle name="Вывод 9 7 3" xfId="16513" xr:uid="{FD6F9CFF-4E20-4548-9572-D6368485AFB3}"/>
    <cellStyle name="Вывод 9 7 4" xfId="21990" xr:uid="{BA8245EE-5B63-4FF5-9ED6-445D80D6DC1C}"/>
    <cellStyle name="Вывод 9 8" xfId="6861" xr:uid="{CD3585E8-9C9F-4C67-BE03-B5F54EFBE022}"/>
    <cellStyle name="Вывод 9 8 2" xfId="13344" xr:uid="{97B3AC79-253D-480F-B1CF-1D48584752C5}"/>
    <cellStyle name="Вывод 9 8 3" xfId="18910" xr:uid="{27D48294-4633-4972-B1E5-BB9BB0F4A873}"/>
    <cellStyle name="Вывод 9 8 4" xfId="24351" xr:uid="{922E6871-1B8F-425C-9897-B92EC2B3A91D}"/>
    <cellStyle name="Вывод 9 9" xfId="9158" xr:uid="{8C1200CD-672D-4576-AB3E-49CEA6D26853}"/>
    <cellStyle name="Вычисление" xfId="2561" xr:uid="{FAD8A019-B25D-43F6-9483-E5E35CF051FD}"/>
    <cellStyle name="Вычисление 10" xfId="2562" xr:uid="{D940A274-2311-46F7-829D-497EE9C1079A}"/>
    <cellStyle name="Вычисление 10 10" xfId="14818" xr:uid="{19F82925-7CA2-4055-9EDA-7827831E2EFC}"/>
    <cellStyle name="Вычисление 10 11" xfId="20338" xr:uid="{B9EB0649-2333-4EA3-A618-020BE684A4CB}"/>
    <cellStyle name="Вычисление 10 2" xfId="2563" xr:uid="{CA6767F3-FF93-4B26-AF44-46828C1AB7EE}"/>
    <cellStyle name="Вычисление 10 2 2" xfId="2564" xr:uid="{0DB8FB06-9E5D-4758-98CE-0FE56EF8DF0E}"/>
    <cellStyle name="Вычисление 10 2 2 2" xfId="4810" xr:uid="{FCD6047D-D7DE-4548-A2CB-558C6595BC58}"/>
    <cellStyle name="Вычисление 10 2 2 2 2" xfId="11361" xr:uid="{0FCCE6A0-03E2-45D4-80FC-79913E27D8B5}"/>
    <cellStyle name="Вычисление 10 2 2 2 3" xfId="16966" xr:uid="{0067C33D-DB3C-4D53-90EC-34D714C3DA70}"/>
    <cellStyle name="Вычисление 10 2 2 2 4" xfId="22442" xr:uid="{E7A7788E-94DD-4788-AEEA-99079E719521}"/>
    <cellStyle name="Вычисление 10 2 2 3" xfId="6876" xr:uid="{1DC645FC-7C9D-41C5-9A97-ECBADEEF783E}"/>
    <cellStyle name="Вычисление 10 2 2 3 2" xfId="13359" xr:uid="{039B1963-234D-49B9-B38D-1EB747C14021}"/>
    <cellStyle name="Вычисление 10 2 2 3 3" xfId="18925" xr:uid="{C742796C-DC87-47E0-8F2B-CCFCD6C196FC}"/>
    <cellStyle name="Вычисление 10 2 2 3 4" xfId="24366" xr:uid="{57550071-913D-4B74-9B34-8BFD25CDC495}"/>
    <cellStyle name="Вычисление 10 2 2 4" xfId="9173" xr:uid="{811E864A-F9E8-4712-9426-E877D3FF8A85}"/>
    <cellStyle name="Вычисление 10 2 2 5" xfId="14820" xr:uid="{D965BAA8-E76A-4F8A-AB51-5ADC343E3D0E}"/>
    <cellStyle name="Вычисление 10 2 2 6" xfId="20340" xr:uid="{58579EE4-352D-4102-8814-CDD8C0D85B20}"/>
    <cellStyle name="Вычисление 10 2 3" xfId="2565" xr:uid="{0729C13A-E47B-4B94-93A2-9AC21B216B54}"/>
    <cellStyle name="Вычисление 10 2 3 2" xfId="4811" xr:uid="{950846F3-D08A-4385-A217-919FA5A5336C}"/>
    <cellStyle name="Вычисление 10 2 3 2 2" xfId="11362" xr:uid="{574E496C-A061-4178-901B-867B9D713492}"/>
    <cellStyle name="Вычисление 10 2 3 2 3" xfId="16967" xr:uid="{E2FC4083-C438-4382-85BE-E9861FE145C9}"/>
    <cellStyle name="Вычисление 10 2 3 2 4" xfId="22443" xr:uid="{FCF2C430-1415-4826-AAA2-7090D0E57D29}"/>
    <cellStyle name="Вычисление 10 2 3 3" xfId="6877" xr:uid="{57C24CD9-73A2-426D-B689-840663D035A7}"/>
    <cellStyle name="Вычисление 10 2 3 3 2" xfId="13360" xr:uid="{716447E9-022D-4B37-80BE-C64A830543AF}"/>
    <cellStyle name="Вычисление 10 2 3 3 3" xfId="18926" xr:uid="{06C2B50C-209F-496D-B967-3C7E0C658B9D}"/>
    <cellStyle name="Вычисление 10 2 3 3 4" xfId="24367" xr:uid="{0890C6A2-B2AF-4246-A92D-EAFA005E148C}"/>
    <cellStyle name="Вычисление 10 2 3 4" xfId="9174" xr:uid="{B5B3820D-D172-4FC6-BE6B-CCDCFD56619A}"/>
    <cellStyle name="Вычисление 10 2 3 5" xfId="14821" xr:uid="{2C6037B3-CF6A-47F9-8568-97D550841E17}"/>
    <cellStyle name="Вычисление 10 2 3 6" xfId="20341" xr:uid="{BE3E9BFD-04DB-43E9-959C-4BF0BCE698EE}"/>
    <cellStyle name="Вычисление 10 2 4" xfId="4809" xr:uid="{B134576E-8773-42A3-9130-1581E099F511}"/>
    <cellStyle name="Вычисление 10 2 4 2" xfId="11360" xr:uid="{72F53BD3-BE93-43D9-8947-5B921BBF3269}"/>
    <cellStyle name="Вычисление 10 2 4 3" xfId="16965" xr:uid="{84E3A40C-0DFF-4DED-B9AD-971E2FA913D7}"/>
    <cellStyle name="Вычисление 10 2 4 4" xfId="22441" xr:uid="{CBA8023A-F85A-46B4-B53E-B021009FEB6D}"/>
    <cellStyle name="Вычисление 10 2 5" xfId="6875" xr:uid="{143CBA70-2D55-4543-984A-7A2F6DD9D793}"/>
    <cellStyle name="Вычисление 10 2 5 2" xfId="13358" xr:uid="{850BB3FF-5996-42C8-A554-F9A3AE6636E9}"/>
    <cellStyle name="Вычисление 10 2 5 3" xfId="18924" xr:uid="{A66241BF-6745-4873-92ED-94C0402C37D9}"/>
    <cellStyle name="Вычисление 10 2 5 4" xfId="24365" xr:uid="{80511BCC-53D2-44E0-A403-244395A3DF69}"/>
    <cellStyle name="Вычисление 10 2 6" xfId="9172" xr:uid="{56735EC2-FE1C-41E9-9C56-ED7E1DF2B461}"/>
    <cellStyle name="Вычисление 10 2 7" xfId="14819" xr:uid="{94968E7A-9299-43B4-9C05-22C0695CD5D9}"/>
    <cellStyle name="Вычисление 10 2 8" xfId="20339" xr:uid="{691A0DFA-2CBB-44C8-B049-DAB325B2F48E}"/>
    <cellStyle name="Вычисление 10 3" xfId="2566" xr:uid="{5081F3B2-016A-408F-8537-59E2008C75EA}"/>
    <cellStyle name="Вычисление 10 3 2" xfId="2567" xr:uid="{23992115-8A7F-4DD9-BA65-8C0C767A8CF8}"/>
    <cellStyle name="Вычисление 10 3 2 2" xfId="4813" xr:uid="{9AE789FF-5EBC-44BE-BED3-4530BACE51B3}"/>
    <cellStyle name="Вычисление 10 3 2 2 2" xfId="11364" xr:uid="{BF31D7A5-AEF3-4367-8145-4B4658E2071A}"/>
    <cellStyle name="Вычисление 10 3 2 2 3" xfId="16969" xr:uid="{5EC3FECC-8DAC-426E-8062-FD2BE1718F41}"/>
    <cellStyle name="Вычисление 10 3 2 2 4" xfId="22445" xr:uid="{4F64A235-4305-40F8-8844-BF091CCF7B74}"/>
    <cellStyle name="Вычисление 10 3 2 3" xfId="6879" xr:uid="{4F1E0991-3A46-4C6C-8BC3-4989857DDA16}"/>
    <cellStyle name="Вычисление 10 3 2 3 2" xfId="13362" xr:uid="{BB5B7526-CD23-4EFF-AF5A-108FD3E9A088}"/>
    <cellStyle name="Вычисление 10 3 2 3 3" xfId="18928" xr:uid="{0B9EAD3C-E86D-4AF5-AA21-D358EC49522E}"/>
    <cellStyle name="Вычисление 10 3 2 3 4" xfId="24369" xr:uid="{CD3921DE-C659-4287-9E3E-6D724DCF0EA2}"/>
    <cellStyle name="Вычисление 10 3 2 4" xfId="9176" xr:uid="{8521D44A-E75B-4E1E-9650-60FCF9026129}"/>
    <cellStyle name="Вычисление 10 3 2 5" xfId="14823" xr:uid="{6422B619-0A4E-44DD-8138-1A13C1FF2033}"/>
    <cellStyle name="Вычисление 10 3 2 6" xfId="20343" xr:uid="{A98601B2-B71E-4CD1-8565-6FC146C1539E}"/>
    <cellStyle name="Вычисление 10 3 3" xfId="2568" xr:uid="{6F5FC7AB-3103-4C5E-88F5-46953CEA1710}"/>
    <cellStyle name="Вычисление 10 3 3 2" xfId="4814" xr:uid="{010D957D-CB95-4245-8ACE-7EAF5DF0C1D0}"/>
    <cellStyle name="Вычисление 10 3 3 2 2" xfId="11365" xr:uid="{56C47908-9914-4B04-A954-EC4618C8FC74}"/>
    <cellStyle name="Вычисление 10 3 3 2 3" xfId="16970" xr:uid="{2499AA54-200F-49D1-A087-40BD2C900F1C}"/>
    <cellStyle name="Вычисление 10 3 3 2 4" xfId="22446" xr:uid="{0BAD7298-DD87-4969-98C2-148353393CD4}"/>
    <cellStyle name="Вычисление 10 3 3 3" xfId="6880" xr:uid="{B3C4631B-8560-4750-A5B3-F915ACECD8F5}"/>
    <cellStyle name="Вычисление 10 3 3 3 2" xfId="13363" xr:uid="{D176406E-E746-4C75-B608-C48FF41FF96E}"/>
    <cellStyle name="Вычисление 10 3 3 3 3" xfId="18929" xr:uid="{CEAF76AD-E7E6-4769-86E2-8B911B52EED9}"/>
    <cellStyle name="Вычисление 10 3 3 3 4" xfId="24370" xr:uid="{BB63F31F-AA17-4494-8A8A-A04E542C0BB0}"/>
    <cellStyle name="Вычисление 10 3 3 4" xfId="9177" xr:uid="{255B09A2-C681-4065-B5BD-732CAAF6ECC6}"/>
    <cellStyle name="Вычисление 10 3 3 5" xfId="14824" xr:uid="{DBBCAE37-8376-44D3-A81A-2CF0DC5C36CE}"/>
    <cellStyle name="Вычисление 10 3 3 6" xfId="20344" xr:uid="{F86A128D-3F55-4DC5-878B-262FFC7DC45E}"/>
    <cellStyle name="Вычисление 10 3 4" xfId="4812" xr:uid="{F5B54A7A-CD55-45D7-8698-4175A5C30BC3}"/>
    <cellStyle name="Вычисление 10 3 4 2" xfId="11363" xr:uid="{0D8E7077-2124-4F46-A9CA-E32F66100980}"/>
    <cellStyle name="Вычисление 10 3 4 3" xfId="16968" xr:uid="{FB0D42D9-5BCB-46EA-B1A7-3279A14BDB6B}"/>
    <cellStyle name="Вычисление 10 3 4 4" xfId="22444" xr:uid="{39767945-C429-4E8C-B86D-BB4C3232CE2D}"/>
    <cellStyle name="Вычисление 10 3 5" xfId="6878" xr:uid="{3C87C4B0-2225-4451-9C56-A5C6F3138778}"/>
    <cellStyle name="Вычисление 10 3 5 2" xfId="13361" xr:uid="{EF84C60D-3DB6-468B-8557-180EC5CC9D19}"/>
    <cellStyle name="Вычисление 10 3 5 3" xfId="18927" xr:uid="{1F93E534-DF96-458F-B062-1D8C50924462}"/>
    <cellStyle name="Вычисление 10 3 5 4" xfId="24368" xr:uid="{BBA04D59-3C90-491E-9062-A9680801A22E}"/>
    <cellStyle name="Вычисление 10 3 6" xfId="9175" xr:uid="{7AD11F98-DF29-4586-B99D-DD94C1A66503}"/>
    <cellStyle name="Вычисление 10 3 7" xfId="14822" xr:uid="{D24C69E4-8394-457F-9D95-5D66E88E2E0D}"/>
    <cellStyle name="Вычисление 10 3 8" xfId="20342" xr:uid="{E75AE094-98E2-43D7-9225-148D47C953C9}"/>
    <cellStyle name="Вычисление 10 4" xfId="2569" xr:uid="{0C0B7949-274B-4B94-A00D-5B33FF3262AC}"/>
    <cellStyle name="Вычисление 10 4 2" xfId="2570" xr:uid="{EE458FA6-603B-438F-B197-E215904CB77C}"/>
    <cellStyle name="Вычисление 10 4 2 2" xfId="4816" xr:uid="{99206DA4-AE9B-4865-BDE0-F0E4C06D8A6F}"/>
    <cellStyle name="Вычисление 10 4 2 2 2" xfId="11367" xr:uid="{1903A1E4-C123-4F63-BE44-FF9DE527D82E}"/>
    <cellStyle name="Вычисление 10 4 2 2 3" xfId="16972" xr:uid="{9BD6A32B-DB2A-4B65-99D3-B72A4EA5B748}"/>
    <cellStyle name="Вычисление 10 4 2 2 4" xfId="22448" xr:uid="{28D68296-F0CE-43DD-9C5C-561EF696C449}"/>
    <cellStyle name="Вычисление 10 4 2 3" xfId="6882" xr:uid="{1D8C3696-C5E2-4D72-AFBD-C7139DB5153A}"/>
    <cellStyle name="Вычисление 10 4 2 3 2" xfId="13365" xr:uid="{70EABC17-8A98-4191-9C50-99E22B54C5BD}"/>
    <cellStyle name="Вычисление 10 4 2 3 3" xfId="18931" xr:uid="{D343FD58-09BF-4C2B-9CEC-062E5EFC53B6}"/>
    <cellStyle name="Вычисление 10 4 2 3 4" xfId="24372" xr:uid="{6112380D-F04C-4AEC-BAAF-CBC84B566F48}"/>
    <cellStyle name="Вычисление 10 4 2 4" xfId="9179" xr:uid="{7BBAA36D-E7BB-4FCC-BD99-5305245C8362}"/>
    <cellStyle name="Вычисление 10 4 2 5" xfId="14826" xr:uid="{D254830C-AD98-4C61-ACC7-5C42E2922EB6}"/>
    <cellStyle name="Вычисление 10 4 2 6" xfId="20346" xr:uid="{4B60C9DA-0B8F-4559-89DD-7FE7FE5FDC5C}"/>
    <cellStyle name="Вычисление 10 4 3" xfId="2571" xr:uid="{DDCC369F-95E5-4EBC-B714-63E20F180BE7}"/>
    <cellStyle name="Вычисление 10 4 3 2" xfId="4817" xr:uid="{5104B754-9A7E-4C31-A9FF-15D9F87BDB95}"/>
    <cellStyle name="Вычисление 10 4 3 2 2" xfId="11368" xr:uid="{8F270379-97BC-457F-9ABE-E7C65A1B6A3F}"/>
    <cellStyle name="Вычисление 10 4 3 2 3" xfId="16973" xr:uid="{7054F05F-1B14-49AA-9C2D-C2DE25A84CB1}"/>
    <cellStyle name="Вычисление 10 4 3 2 4" xfId="22449" xr:uid="{384895D9-983B-428C-B263-CF822A4BC122}"/>
    <cellStyle name="Вычисление 10 4 3 3" xfId="6883" xr:uid="{4793A415-CC23-4134-A4A7-934983C00882}"/>
    <cellStyle name="Вычисление 10 4 3 3 2" xfId="13366" xr:uid="{3793320C-7B42-4A76-938E-1CACF92C46B4}"/>
    <cellStyle name="Вычисление 10 4 3 3 3" xfId="18932" xr:uid="{400CAC56-8E07-4B22-8332-F66903A58611}"/>
    <cellStyle name="Вычисление 10 4 3 3 4" xfId="24373" xr:uid="{19EBDE1F-B370-4C0B-87F9-E626097135BE}"/>
    <cellStyle name="Вычисление 10 4 3 4" xfId="9180" xr:uid="{9D85DAEB-E221-43A8-8146-94DB6ADD5F34}"/>
    <cellStyle name="Вычисление 10 4 3 5" xfId="14827" xr:uid="{A643950A-8F62-488F-A9DC-FAD4AEE09806}"/>
    <cellStyle name="Вычисление 10 4 3 6" xfId="20347" xr:uid="{4D7C4064-323E-4089-A842-FC99290A7F2A}"/>
    <cellStyle name="Вычисление 10 4 4" xfId="4815" xr:uid="{DB9EDF87-B25A-4A1B-96DC-C3C3CE4C9738}"/>
    <cellStyle name="Вычисление 10 4 4 2" xfId="11366" xr:uid="{F07162B9-07A8-4D67-A732-EA8A067DD578}"/>
    <cellStyle name="Вычисление 10 4 4 3" xfId="16971" xr:uid="{C09C92C6-CFC8-47CA-A15B-E43A6A16331E}"/>
    <cellStyle name="Вычисление 10 4 4 4" xfId="22447" xr:uid="{52622AA4-D2E5-4D46-B5B4-AFD566B93071}"/>
    <cellStyle name="Вычисление 10 4 5" xfId="6881" xr:uid="{8C4D6C63-FDFF-468C-9B18-E29A34CF8080}"/>
    <cellStyle name="Вычисление 10 4 5 2" xfId="13364" xr:uid="{76508840-D5B8-41A3-ACD7-197E989C4AF8}"/>
    <cellStyle name="Вычисление 10 4 5 3" xfId="18930" xr:uid="{0BD3789E-64A1-4FDE-BBE3-DD9DA8249DD5}"/>
    <cellStyle name="Вычисление 10 4 5 4" xfId="24371" xr:uid="{31C4CEEF-BA05-421C-A512-E871125BA5B6}"/>
    <cellStyle name="Вычисление 10 4 6" xfId="9178" xr:uid="{E26A9E17-8A2B-42C5-81DA-22236F282C84}"/>
    <cellStyle name="Вычисление 10 4 7" xfId="14825" xr:uid="{6F6FA27F-9957-466A-93B6-60AD81F33293}"/>
    <cellStyle name="Вычисление 10 4 8" xfId="20345" xr:uid="{227754D8-6C5D-4E7D-B97B-D627ECD4FA0B}"/>
    <cellStyle name="Вычисление 10 5" xfId="2572" xr:uid="{13F5BB16-2EF2-4656-B0A0-346EC3FC295B}"/>
    <cellStyle name="Вычисление 10 5 2" xfId="4818" xr:uid="{6D57E643-45D0-4EE0-8250-C5CC330C3BF2}"/>
    <cellStyle name="Вычисление 10 5 2 2" xfId="11369" xr:uid="{F15F4B8D-1BF1-4B7C-8C04-AD24A4BE1124}"/>
    <cellStyle name="Вычисление 10 5 2 3" xfId="16974" xr:uid="{C1A61A52-805F-4AD3-BDE7-8A9674F65CF2}"/>
    <cellStyle name="Вычисление 10 5 2 4" xfId="22450" xr:uid="{E2C5D68C-512F-4884-9677-A3EB079AAA29}"/>
    <cellStyle name="Вычисление 10 5 3" xfId="6884" xr:uid="{2B249D39-BCAE-4867-B576-F6E16A3A37B9}"/>
    <cellStyle name="Вычисление 10 5 3 2" xfId="13367" xr:uid="{93C49F86-E602-4940-AC40-6A222AEDE263}"/>
    <cellStyle name="Вычисление 10 5 3 3" xfId="18933" xr:uid="{977DA01F-0CC7-44BE-A3EE-91D3AC7C4C74}"/>
    <cellStyle name="Вычисление 10 5 3 4" xfId="24374" xr:uid="{73C1B8C1-8BD6-4472-82B7-200712EA2D9E}"/>
    <cellStyle name="Вычисление 10 5 4" xfId="9181" xr:uid="{72CC6CD7-36B6-4EDC-B6A7-663D6DFB2368}"/>
    <cellStyle name="Вычисление 10 5 5" xfId="14828" xr:uid="{5918E23E-AFE6-42C5-84BD-CD622A6284A1}"/>
    <cellStyle name="Вычисление 10 5 6" xfId="20348" xr:uid="{A2416282-3407-48D7-84B8-8A4641A9B24B}"/>
    <cellStyle name="Вычисление 10 6" xfId="2573" xr:uid="{F308CEC8-201F-426F-B109-2CA7D49CC49B}"/>
    <cellStyle name="Вычисление 10 6 2" xfId="4819" xr:uid="{95A0704A-7F8C-432D-9A3F-B548AC61096E}"/>
    <cellStyle name="Вычисление 10 6 2 2" xfId="11370" xr:uid="{E737EA18-2598-41F9-B4A9-33960EB5601C}"/>
    <cellStyle name="Вычисление 10 6 2 3" xfId="16975" xr:uid="{3ABCEB80-87E7-4B24-8075-35E7F011C0B9}"/>
    <cellStyle name="Вычисление 10 6 2 4" xfId="22451" xr:uid="{34161C28-3FBB-4B9C-8A9C-FCD527451A56}"/>
    <cellStyle name="Вычисление 10 6 3" xfId="6885" xr:uid="{9299130D-15FA-4737-AEA0-5C70FB2A43CE}"/>
    <cellStyle name="Вычисление 10 6 3 2" xfId="13368" xr:uid="{2796A983-275E-4D51-8E1F-B0236FEBAC01}"/>
    <cellStyle name="Вычисление 10 6 3 3" xfId="18934" xr:uid="{3327E1C3-27C7-4FFE-ACC4-94FBD4B7934D}"/>
    <cellStyle name="Вычисление 10 6 3 4" xfId="24375" xr:uid="{59BC2E7C-F65A-4FE0-A4B3-043B4E2F576B}"/>
    <cellStyle name="Вычисление 10 6 4" xfId="9182" xr:uid="{F64AB8BB-5A16-4AC3-B11D-8EE68A647C9F}"/>
    <cellStyle name="Вычисление 10 6 5" xfId="14829" xr:uid="{E77901E1-E7C8-4A1F-BC0E-6D568C9842DF}"/>
    <cellStyle name="Вычисление 10 6 6" xfId="20349" xr:uid="{75C85482-2F9D-4ADE-B91B-DAF480A2EDD4}"/>
    <cellStyle name="Вычисление 10 7" xfId="4808" xr:uid="{C5A0F551-B3A3-483E-9AAE-5D03D8375F28}"/>
    <cellStyle name="Вычисление 10 7 2" xfId="11359" xr:uid="{AD1C1678-9F6B-48F2-B818-175B61C7B28C}"/>
    <cellStyle name="Вычисление 10 7 3" xfId="16964" xr:uid="{E1E6E53F-59AC-4415-A8DB-1CF4C5219433}"/>
    <cellStyle name="Вычисление 10 7 4" xfId="22440" xr:uid="{C696E48F-B0C4-42DC-93DE-A8D73D583DEC}"/>
    <cellStyle name="Вычисление 10 8" xfId="6874" xr:uid="{21E0E625-0A44-412E-AA21-E4C7B359C972}"/>
    <cellStyle name="Вычисление 10 8 2" xfId="13357" xr:uid="{68AB6BB4-925C-416E-BF7A-E26904F977E8}"/>
    <cellStyle name="Вычисление 10 8 3" xfId="18923" xr:uid="{84AE77C9-3C0C-4375-AEB4-813C80C902F9}"/>
    <cellStyle name="Вычисление 10 8 4" xfId="24364" xr:uid="{C776A15C-BDCA-4F4F-A633-FD5F70002C47}"/>
    <cellStyle name="Вычисление 10 9" xfId="9171" xr:uid="{18D72E1D-298E-41D1-A22C-E4E7092409AF}"/>
    <cellStyle name="Вычисление 11" xfId="2574" xr:uid="{19D26479-F521-4846-BB17-330E8F56A438}"/>
    <cellStyle name="Вычисление 11 10" xfId="14830" xr:uid="{4168278E-DEE7-414E-8116-664D6EA1DA5B}"/>
    <cellStyle name="Вычисление 11 11" xfId="20350" xr:uid="{A04AC964-A43A-47E5-B842-F6ABCC3E6854}"/>
    <cellStyle name="Вычисление 11 2" xfId="2575" xr:uid="{00798A7F-EAA4-404B-BA58-E6683BABA6A8}"/>
    <cellStyle name="Вычисление 11 2 2" xfId="2576" xr:uid="{3FA6A893-D21A-4F0A-9018-FE7810C5BCE5}"/>
    <cellStyle name="Вычисление 11 2 2 2" xfId="4822" xr:uid="{6FAAE454-359D-465E-A27F-F1CA4B104323}"/>
    <cellStyle name="Вычисление 11 2 2 2 2" xfId="11373" xr:uid="{B02D8304-046A-456D-8954-BB1C20AC6C21}"/>
    <cellStyle name="Вычисление 11 2 2 2 3" xfId="16978" xr:uid="{24F160F6-D29B-40A2-AF00-7DAD865262EC}"/>
    <cellStyle name="Вычисление 11 2 2 2 4" xfId="22454" xr:uid="{67D295E0-8574-4B5F-9F0A-2A331ED1825B}"/>
    <cellStyle name="Вычисление 11 2 2 3" xfId="6888" xr:uid="{375127FA-9D0D-4132-A99A-A8BE991CC082}"/>
    <cellStyle name="Вычисление 11 2 2 3 2" xfId="13371" xr:uid="{F7565EDD-FBBA-446F-8D17-484AFFD33176}"/>
    <cellStyle name="Вычисление 11 2 2 3 3" xfId="18937" xr:uid="{7D8E4234-F553-44E0-977A-7B54A47C88EF}"/>
    <cellStyle name="Вычисление 11 2 2 3 4" xfId="24378" xr:uid="{88C1767C-A271-4943-AF13-6899C43809CF}"/>
    <cellStyle name="Вычисление 11 2 2 4" xfId="9185" xr:uid="{A59111C8-7E3E-4AA1-85FD-C947EDABC269}"/>
    <cellStyle name="Вычисление 11 2 2 5" xfId="14832" xr:uid="{B8269E0E-FC66-42A8-8EF4-C026E4C770CD}"/>
    <cellStyle name="Вычисление 11 2 2 6" xfId="20352" xr:uid="{38118A9B-8E19-4C75-8266-16FCE2276F3C}"/>
    <cellStyle name="Вычисление 11 2 3" xfId="2577" xr:uid="{135DB1FE-918C-4DC1-BADC-A0DA0B102C3E}"/>
    <cellStyle name="Вычисление 11 2 3 2" xfId="4823" xr:uid="{B8C88B15-2614-4C1D-996C-10259F890592}"/>
    <cellStyle name="Вычисление 11 2 3 2 2" xfId="11374" xr:uid="{52030FF0-DA55-4A0C-A3DA-6FF026B947D2}"/>
    <cellStyle name="Вычисление 11 2 3 2 3" xfId="16979" xr:uid="{DA173E35-C70C-4A64-9AC3-6DA40A94A3D9}"/>
    <cellStyle name="Вычисление 11 2 3 2 4" xfId="22455" xr:uid="{EAC8AE00-3317-403B-B222-10A06CD4EDBF}"/>
    <cellStyle name="Вычисление 11 2 3 3" xfId="6889" xr:uid="{8C4E298B-2EDD-443F-92B3-252F7251A7BF}"/>
    <cellStyle name="Вычисление 11 2 3 3 2" xfId="13372" xr:uid="{C94CEA4E-034D-42B8-B279-690516CFE84A}"/>
    <cellStyle name="Вычисление 11 2 3 3 3" xfId="18938" xr:uid="{09E710F3-E660-4507-BE60-F8C0BC35BCC9}"/>
    <cellStyle name="Вычисление 11 2 3 3 4" xfId="24379" xr:uid="{E8B4D37B-A9B0-45C4-8BC4-1C4E0D2A33E4}"/>
    <cellStyle name="Вычисление 11 2 3 4" xfId="9186" xr:uid="{6B5C678E-66BB-4C31-A9C1-CC44DE020202}"/>
    <cellStyle name="Вычисление 11 2 3 5" xfId="14833" xr:uid="{B3555A49-3891-4713-9690-A29A26193ABE}"/>
    <cellStyle name="Вычисление 11 2 3 6" xfId="20353" xr:uid="{23A79E98-D025-45B1-84C2-0C5EED192110}"/>
    <cellStyle name="Вычисление 11 2 4" xfId="4821" xr:uid="{63427647-9815-4D85-9985-8095D6B2E224}"/>
    <cellStyle name="Вычисление 11 2 4 2" xfId="11372" xr:uid="{6A1F19AA-9A00-4050-9222-4811A9819B32}"/>
    <cellStyle name="Вычисление 11 2 4 3" xfId="16977" xr:uid="{A14D8F08-2851-46A5-90AB-7F8888E9C26B}"/>
    <cellStyle name="Вычисление 11 2 4 4" xfId="22453" xr:uid="{C7AFD7B3-61FD-40C4-A73A-036211F834C1}"/>
    <cellStyle name="Вычисление 11 2 5" xfId="6887" xr:uid="{1D68D580-ADC5-49C3-8434-9C93CF50687E}"/>
    <cellStyle name="Вычисление 11 2 5 2" xfId="13370" xr:uid="{B1C851A9-C422-4562-AD11-E6AB7762A4E9}"/>
    <cellStyle name="Вычисление 11 2 5 3" xfId="18936" xr:uid="{C5470649-40B5-406B-A672-F93FC5C078B2}"/>
    <cellStyle name="Вычисление 11 2 5 4" xfId="24377" xr:uid="{CE2C3779-0C90-49B7-B23A-0A10D3ECC21A}"/>
    <cellStyle name="Вычисление 11 2 6" xfId="9184" xr:uid="{DDBA20A6-CAE0-4026-A9C7-B86089EFED20}"/>
    <cellStyle name="Вычисление 11 2 7" xfId="14831" xr:uid="{CFF7DE6F-23A4-4A34-9EF8-922339655BC5}"/>
    <cellStyle name="Вычисление 11 2 8" xfId="20351" xr:uid="{64342028-0EB3-41E1-B9DF-7175023557AC}"/>
    <cellStyle name="Вычисление 11 3" xfId="2578" xr:uid="{0544B375-F8D5-4A3C-A0B9-65ED23BFD176}"/>
    <cellStyle name="Вычисление 11 3 2" xfId="2579" xr:uid="{D752AC79-98F2-4903-8DE8-AC4597B8BC06}"/>
    <cellStyle name="Вычисление 11 3 2 2" xfId="4825" xr:uid="{9C83E473-ED60-4F43-9FB1-EBA1EDD673F8}"/>
    <cellStyle name="Вычисление 11 3 2 2 2" xfId="11376" xr:uid="{C70C39AE-6930-45E2-84E8-2F90144A17FF}"/>
    <cellStyle name="Вычисление 11 3 2 2 3" xfId="16981" xr:uid="{5CA50B1C-B1EB-41A1-9040-B6F67AA26541}"/>
    <cellStyle name="Вычисление 11 3 2 2 4" xfId="22457" xr:uid="{78D95FBF-C7FC-48E5-A802-5216D664F558}"/>
    <cellStyle name="Вычисление 11 3 2 3" xfId="6891" xr:uid="{7949207F-FB5A-4735-BEA5-D029A4E61744}"/>
    <cellStyle name="Вычисление 11 3 2 3 2" xfId="13374" xr:uid="{14718235-96CC-4C32-8C9D-8081366FD8AA}"/>
    <cellStyle name="Вычисление 11 3 2 3 3" xfId="18940" xr:uid="{0617EB06-13E5-4115-82F8-36B7E2CF6E4F}"/>
    <cellStyle name="Вычисление 11 3 2 3 4" xfId="24381" xr:uid="{AE789F89-2D0C-41C4-99E3-1DEAA1296D11}"/>
    <cellStyle name="Вычисление 11 3 2 4" xfId="9188" xr:uid="{EE5C27D0-7D29-4A4B-A9E7-55F49AE70FFB}"/>
    <cellStyle name="Вычисление 11 3 2 5" xfId="14835" xr:uid="{AAE11642-3307-41AC-B9E6-4A0463B4F98A}"/>
    <cellStyle name="Вычисление 11 3 2 6" xfId="20355" xr:uid="{3EB62188-A671-4DBD-8CFA-7795486FFBFC}"/>
    <cellStyle name="Вычисление 11 3 3" xfId="2580" xr:uid="{E1CC0B53-B3C2-41F0-8567-6D7152080D9E}"/>
    <cellStyle name="Вычисление 11 3 3 2" xfId="4826" xr:uid="{5B94809B-CC2B-4FD0-B493-635A4BC66B3E}"/>
    <cellStyle name="Вычисление 11 3 3 2 2" xfId="11377" xr:uid="{CDE1E891-B18B-4B37-86A2-12603D76D8B1}"/>
    <cellStyle name="Вычисление 11 3 3 2 3" xfId="16982" xr:uid="{E50E2F00-6DE0-4542-8E40-08E974E747AA}"/>
    <cellStyle name="Вычисление 11 3 3 2 4" xfId="22458" xr:uid="{640834F6-2534-4144-B697-BD1702021F85}"/>
    <cellStyle name="Вычисление 11 3 3 3" xfId="6892" xr:uid="{BB59AFC0-A77F-4175-88C1-63A1CDCF0FB3}"/>
    <cellStyle name="Вычисление 11 3 3 3 2" xfId="13375" xr:uid="{5CA6BE0B-E45D-417E-AEF3-47BB88D3FA9F}"/>
    <cellStyle name="Вычисление 11 3 3 3 3" xfId="18941" xr:uid="{CA992D12-2324-4594-8A20-84C506BF34EC}"/>
    <cellStyle name="Вычисление 11 3 3 3 4" xfId="24382" xr:uid="{31AFA01B-8F16-46AD-98F7-D50AE18CC41C}"/>
    <cellStyle name="Вычисление 11 3 3 4" xfId="9189" xr:uid="{222D4915-7F9F-41B3-83B7-E186886A430B}"/>
    <cellStyle name="Вычисление 11 3 3 5" xfId="14836" xr:uid="{35FD2821-FC42-42BC-A630-F0EF5D0DFABC}"/>
    <cellStyle name="Вычисление 11 3 3 6" xfId="20356" xr:uid="{55B23112-CEFD-4944-ADE2-3100D5E03021}"/>
    <cellStyle name="Вычисление 11 3 4" xfId="4824" xr:uid="{346388FD-3799-4AB7-957F-6747DEA53A61}"/>
    <cellStyle name="Вычисление 11 3 4 2" xfId="11375" xr:uid="{13C602B4-24E5-4552-AA12-7B01EFFD9E50}"/>
    <cellStyle name="Вычисление 11 3 4 3" xfId="16980" xr:uid="{04CC5AB2-8D19-4E52-B353-B9D50A915178}"/>
    <cellStyle name="Вычисление 11 3 4 4" xfId="22456" xr:uid="{F1D6DC75-88F2-44E3-80C9-77DC81D6B806}"/>
    <cellStyle name="Вычисление 11 3 5" xfId="6890" xr:uid="{5538B8AE-38C9-4CB7-89AE-2F51E470799F}"/>
    <cellStyle name="Вычисление 11 3 5 2" xfId="13373" xr:uid="{9914ED5E-4501-4262-8E8C-D062F7595871}"/>
    <cellStyle name="Вычисление 11 3 5 3" xfId="18939" xr:uid="{EB4CD6FE-976A-423B-9CBB-BF231D9102D4}"/>
    <cellStyle name="Вычисление 11 3 5 4" xfId="24380" xr:uid="{5255156A-A994-46C9-B675-C69A4F783C56}"/>
    <cellStyle name="Вычисление 11 3 6" xfId="9187" xr:uid="{77BDB81A-04E0-4A5E-A104-CE776AE16DF6}"/>
    <cellStyle name="Вычисление 11 3 7" xfId="14834" xr:uid="{6B31AEBF-C319-4F78-BE41-2B0A0ABB8520}"/>
    <cellStyle name="Вычисление 11 3 8" xfId="20354" xr:uid="{EDD68509-AECB-49C0-B8DC-171F998218D7}"/>
    <cellStyle name="Вычисление 11 4" xfId="2581" xr:uid="{C2658689-2B4E-4C82-BF24-8B8AB2E2AC94}"/>
    <cellStyle name="Вычисление 11 4 2" xfId="2582" xr:uid="{3B91B337-DCE5-4669-ABDD-1A575A3AD982}"/>
    <cellStyle name="Вычисление 11 4 2 2" xfId="4828" xr:uid="{B1CEB262-2F7A-4E7A-AA78-F643630613D3}"/>
    <cellStyle name="Вычисление 11 4 2 2 2" xfId="11379" xr:uid="{6D6C34DA-EF4C-440D-8E31-A9B0033BFF0A}"/>
    <cellStyle name="Вычисление 11 4 2 2 3" xfId="16984" xr:uid="{C8D81193-F995-4AB9-B44D-C672653AFC41}"/>
    <cellStyle name="Вычисление 11 4 2 2 4" xfId="22460" xr:uid="{6C1E00B7-70DE-4905-BADC-E65E0DDB28A8}"/>
    <cellStyle name="Вычисление 11 4 2 3" xfId="6894" xr:uid="{FE503348-FE63-4285-89CA-B5DA3B729C73}"/>
    <cellStyle name="Вычисление 11 4 2 3 2" xfId="13377" xr:uid="{66C760EE-21A8-47F5-A6F9-0A29A7BD7F5B}"/>
    <cellStyle name="Вычисление 11 4 2 3 3" xfId="18943" xr:uid="{C365B078-B114-4DB5-AD96-4ACD1442BBED}"/>
    <cellStyle name="Вычисление 11 4 2 3 4" xfId="24384" xr:uid="{C97C8B5B-6D08-4705-8B7C-530FD5FED732}"/>
    <cellStyle name="Вычисление 11 4 2 4" xfId="9191" xr:uid="{1E364608-35B4-4A1B-BC9A-33A2DEFD018A}"/>
    <cellStyle name="Вычисление 11 4 2 5" xfId="14838" xr:uid="{E4669B62-6765-4EE8-ABCD-133A407A073F}"/>
    <cellStyle name="Вычисление 11 4 2 6" xfId="20358" xr:uid="{18F201D9-3904-4C6D-B298-D326BD4CFC54}"/>
    <cellStyle name="Вычисление 11 4 3" xfId="2583" xr:uid="{965489AF-B554-415D-8B3F-1777BF227162}"/>
    <cellStyle name="Вычисление 11 4 3 2" xfId="4829" xr:uid="{401499A8-4396-47EF-88DA-D34DB67DC015}"/>
    <cellStyle name="Вычисление 11 4 3 2 2" xfId="11380" xr:uid="{7F2FFB0D-4DE9-4AF1-91E1-9258CFA6C97F}"/>
    <cellStyle name="Вычисление 11 4 3 2 3" xfId="16985" xr:uid="{C61D28BC-EEDE-43BB-98C3-D12DA34A6CF1}"/>
    <cellStyle name="Вычисление 11 4 3 2 4" xfId="22461" xr:uid="{85359FFA-5F59-46AD-B2B1-0E9E78FC0CCB}"/>
    <cellStyle name="Вычисление 11 4 3 3" xfId="6895" xr:uid="{C80542AB-C12D-48F1-9400-C21A9CA75FE5}"/>
    <cellStyle name="Вычисление 11 4 3 3 2" xfId="13378" xr:uid="{B079C06E-6573-4D20-A54F-11BAC0430E1C}"/>
    <cellStyle name="Вычисление 11 4 3 3 3" xfId="18944" xr:uid="{574F557C-A217-4117-9532-D6ED68868186}"/>
    <cellStyle name="Вычисление 11 4 3 3 4" xfId="24385" xr:uid="{68BD06F6-97C7-423B-9D7B-30C4DE111024}"/>
    <cellStyle name="Вычисление 11 4 3 4" xfId="9192" xr:uid="{1D876554-32B3-42A9-958D-19BA3821058A}"/>
    <cellStyle name="Вычисление 11 4 3 5" xfId="14839" xr:uid="{AF251D65-5AC4-4A46-94D2-D5BC85A4A829}"/>
    <cellStyle name="Вычисление 11 4 3 6" xfId="20359" xr:uid="{FC19C557-73EC-4F5E-99A6-8A37F6913470}"/>
    <cellStyle name="Вычисление 11 4 4" xfId="4827" xr:uid="{7636880E-2073-4FC9-B481-0F3A8B9FF605}"/>
    <cellStyle name="Вычисление 11 4 4 2" xfId="11378" xr:uid="{2FF03B84-BA3B-4899-9402-0DF671518773}"/>
    <cellStyle name="Вычисление 11 4 4 3" xfId="16983" xr:uid="{12F9A9C4-DD0B-46E0-916B-90D33B9300D5}"/>
    <cellStyle name="Вычисление 11 4 4 4" xfId="22459" xr:uid="{6972D76F-9889-4246-B9D4-BC10FDDBC77F}"/>
    <cellStyle name="Вычисление 11 4 5" xfId="6893" xr:uid="{94BAF7E0-4E6F-433D-BCEF-E9CBC4F117C3}"/>
    <cellStyle name="Вычисление 11 4 5 2" xfId="13376" xr:uid="{773896C6-74F0-4580-AFF7-B5DA4CB9AC96}"/>
    <cellStyle name="Вычисление 11 4 5 3" xfId="18942" xr:uid="{3F24D8C2-066D-4AE6-80F6-E929E2E96A9C}"/>
    <cellStyle name="Вычисление 11 4 5 4" xfId="24383" xr:uid="{478F7E7F-2E42-48CA-8372-AF496C9B3890}"/>
    <cellStyle name="Вычисление 11 4 6" xfId="9190" xr:uid="{63B8C8BA-66FB-42CA-97F4-71FC45D9B12F}"/>
    <cellStyle name="Вычисление 11 4 7" xfId="14837" xr:uid="{84DB55DE-A335-4D64-9234-DFDEE776339B}"/>
    <cellStyle name="Вычисление 11 4 8" xfId="20357" xr:uid="{66967FBB-7FE2-4438-932D-06C3C1E45CA6}"/>
    <cellStyle name="Вычисление 11 5" xfId="2584" xr:uid="{4CF7C365-D7FE-4BA3-8E1F-3E9191E7BD82}"/>
    <cellStyle name="Вычисление 11 5 2" xfId="4830" xr:uid="{D296BD3E-39F3-4526-BE3F-3D2860CCB2D2}"/>
    <cellStyle name="Вычисление 11 5 2 2" xfId="11381" xr:uid="{38C0AC10-68B0-4AC9-9032-284F64ADB02F}"/>
    <cellStyle name="Вычисление 11 5 2 3" xfId="16986" xr:uid="{2A59BE9C-2063-410A-B797-B7464A91D3AD}"/>
    <cellStyle name="Вычисление 11 5 2 4" xfId="22462" xr:uid="{7F10D16B-1485-43A9-B531-DF016470124C}"/>
    <cellStyle name="Вычисление 11 5 3" xfId="6896" xr:uid="{10EFEFFF-F94C-4FF3-8AA9-5ABEB68DE1C0}"/>
    <cellStyle name="Вычисление 11 5 3 2" xfId="13379" xr:uid="{F6050DDB-D788-4EB4-BC5B-32F2AC99B962}"/>
    <cellStyle name="Вычисление 11 5 3 3" xfId="18945" xr:uid="{C42306B3-2EED-4D62-B5B8-6052540BBDAD}"/>
    <cellStyle name="Вычисление 11 5 3 4" xfId="24386" xr:uid="{9E3A9F1C-2A4F-45A7-B73D-1E44478C9D53}"/>
    <cellStyle name="Вычисление 11 5 4" xfId="9193" xr:uid="{4B9ACB8D-4A94-4A4F-AB31-71D512238CED}"/>
    <cellStyle name="Вычисление 11 5 5" xfId="14840" xr:uid="{AF30C3A6-4666-418A-9F8B-11009A3875B5}"/>
    <cellStyle name="Вычисление 11 5 6" xfId="20360" xr:uid="{E90AE73D-4888-41DA-A51E-055236FA90FF}"/>
    <cellStyle name="Вычисление 11 6" xfId="2585" xr:uid="{C1EC2399-A6B2-4A43-B4CE-E5727EC31357}"/>
    <cellStyle name="Вычисление 11 6 2" xfId="4831" xr:uid="{D8A38AC1-C3EE-4CA8-AF42-C264A20D365F}"/>
    <cellStyle name="Вычисление 11 6 2 2" xfId="11382" xr:uid="{6CAE4BB6-CEF2-4D5D-879E-852B9E7EB05E}"/>
    <cellStyle name="Вычисление 11 6 2 3" xfId="16987" xr:uid="{8F2F7542-635D-49DD-A7BE-63A8CC1D03C8}"/>
    <cellStyle name="Вычисление 11 6 2 4" xfId="22463" xr:uid="{AFC61323-CD39-4B86-8029-618D6876D89F}"/>
    <cellStyle name="Вычисление 11 6 3" xfId="6897" xr:uid="{3465BB5B-4E63-4682-B032-2D1B02F7568B}"/>
    <cellStyle name="Вычисление 11 6 3 2" xfId="13380" xr:uid="{AE88A81C-12B1-4BD2-9DB7-8F149CB19B08}"/>
    <cellStyle name="Вычисление 11 6 3 3" xfId="18946" xr:uid="{AD15163F-308D-4DC6-A969-DB1B0A13A8B8}"/>
    <cellStyle name="Вычисление 11 6 3 4" xfId="24387" xr:uid="{0DA9AD5D-66F4-4F6F-B2FD-D94524CD2081}"/>
    <cellStyle name="Вычисление 11 6 4" xfId="9194" xr:uid="{C77383D4-7074-41D4-BB30-91F2A7460A49}"/>
    <cellStyle name="Вычисление 11 6 5" xfId="14841" xr:uid="{D1A0799C-0340-4722-B07C-16CCEEA7A0F3}"/>
    <cellStyle name="Вычисление 11 6 6" xfId="20361" xr:uid="{FC054D47-6E41-4C43-8416-B315BFE5908E}"/>
    <cellStyle name="Вычисление 11 7" xfId="4820" xr:uid="{9C24BF40-B830-4482-A4E8-5F9527119C01}"/>
    <cellStyle name="Вычисление 11 7 2" xfId="11371" xr:uid="{76EBAE42-7D28-4C2F-8529-FB5B68605159}"/>
    <cellStyle name="Вычисление 11 7 3" xfId="16976" xr:uid="{7E1FD6CA-9CCC-4E73-869D-7747DB86EEBD}"/>
    <cellStyle name="Вычисление 11 7 4" xfId="22452" xr:uid="{932C4FE5-08E9-4F25-8674-7DF306A49EA5}"/>
    <cellStyle name="Вычисление 11 8" xfId="6886" xr:uid="{630CEE7F-78FC-42F8-B11F-82B691D05F93}"/>
    <cellStyle name="Вычисление 11 8 2" xfId="13369" xr:uid="{B86D748D-F4B3-4B2C-9B83-6133A39A2076}"/>
    <cellStyle name="Вычисление 11 8 3" xfId="18935" xr:uid="{8553202A-180C-446A-ADF1-60508098B933}"/>
    <cellStyle name="Вычисление 11 8 4" xfId="24376" xr:uid="{6A187E92-1B95-442D-ACD6-2FED17A4103F}"/>
    <cellStyle name="Вычисление 11 9" xfId="9183" xr:uid="{5802A05D-8373-4BBD-8266-7F9F251C3186}"/>
    <cellStyle name="Вычисление 12" xfId="2586" xr:uid="{97CF228F-558B-4DA8-AF00-8954D4CB6F9F}"/>
    <cellStyle name="Вычисление 12 10" xfId="14842" xr:uid="{5A521FDF-2C5C-4CB1-BB24-8BDDC76E328E}"/>
    <cellStyle name="Вычисление 12 11" xfId="20362" xr:uid="{B553C47A-7BE7-4E94-B921-5A42C5A3C859}"/>
    <cellStyle name="Вычисление 12 2" xfId="2587" xr:uid="{3BB8EED4-073D-47BC-AEDC-D5019ECBC6B6}"/>
    <cellStyle name="Вычисление 12 2 2" xfId="2588" xr:uid="{AFCC783C-50B2-4030-9604-49C9D77169AE}"/>
    <cellStyle name="Вычисление 12 2 2 2" xfId="4834" xr:uid="{21012828-9D11-4E48-9CB8-1BE2C5E5C48E}"/>
    <cellStyle name="Вычисление 12 2 2 2 2" xfId="11385" xr:uid="{D98C56BE-5CFB-4CC1-AB35-E335C6B3FEA0}"/>
    <cellStyle name="Вычисление 12 2 2 2 3" xfId="16990" xr:uid="{D3CA0DD0-1963-468D-A8EC-F94D7537B7F3}"/>
    <cellStyle name="Вычисление 12 2 2 2 4" xfId="22466" xr:uid="{F214C961-2A03-43E9-8578-1599B4F24B3D}"/>
    <cellStyle name="Вычисление 12 2 2 3" xfId="6900" xr:uid="{478336D9-8DBF-48BB-BC6D-0260863D63AD}"/>
    <cellStyle name="Вычисление 12 2 2 3 2" xfId="13383" xr:uid="{763FAB02-77E4-47A6-997F-E76739F67CD2}"/>
    <cellStyle name="Вычисление 12 2 2 3 3" xfId="18949" xr:uid="{6D3B2007-57B4-47C9-9C48-52D7EE15BCA9}"/>
    <cellStyle name="Вычисление 12 2 2 3 4" xfId="24390" xr:uid="{315DD49C-77D6-4A35-9AD2-979532EA70CB}"/>
    <cellStyle name="Вычисление 12 2 2 4" xfId="9197" xr:uid="{89952F0D-6B96-498B-AFB9-D5490FA0F7A0}"/>
    <cellStyle name="Вычисление 12 2 2 5" xfId="14844" xr:uid="{D56FF880-72E3-4D09-BF1E-21113F719FE3}"/>
    <cellStyle name="Вычисление 12 2 2 6" xfId="20364" xr:uid="{7420B1B1-112F-4C1D-8B06-C00D7CDAF70E}"/>
    <cellStyle name="Вычисление 12 2 3" xfId="2589" xr:uid="{80F20258-BACD-4EFC-8AFC-EBEB81939517}"/>
    <cellStyle name="Вычисление 12 2 3 2" xfId="4835" xr:uid="{5A25F92B-26C7-46EE-81AA-E0A5C6A51D53}"/>
    <cellStyle name="Вычисление 12 2 3 2 2" xfId="11386" xr:uid="{F6927D95-3EC9-434B-92B1-1CD952477E82}"/>
    <cellStyle name="Вычисление 12 2 3 2 3" xfId="16991" xr:uid="{A538654E-D3D7-4E60-BB1A-1EBC24CE2C6A}"/>
    <cellStyle name="Вычисление 12 2 3 2 4" xfId="22467" xr:uid="{E632D8EA-7E05-44B8-89E8-96E5082528E7}"/>
    <cellStyle name="Вычисление 12 2 3 3" xfId="6901" xr:uid="{B8536191-FD8A-4F67-9147-AFDB2BFFDF33}"/>
    <cellStyle name="Вычисление 12 2 3 3 2" xfId="13384" xr:uid="{E22796FD-7802-4EDC-BEAA-4E5C53697F5F}"/>
    <cellStyle name="Вычисление 12 2 3 3 3" xfId="18950" xr:uid="{CC373DFE-EB7F-4D90-8322-52CE756F2030}"/>
    <cellStyle name="Вычисление 12 2 3 3 4" xfId="24391" xr:uid="{81AA68B8-F811-4354-9278-3EA4ECFA4957}"/>
    <cellStyle name="Вычисление 12 2 3 4" xfId="9198" xr:uid="{3047B8C3-478B-48FE-B8FA-8A3E0757304A}"/>
    <cellStyle name="Вычисление 12 2 3 5" xfId="14845" xr:uid="{15D526B5-C36E-4787-BBE3-6805EB6E0C8B}"/>
    <cellStyle name="Вычисление 12 2 3 6" xfId="20365" xr:uid="{12A777C5-2BFA-4C08-A674-9D822FD96D96}"/>
    <cellStyle name="Вычисление 12 2 4" xfId="4833" xr:uid="{D3D166F2-DBF5-465D-9EED-3B42DF02FC7C}"/>
    <cellStyle name="Вычисление 12 2 4 2" xfId="11384" xr:uid="{D4B5A4DD-9FFC-42F0-B0F5-574713FD9125}"/>
    <cellStyle name="Вычисление 12 2 4 3" xfId="16989" xr:uid="{918C98DA-3FB7-4C60-B12B-652C6ED8D593}"/>
    <cellStyle name="Вычисление 12 2 4 4" xfId="22465" xr:uid="{6FA85775-15A8-4485-B7C5-F51560DB29F6}"/>
    <cellStyle name="Вычисление 12 2 5" xfId="6899" xr:uid="{77834228-7950-4451-AAC0-7D3CC8321F99}"/>
    <cellStyle name="Вычисление 12 2 5 2" xfId="13382" xr:uid="{1DED0969-C2D3-4718-A315-A8351E190454}"/>
    <cellStyle name="Вычисление 12 2 5 3" xfId="18948" xr:uid="{24F9C932-1156-43A8-B50E-10CC7766472C}"/>
    <cellStyle name="Вычисление 12 2 5 4" xfId="24389" xr:uid="{C8652A58-7996-40DA-932D-71A68CABF544}"/>
    <cellStyle name="Вычисление 12 2 6" xfId="9196" xr:uid="{2D83A23A-16F0-42E6-9C37-EBB7358DC9EF}"/>
    <cellStyle name="Вычисление 12 2 7" xfId="14843" xr:uid="{8F598170-ABAF-4487-BDCF-E12BC0436E50}"/>
    <cellStyle name="Вычисление 12 2 8" xfId="20363" xr:uid="{F005EEE6-FB93-49AA-A2A2-35006303EC97}"/>
    <cellStyle name="Вычисление 12 3" xfId="2590" xr:uid="{0ABE0D6B-FE80-4CB1-85BB-45FF057BEFF1}"/>
    <cellStyle name="Вычисление 12 3 2" xfId="2591" xr:uid="{5AC5D570-6E57-4C13-A463-9CD1B037EC50}"/>
    <cellStyle name="Вычисление 12 3 2 2" xfId="4837" xr:uid="{9A7682C9-F510-40A2-BDE7-6B98634B86BC}"/>
    <cellStyle name="Вычисление 12 3 2 2 2" xfId="11388" xr:uid="{F64D8D27-6EBF-4814-A3EF-890A097FB638}"/>
    <cellStyle name="Вычисление 12 3 2 2 3" xfId="16993" xr:uid="{7C15BA1E-656A-473E-B98F-4B0ADF1B70C4}"/>
    <cellStyle name="Вычисление 12 3 2 2 4" xfId="22469" xr:uid="{EB8BE818-0A04-4907-9290-4895331520F4}"/>
    <cellStyle name="Вычисление 12 3 2 3" xfId="6903" xr:uid="{A5CAEAC9-6874-444B-A805-2BDA8D1D3DDA}"/>
    <cellStyle name="Вычисление 12 3 2 3 2" xfId="13386" xr:uid="{03E21401-D75B-41FE-9144-6ADB917DAB67}"/>
    <cellStyle name="Вычисление 12 3 2 3 3" xfId="18952" xr:uid="{C6D25A42-BD91-4DF8-A1CB-4A67989361DF}"/>
    <cellStyle name="Вычисление 12 3 2 3 4" xfId="24393" xr:uid="{F08E0953-B55C-441D-B447-B2A95D4A56BD}"/>
    <cellStyle name="Вычисление 12 3 2 4" xfId="9200" xr:uid="{AF287DEA-EA96-420F-ABE9-81A3FCE9D19F}"/>
    <cellStyle name="Вычисление 12 3 2 5" xfId="14847" xr:uid="{456F63F3-1662-4060-8493-541C75E0C1B5}"/>
    <cellStyle name="Вычисление 12 3 2 6" xfId="20367" xr:uid="{970343AC-F8C3-49D2-B2F8-C43D39FA45F3}"/>
    <cellStyle name="Вычисление 12 3 3" xfId="2592" xr:uid="{4012839D-79E5-49F4-BAA0-06CAF5DDB778}"/>
    <cellStyle name="Вычисление 12 3 3 2" xfId="4838" xr:uid="{BC6C2088-5F00-4234-A2D3-DC17946D1394}"/>
    <cellStyle name="Вычисление 12 3 3 2 2" xfId="11389" xr:uid="{C970645D-8B43-4951-B455-11739E4D8A57}"/>
    <cellStyle name="Вычисление 12 3 3 2 3" xfId="16994" xr:uid="{846EA0F0-EC24-44AD-BC6A-0F730B8F4408}"/>
    <cellStyle name="Вычисление 12 3 3 2 4" xfId="22470" xr:uid="{1E777CDE-06AB-44CD-89F9-4166EE00F14C}"/>
    <cellStyle name="Вычисление 12 3 3 3" xfId="6904" xr:uid="{2F3C06C7-08A0-4C30-859F-81AB71345C44}"/>
    <cellStyle name="Вычисление 12 3 3 3 2" xfId="13387" xr:uid="{5F100C81-CB0A-4F18-B227-F0A078B2D4E9}"/>
    <cellStyle name="Вычисление 12 3 3 3 3" xfId="18953" xr:uid="{8F22EA83-9480-41F9-B843-0B110A018E1F}"/>
    <cellStyle name="Вычисление 12 3 3 3 4" xfId="24394" xr:uid="{D6BFC4BC-7EAC-4624-920E-8176B9DED075}"/>
    <cellStyle name="Вычисление 12 3 3 4" xfId="9201" xr:uid="{26D3E752-034A-483F-802C-EC611AF8FEDB}"/>
    <cellStyle name="Вычисление 12 3 3 5" xfId="14848" xr:uid="{31A8CED4-886E-4DB4-9FEC-4FA019A68D8B}"/>
    <cellStyle name="Вычисление 12 3 3 6" xfId="20368" xr:uid="{9FCCD9CD-4FE2-486F-831A-5D5D9F841026}"/>
    <cellStyle name="Вычисление 12 3 4" xfId="4836" xr:uid="{23CC0CB3-83E8-4D7F-AC3A-A2C35908FF80}"/>
    <cellStyle name="Вычисление 12 3 4 2" xfId="11387" xr:uid="{61EBA8CF-70E9-48AF-B137-09F92FC0295F}"/>
    <cellStyle name="Вычисление 12 3 4 3" xfId="16992" xr:uid="{E80BA5CD-B6E6-46F6-B6BA-DCCC614FB07C}"/>
    <cellStyle name="Вычисление 12 3 4 4" xfId="22468" xr:uid="{3120955A-BC69-4EF0-BB5C-EC255F3DE2FA}"/>
    <cellStyle name="Вычисление 12 3 5" xfId="6902" xr:uid="{A073CAFE-9420-4DCE-A997-88216DDA493C}"/>
    <cellStyle name="Вычисление 12 3 5 2" xfId="13385" xr:uid="{F8BF746C-CC10-43A4-B9B0-07E8DD9AA942}"/>
    <cellStyle name="Вычисление 12 3 5 3" xfId="18951" xr:uid="{92BF4503-3381-4C73-B1ED-CCC53EED03E0}"/>
    <cellStyle name="Вычисление 12 3 5 4" xfId="24392" xr:uid="{5B9BA9E3-8A3B-4D3D-9EF3-9F4A7A8A2E9C}"/>
    <cellStyle name="Вычисление 12 3 6" xfId="9199" xr:uid="{7EA1264A-9FAB-43D2-9745-02043C42F5DA}"/>
    <cellStyle name="Вычисление 12 3 7" xfId="14846" xr:uid="{FD5B0CDB-4231-4F4A-95B0-EE14C0895CCA}"/>
    <cellStyle name="Вычисление 12 3 8" xfId="20366" xr:uid="{EEC42303-7926-421C-8525-A980E57BFB70}"/>
    <cellStyle name="Вычисление 12 4" xfId="2593" xr:uid="{EDEB83BF-C382-4715-A608-01EDE1146AE9}"/>
    <cellStyle name="Вычисление 12 4 2" xfId="2594" xr:uid="{7C551F51-C23F-41CA-B682-9ED52B5F49E5}"/>
    <cellStyle name="Вычисление 12 4 2 2" xfId="4840" xr:uid="{C1D5DCDE-C9D8-4B49-9F8E-4780A03F255C}"/>
    <cellStyle name="Вычисление 12 4 2 2 2" xfId="11391" xr:uid="{3A524AAE-1999-4E21-A177-1739BDE82DF0}"/>
    <cellStyle name="Вычисление 12 4 2 2 3" xfId="16996" xr:uid="{D902E3AC-9888-4D91-B33E-29115A6BD45C}"/>
    <cellStyle name="Вычисление 12 4 2 2 4" xfId="22472" xr:uid="{9D6F8561-DDB1-41C1-92D2-25428FCB9A8C}"/>
    <cellStyle name="Вычисление 12 4 2 3" xfId="6906" xr:uid="{7F8F9159-FA5E-4BEB-89DD-623214B30349}"/>
    <cellStyle name="Вычисление 12 4 2 3 2" xfId="13389" xr:uid="{D6438AD8-DB04-4941-93CC-C0157EC7B5AE}"/>
    <cellStyle name="Вычисление 12 4 2 3 3" xfId="18955" xr:uid="{4477A058-9FC2-4E36-B768-5E2BACD7A233}"/>
    <cellStyle name="Вычисление 12 4 2 3 4" xfId="24396" xr:uid="{0C46387E-F4CD-4F35-B3B5-EC78E90BF1F2}"/>
    <cellStyle name="Вычисление 12 4 2 4" xfId="9203" xr:uid="{062C4B55-7F0C-4100-8EC5-61AA2D4D822D}"/>
    <cellStyle name="Вычисление 12 4 2 5" xfId="14850" xr:uid="{39FB62E4-4C17-4935-8A5D-55BC1982C530}"/>
    <cellStyle name="Вычисление 12 4 2 6" xfId="20370" xr:uid="{557306F9-7EE3-4E0B-9459-98E1007B5C85}"/>
    <cellStyle name="Вычисление 12 4 3" xfId="2595" xr:uid="{ED39D207-EFD8-4B92-90BD-C5EF55424C66}"/>
    <cellStyle name="Вычисление 12 4 3 2" xfId="4841" xr:uid="{ED5C8A49-12FA-4457-9CC6-AFB8EA2B4833}"/>
    <cellStyle name="Вычисление 12 4 3 2 2" xfId="11392" xr:uid="{2C58F2CD-D7F7-4167-A092-E5F8C26A8E06}"/>
    <cellStyle name="Вычисление 12 4 3 2 3" xfId="16997" xr:uid="{C4513DA1-3D18-4CAD-95DB-CC74D75F4327}"/>
    <cellStyle name="Вычисление 12 4 3 2 4" xfId="22473" xr:uid="{7A461073-44DC-4136-A3D9-78AAEEF6BFFB}"/>
    <cellStyle name="Вычисление 12 4 3 3" xfId="6907" xr:uid="{8CA7CC6F-CAE7-49C6-A1A4-AE3E579114CC}"/>
    <cellStyle name="Вычисление 12 4 3 3 2" xfId="13390" xr:uid="{2CFD2FB4-F46C-48D4-82FB-7CA191D5ED61}"/>
    <cellStyle name="Вычисление 12 4 3 3 3" xfId="18956" xr:uid="{B7D3E308-637C-4CC6-AA0C-C413C69CBABF}"/>
    <cellStyle name="Вычисление 12 4 3 3 4" xfId="24397" xr:uid="{328096A9-1F9C-4130-B066-4CA5FEF39C8E}"/>
    <cellStyle name="Вычисление 12 4 3 4" xfId="9204" xr:uid="{5F09A945-1074-4F02-ACC0-F065D83D65C6}"/>
    <cellStyle name="Вычисление 12 4 3 5" xfId="14851" xr:uid="{242B0462-16F4-4701-81FA-7B1B36A6BB9B}"/>
    <cellStyle name="Вычисление 12 4 3 6" xfId="20371" xr:uid="{6C001286-6859-48E1-BE7D-B1D1CE0E20E3}"/>
    <cellStyle name="Вычисление 12 4 4" xfId="4839" xr:uid="{CE33C879-BBE2-4798-B9D5-A5300D05104A}"/>
    <cellStyle name="Вычисление 12 4 4 2" xfId="11390" xr:uid="{9AAEE911-F2C7-4064-B4E3-1831E72F4E90}"/>
    <cellStyle name="Вычисление 12 4 4 3" xfId="16995" xr:uid="{6437132E-6581-404D-965C-B9E9C6F50883}"/>
    <cellStyle name="Вычисление 12 4 4 4" xfId="22471" xr:uid="{1B37EFCC-18F6-4C16-8D2F-3C240628F020}"/>
    <cellStyle name="Вычисление 12 4 5" xfId="6905" xr:uid="{FAC75E64-E478-40CD-A468-C5B0C1740E9F}"/>
    <cellStyle name="Вычисление 12 4 5 2" xfId="13388" xr:uid="{67A6505B-43BF-49B2-B334-A8FC378230B7}"/>
    <cellStyle name="Вычисление 12 4 5 3" xfId="18954" xr:uid="{255F8577-4BB5-4C5E-A59E-678B6A80AEA9}"/>
    <cellStyle name="Вычисление 12 4 5 4" xfId="24395" xr:uid="{D9E383FA-24D1-4B1B-8EA6-2CDB3BF958EB}"/>
    <cellStyle name="Вычисление 12 4 6" xfId="9202" xr:uid="{82C5545E-E905-4241-AC06-4B16A66853AF}"/>
    <cellStyle name="Вычисление 12 4 7" xfId="14849" xr:uid="{CB11A91D-3E8F-456E-B02E-093AC571050D}"/>
    <cellStyle name="Вычисление 12 4 8" xfId="20369" xr:uid="{F9C23A3E-52BA-46A4-98FB-351DC95C4302}"/>
    <cellStyle name="Вычисление 12 5" xfId="2596" xr:uid="{2AC824EF-3D05-48C3-A96B-2012E7883343}"/>
    <cellStyle name="Вычисление 12 5 2" xfId="4842" xr:uid="{1DC99DBF-6E4B-4514-B787-87481ED6CC02}"/>
    <cellStyle name="Вычисление 12 5 2 2" xfId="11393" xr:uid="{05F3D9BD-5D2D-430F-BED8-CBFDFC8361DC}"/>
    <cellStyle name="Вычисление 12 5 2 3" xfId="16998" xr:uid="{4131A1BD-6CEA-47D2-B635-A2ECB5934E11}"/>
    <cellStyle name="Вычисление 12 5 2 4" xfId="22474" xr:uid="{3AEC68D4-4B6C-42A5-9DB4-CBAB967A1CF2}"/>
    <cellStyle name="Вычисление 12 5 3" xfId="6908" xr:uid="{BF1A7586-4419-460C-8261-57157F05EBE2}"/>
    <cellStyle name="Вычисление 12 5 3 2" xfId="13391" xr:uid="{013703C9-FE42-4033-BA3B-2F83191FD42B}"/>
    <cellStyle name="Вычисление 12 5 3 3" xfId="18957" xr:uid="{28169F88-1F88-4A18-AF28-9D0936646F8B}"/>
    <cellStyle name="Вычисление 12 5 3 4" xfId="24398" xr:uid="{D976DC96-4772-4698-B59E-8C71B50AB3EE}"/>
    <cellStyle name="Вычисление 12 5 4" xfId="9205" xr:uid="{395814CB-9DE1-4008-90E9-E12B865E6EEF}"/>
    <cellStyle name="Вычисление 12 5 5" xfId="14852" xr:uid="{70316424-30A5-4FDD-8897-AC4B7FCDCB94}"/>
    <cellStyle name="Вычисление 12 5 6" xfId="20372" xr:uid="{B7CB867D-28CF-43BF-9EA6-FFCE42193784}"/>
    <cellStyle name="Вычисление 12 6" xfId="2597" xr:uid="{1E70857A-E03B-44A5-BFD0-122B5455E0A8}"/>
    <cellStyle name="Вычисление 12 6 2" xfId="4843" xr:uid="{D66473A0-BFB9-4479-8C8C-0C3BA9895E84}"/>
    <cellStyle name="Вычисление 12 6 2 2" xfId="11394" xr:uid="{6689F6FE-65B4-4E15-9CAE-D0C39DF26253}"/>
    <cellStyle name="Вычисление 12 6 2 3" xfId="16999" xr:uid="{BBC307BB-05F4-4E1A-9D58-E2448D34A6A0}"/>
    <cellStyle name="Вычисление 12 6 2 4" xfId="22475" xr:uid="{6D156055-5119-400B-A218-4BE8A6BC75D4}"/>
    <cellStyle name="Вычисление 12 6 3" xfId="6909" xr:uid="{55EB9DC0-31F1-450A-8D1D-BF594548EC57}"/>
    <cellStyle name="Вычисление 12 6 3 2" xfId="13392" xr:uid="{E316CE70-B3EB-4B39-9B34-02EC44041DB6}"/>
    <cellStyle name="Вычисление 12 6 3 3" xfId="18958" xr:uid="{DB2FD509-AC6A-4D2B-822D-71ADC84E10CE}"/>
    <cellStyle name="Вычисление 12 6 3 4" xfId="24399" xr:uid="{408CA27B-02A2-4D45-ADE0-CBAE3A979738}"/>
    <cellStyle name="Вычисление 12 6 4" xfId="9206" xr:uid="{391378CD-B1D5-48CD-8CA5-9509E42D8B52}"/>
    <cellStyle name="Вычисление 12 6 5" xfId="14853" xr:uid="{14844380-5734-4A4B-88B7-C0B9E231A77F}"/>
    <cellStyle name="Вычисление 12 6 6" xfId="20373" xr:uid="{DA3B20DE-8D46-4252-9FCD-1AB342AC0D9B}"/>
    <cellStyle name="Вычисление 12 7" xfId="4832" xr:uid="{6A54D613-2CF4-4DB2-A1DB-196BBF00ED6F}"/>
    <cellStyle name="Вычисление 12 7 2" xfId="11383" xr:uid="{F31FF129-72D2-4AED-8633-617B7326F403}"/>
    <cellStyle name="Вычисление 12 7 3" xfId="16988" xr:uid="{B48E3FF7-6B2E-4573-AB98-3FB1FB5B350B}"/>
    <cellStyle name="Вычисление 12 7 4" xfId="22464" xr:uid="{57676B97-B597-4E3A-AF5C-FDF3F3959D58}"/>
    <cellStyle name="Вычисление 12 8" xfId="6898" xr:uid="{27AA377F-81AD-4048-B5A1-C9E2CFED72CB}"/>
    <cellStyle name="Вычисление 12 8 2" xfId="13381" xr:uid="{B4E6A300-58F6-47A8-BC05-DF00838AAE64}"/>
    <cellStyle name="Вычисление 12 8 3" xfId="18947" xr:uid="{E794F918-0DBA-4AFC-BD8E-0341936982C0}"/>
    <cellStyle name="Вычисление 12 8 4" xfId="24388" xr:uid="{B408694E-1664-4488-8AAD-344BC422D545}"/>
    <cellStyle name="Вычисление 12 9" xfId="9195" xr:uid="{959875E3-08EB-4C48-AE72-A31F944D6D83}"/>
    <cellStyle name="Вычисление 13" xfId="2598" xr:uid="{D2FDA983-68EB-44E2-BF91-2F33E1A0904F}"/>
    <cellStyle name="Вычисление 13 10" xfId="14854" xr:uid="{93878985-9698-4CB3-87AE-210C7FAD47CF}"/>
    <cellStyle name="Вычисление 13 11" xfId="20374" xr:uid="{DC1C6F9A-5BEF-4664-847E-E08CDCB46DF2}"/>
    <cellStyle name="Вычисление 13 2" xfId="2599" xr:uid="{0E8A0BC9-453C-4502-AB39-4F61B9B1EE6A}"/>
    <cellStyle name="Вычисление 13 2 2" xfId="2600" xr:uid="{F5E9011E-4BF7-44C6-A985-38E155362E83}"/>
    <cellStyle name="Вычисление 13 2 2 2" xfId="4846" xr:uid="{F3F61799-1F8C-4B61-BD28-51E1986A52B6}"/>
    <cellStyle name="Вычисление 13 2 2 2 2" xfId="11397" xr:uid="{1520C20A-A474-460C-A55D-B3C6477F4168}"/>
    <cellStyle name="Вычисление 13 2 2 2 3" xfId="17002" xr:uid="{87DE157E-7231-4C11-93D9-5DE6FA084459}"/>
    <cellStyle name="Вычисление 13 2 2 2 4" xfId="22478" xr:uid="{524DBE56-47FE-4743-A72A-AD3724E85E5B}"/>
    <cellStyle name="Вычисление 13 2 2 3" xfId="6912" xr:uid="{927FD242-053E-4715-8FE6-CCC531F671E1}"/>
    <cellStyle name="Вычисление 13 2 2 3 2" xfId="13395" xr:uid="{BD731955-B7A5-4A85-8A07-D16F3636E290}"/>
    <cellStyle name="Вычисление 13 2 2 3 3" xfId="18961" xr:uid="{450394B9-CCCF-4FD4-881F-F6164214F1B3}"/>
    <cellStyle name="Вычисление 13 2 2 3 4" xfId="24402" xr:uid="{5332A3C4-3C2A-4210-900E-1BE513DC3353}"/>
    <cellStyle name="Вычисление 13 2 2 4" xfId="9209" xr:uid="{5DD63489-1010-4D31-89C8-CC3499F544BF}"/>
    <cellStyle name="Вычисление 13 2 2 5" xfId="14856" xr:uid="{25FA4C3B-1DE9-4105-AA58-9F10694F3ABC}"/>
    <cellStyle name="Вычисление 13 2 2 6" xfId="20376" xr:uid="{E942B935-3590-411B-B698-A982D99BD345}"/>
    <cellStyle name="Вычисление 13 2 3" xfId="2601" xr:uid="{0B0089DB-498D-4439-B024-EC62365C3528}"/>
    <cellStyle name="Вычисление 13 2 3 2" xfId="4847" xr:uid="{8AE23648-AB57-4D30-927E-FE2A8D082F17}"/>
    <cellStyle name="Вычисление 13 2 3 2 2" xfId="11398" xr:uid="{6448CFC5-1E4F-4C4D-BA55-8FA67D6B61DD}"/>
    <cellStyle name="Вычисление 13 2 3 2 3" xfId="17003" xr:uid="{87BE05C3-66E8-48E7-9AC9-1DEB61858A41}"/>
    <cellStyle name="Вычисление 13 2 3 2 4" xfId="22479" xr:uid="{BE37A58F-A50D-4EB4-BF49-3E0971736BB5}"/>
    <cellStyle name="Вычисление 13 2 3 3" xfId="6913" xr:uid="{FA3EEEED-B7FA-4B65-BDBC-01D98A02BCA8}"/>
    <cellStyle name="Вычисление 13 2 3 3 2" xfId="13396" xr:uid="{7A09289A-3713-4CF7-971E-A242081EEF22}"/>
    <cellStyle name="Вычисление 13 2 3 3 3" xfId="18962" xr:uid="{9ECBDEB8-6B60-4ACF-92CA-3C3D7459BEE3}"/>
    <cellStyle name="Вычисление 13 2 3 3 4" xfId="24403" xr:uid="{04A33D4D-DF1A-4A4E-8757-67E7010A973B}"/>
    <cellStyle name="Вычисление 13 2 3 4" xfId="9210" xr:uid="{75F53B21-37D1-4186-8978-0D46C3C070BF}"/>
    <cellStyle name="Вычисление 13 2 3 5" xfId="14857" xr:uid="{20024E6D-C76A-47EC-B597-B4D3D94512D4}"/>
    <cellStyle name="Вычисление 13 2 3 6" xfId="20377" xr:uid="{0E6A98F2-15D8-402D-843C-C1A9D88AC33F}"/>
    <cellStyle name="Вычисление 13 2 4" xfId="4845" xr:uid="{1488707C-8BF1-4D24-9911-B9AAE28CCDA6}"/>
    <cellStyle name="Вычисление 13 2 4 2" xfId="11396" xr:uid="{9878E3A0-819D-4200-A8B7-7B28E1690052}"/>
    <cellStyle name="Вычисление 13 2 4 3" xfId="17001" xr:uid="{BABE5740-710C-405F-8E56-86E5507DFECD}"/>
    <cellStyle name="Вычисление 13 2 4 4" xfId="22477" xr:uid="{43BA35E8-4E73-4D80-A2CB-4E18B345CED7}"/>
    <cellStyle name="Вычисление 13 2 5" xfId="6911" xr:uid="{E0E9EF65-D8DD-40CA-88BB-4AEE5878E959}"/>
    <cellStyle name="Вычисление 13 2 5 2" xfId="13394" xr:uid="{9B216B10-EDB9-41F9-B175-BB18A1C62B6D}"/>
    <cellStyle name="Вычисление 13 2 5 3" xfId="18960" xr:uid="{E55B7FB7-1227-42B1-AE98-3E6352C293D8}"/>
    <cellStyle name="Вычисление 13 2 5 4" xfId="24401" xr:uid="{08513507-3DF7-495C-9DE3-78EA776E6E1C}"/>
    <cellStyle name="Вычисление 13 2 6" xfId="9208" xr:uid="{E39578CB-6C19-45C9-BC99-B0BFAF3CCD29}"/>
    <cellStyle name="Вычисление 13 2 7" xfId="14855" xr:uid="{2C3D463E-E9BC-48A7-BADF-6A0289EB8400}"/>
    <cellStyle name="Вычисление 13 2 8" xfId="20375" xr:uid="{8E6A60D1-71B4-45BC-8234-103BEB509925}"/>
    <cellStyle name="Вычисление 13 3" xfId="2602" xr:uid="{87FBDDA2-19B0-48F4-A07F-DDECEC39B02A}"/>
    <cellStyle name="Вычисление 13 3 2" xfId="2603" xr:uid="{AFEC5384-DA72-456F-A6FC-86242015E241}"/>
    <cellStyle name="Вычисление 13 3 2 2" xfId="4849" xr:uid="{4BB43D63-FBB6-4EFC-8478-F3AEA9B26762}"/>
    <cellStyle name="Вычисление 13 3 2 2 2" xfId="11400" xr:uid="{1A15D35C-96B6-4818-B945-777161109E8C}"/>
    <cellStyle name="Вычисление 13 3 2 2 3" xfId="17005" xr:uid="{7778A490-AD54-455D-BC5D-3E42333F723A}"/>
    <cellStyle name="Вычисление 13 3 2 2 4" xfId="22481" xr:uid="{E78BC4FE-66DE-49FB-996D-CACB2B1417A8}"/>
    <cellStyle name="Вычисление 13 3 2 3" xfId="6915" xr:uid="{952BA8AA-2E3F-4533-AF8C-80AA7F543B53}"/>
    <cellStyle name="Вычисление 13 3 2 3 2" xfId="13398" xr:uid="{652DCF5B-F603-4F41-A3D9-2C3BD18D4B50}"/>
    <cellStyle name="Вычисление 13 3 2 3 3" xfId="18964" xr:uid="{25D2E0FB-11DE-4252-8C5C-F488852249ED}"/>
    <cellStyle name="Вычисление 13 3 2 3 4" xfId="24405" xr:uid="{4DE1AE57-F660-4C23-8964-77EC4990A1D9}"/>
    <cellStyle name="Вычисление 13 3 2 4" xfId="9212" xr:uid="{90459DC3-8F64-4A8A-AA99-554CDCB55165}"/>
    <cellStyle name="Вычисление 13 3 2 5" xfId="14859" xr:uid="{993D1755-5C85-4B72-A880-A86728DAEBFA}"/>
    <cellStyle name="Вычисление 13 3 2 6" xfId="20379" xr:uid="{ED121F00-1724-4753-805C-49D54383DE05}"/>
    <cellStyle name="Вычисление 13 3 3" xfId="2604" xr:uid="{248AB430-E87B-42BE-ABD4-8BAD4EFCE55B}"/>
    <cellStyle name="Вычисление 13 3 3 2" xfId="4850" xr:uid="{F134BE74-A776-4F5B-A88E-5987ECE88A4E}"/>
    <cellStyle name="Вычисление 13 3 3 2 2" xfId="11401" xr:uid="{23B0B211-8C8C-46E3-9129-9567B049FCF9}"/>
    <cellStyle name="Вычисление 13 3 3 2 3" xfId="17006" xr:uid="{9E1527DD-F50A-4DFF-A75F-56F87943D631}"/>
    <cellStyle name="Вычисление 13 3 3 2 4" xfId="22482" xr:uid="{5E482AA0-256C-4F11-AD3F-D4A935255F7A}"/>
    <cellStyle name="Вычисление 13 3 3 3" xfId="6916" xr:uid="{8ABC3A95-CF2E-4866-B2C7-1BDE7068A6E9}"/>
    <cellStyle name="Вычисление 13 3 3 3 2" xfId="13399" xr:uid="{79918C63-FD21-43B9-AC0F-DFA9DA7E6099}"/>
    <cellStyle name="Вычисление 13 3 3 3 3" xfId="18965" xr:uid="{FF269CBD-DF5D-4B98-B53E-368F3BECCC78}"/>
    <cellStyle name="Вычисление 13 3 3 3 4" xfId="24406" xr:uid="{FCB957CC-BA37-4B9D-B081-03F7121BB954}"/>
    <cellStyle name="Вычисление 13 3 3 4" xfId="9213" xr:uid="{1DA67757-CEED-4B7C-8587-B16442ECB361}"/>
    <cellStyle name="Вычисление 13 3 3 5" xfId="14860" xr:uid="{9FF5F9E7-6608-4557-8FC7-E795F83D4820}"/>
    <cellStyle name="Вычисление 13 3 3 6" xfId="20380" xr:uid="{4F64FF3C-AB7C-4B4A-9912-6EE310FD4D21}"/>
    <cellStyle name="Вычисление 13 3 4" xfId="4848" xr:uid="{B9EACC49-902B-48F1-8230-46AB5D3432F7}"/>
    <cellStyle name="Вычисление 13 3 4 2" xfId="11399" xr:uid="{86470A1F-73CF-4B35-9CFC-2897C6EBA286}"/>
    <cellStyle name="Вычисление 13 3 4 3" xfId="17004" xr:uid="{A9DD78C8-55DD-4CB1-A660-5D4CCF1B324D}"/>
    <cellStyle name="Вычисление 13 3 4 4" xfId="22480" xr:uid="{4287C454-9915-4118-A008-64EFCE28D731}"/>
    <cellStyle name="Вычисление 13 3 5" xfId="6914" xr:uid="{6F2F02D1-7314-4FBC-8593-C546B370EDF0}"/>
    <cellStyle name="Вычисление 13 3 5 2" xfId="13397" xr:uid="{E709A785-6F81-482E-916C-6A8B2CEEEE73}"/>
    <cellStyle name="Вычисление 13 3 5 3" xfId="18963" xr:uid="{066704D5-A6E9-41B4-B097-813F1CEF5F90}"/>
    <cellStyle name="Вычисление 13 3 5 4" xfId="24404" xr:uid="{F1F1B8B1-A4BB-49DB-AF38-FBC761B3FD4E}"/>
    <cellStyle name="Вычисление 13 3 6" xfId="9211" xr:uid="{137153E4-A322-42A9-AFEC-6CDE7CEA0260}"/>
    <cellStyle name="Вычисление 13 3 7" xfId="14858" xr:uid="{A49FF449-7073-4BDE-A346-8B0C8B14AC2B}"/>
    <cellStyle name="Вычисление 13 3 8" xfId="20378" xr:uid="{5D8734B9-BE39-4B9A-88F6-F9E6A9C4BBD2}"/>
    <cellStyle name="Вычисление 13 4" xfId="2605" xr:uid="{ED2CAE14-B8F8-4F4A-87FD-442389D0CCA0}"/>
    <cellStyle name="Вычисление 13 4 2" xfId="2606" xr:uid="{B725AD3D-A47A-4689-81C4-A1232ADA96E2}"/>
    <cellStyle name="Вычисление 13 4 2 2" xfId="4852" xr:uid="{2325A708-F038-4168-837C-CD4CACB64524}"/>
    <cellStyle name="Вычисление 13 4 2 2 2" xfId="11403" xr:uid="{F5C9EA58-E992-44A5-AC2F-B5E339498F3B}"/>
    <cellStyle name="Вычисление 13 4 2 2 3" xfId="17008" xr:uid="{6BE71136-91E2-4C4A-BFA4-219182BE8C80}"/>
    <cellStyle name="Вычисление 13 4 2 2 4" xfId="22484" xr:uid="{1083E47C-3328-480C-B1D9-8BD032E8F625}"/>
    <cellStyle name="Вычисление 13 4 2 3" xfId="6918" xr:uid="{23E71433-B8B7-4A69-A9B8-1996D5C36375}"/>
    <cellStyle name="Вычисление 13 4 2 3 2" xfId="13401" xr:uid="{C231308B-D7B1-4FB1-95C2-7863DAC56DD4}"/>
    <cellStyle name="Вычисление 13 4 2 3 3" xfId="18967" xr:uid="{6F7FC50F-9891-4CEF-A2CD-1296B7451C60}"/>
    <cellStyle name="Вычисление 13 4 2 3 4" xfId="24408" xr:uid="{4D0AA90E-C217-4FFF-B778-2B40F556CF62}"/>
    <cellStyle name="Вычисление 13 4 2 4" xfId="9215" xr:uid="{334592B9-E679-445B-B7A8-F6D6177ED2CB}"/>
    <cellStyle name="Вычисление 13 4 2 5" xfId="14862" xr:uid="{1FB364C6-64A0-4808-97E4-8BE43FF6AD23}"/>
    <cellStyle name="Вычисление 13 4 2 6" xfId="20382" xr:uid="{1E068959-A369-4391-B3B3-70D0504AD9C3}"/>
    <cellStyle name="Вычисление 13 4 3" xfId="2607" xr:uid="{9E591402-258A-4221-9A18-00C0ED7184EF}"/>
    <cellStyle name="Вычисление 13 4 3 2" xfId="4853" xr:uid="{95DDCC28-F1E5-46B9-9924-18CB4FA3115B}"/>
    <cellStyle name="Вычисление 13 4 3 2 2" xfId="11404" xr:uid="{25A8E14D-0933-42CC-A736-E74B9BF9E4BF}"/>
    <cellStyle name="Вычисление 13 4 3 2 3" xfId="17009" xr:uid="{DE066830-0D66-4526-82EB-7C4FD21B0B55}"/>
    <cellStyle name="Вычисление 13 4 3 2 4" xfId="22485" xr:uid="{7DE93F2C-32A0-4B58-ABC8-14CFB02FF619}"/>
    <cellStyle name="Вычисление 13 4 3 3" xfId="6919" xr:uid="{3E6D2C02-1B2D-4CE5-A109-3C4D6D902E42}"/>
    <cellStyle name="Вычисление 13 4 3 3 2" xfId="13402" xr:uid="{E0C69842-1EC1-46B4-BBD4-89495089B578}"/>
    <cellStyle name="Вычисление 13 4 3 3 3" xfId="18968" xr:uid="{23FF691B-3F42-49AE-970B-4FA1FE58A9F3}"/>
    <cellStyle name="Вычисление 13 4 3 3 4" xfId="24409" xr:uid="{3C02AC56-8494-4C0B-ADB3-D6CD51AB156B}"/>
    <cellStyle name="Вычисление 13 4 3 4" xfId="9216" xr:uid="{B6ACCB60-8DDC-45FF-A4E5-160DA306D135}"/>
    <cellStyle name="Вычисление 13 4 3 5" xfId="14863" xr:uid="{68B521BC-B657-4947-86DE-83031DE91BB2}"/>
    <cellStyle name="Вычисление 13 4 3 6" xfId="20383" xr:uid="{30F69E5D-3381-488D-ACF4-683CC32A6F0A}"/>
    <cellStyle name="Вычисление 13 4 4" xfId="4851" xr:uid="{279A603C-2602-4148-BCF9-C21DD15708C1}"/>
    <cellStyle name="Вычисление 13 4 4 2" xfId="11402" xr:uid="{FF52E3EA-1176-4BD9-A276-91642783539C}"/>
    <cellStyle name="Вычисление 13 4 4 3" xfId="17007" xr:uid="{9827BAAD-7451-4D9D-85E0-05F3D230A0BB}"/>
    <cellStyle name="Вычисление 13 4 4 4" xfId="22483" xr:uid="{7DE2754D-6326-4734-A4B5-0B80FEE798D6}"/>
    <cellStyle name="Вычисление 13 4 5" xfId="6917" xr:uid="{18F8B069-F9F1-42F5-ACDB-930399260718}"/>
    <cellStyle name="Вычисление 13 4 5 2" xfId="13400" xr:uid="{48C52EE8-540F-4B79-BA1D-F8678174A1CB}"/>
    <cellStyle name="Вычисление 13 4 5 3" xfId="18966" xr:uid="{8790A4A0-6C2C-4249-A9C2-CB5094565393}"/>
    <cellStyle name="Вычисление 13 4 5 4" xfId="24407" xr:uid="{5750E5C8-448C-41FC-8A68-A6391A5B2D8C}"/>
    <cellStyle name="Вычисление 13 4 6" xfId="9214" xr:uid="{A52FD883-9B68-4C25-B575-552EEAC7ECEF}"/>
    <cellStyle name="Вычисление 13 4 7" xfId="14861" xr:uid="{748894DA-CCAD-4B98-A70F-1F83DDFFA9C5}"/>
    <cellStyle name="Вычисление 13 4 8" xfId="20381" xr:uid="{02F3A15A-0E9A-42B6-AA41-1015A150B551}"/>
    <cellStyle name="Вычисление 13 5" xfId="2608" xr:uid="{7963D74A-9B61-406E-9AE7-87063B4CD067}"/>
    <cellStyle name="Вычисление 13 5 2" xfId="4854" xr:uid="{DC889483-6A78-45D6-A874-F706EFD1B682}"/>
    <cellStyle name="Вычисление 13 5 2 2" xfId="11405" xr:uid="{E3F303D9-4D44-435C-97E4-ED899E2E9B35}"/>
    <cellStyle name="Вычисление 13 5 2 3" xfId="17010" xr:uid="{D7010609-C6D8-4E6C-83D1-74CF4164DE6A}"/>
    <cellStyle name="Вычисление 13 5 2 4" xfId="22486" xr:uid="{0E42E0B7-7618-4FDB-B3E1-065ED9B646C4}"/>
    <cellStyle name="Вычисление 13 5 3" xfId="6920" xr:uid="{B0777B4C-4B72-4BC5-83E9-1960546B8760}"/>
    <cellStyle name="Вычисление 13 5 3 2" xfId="13403" xr:uid="{E6C50988-C11F-49DD-859E-6524957D37DE}"/>
    <cellStyle name="Вычисление 13 5 3 3" xfId="18969" xr:uid="{CC85DC82-51E0-41AB-833E-991CEB84E61E}"/>
    <cellStyle name="Вычисление 13 5 3 4" xfId="24410" xr:uid="{C9163518-CCEF-4FD5-B094-27144C54D7FC}"/>
    <cellStyle name="Вычисление 13 5 4" xfId="9217" xr:uid="{7A5184F8-622B-410A-8D43-23CE6B7C62AB}"/>
    <cellStyle name="Вычисление 13 5 5" xfId="14864" xr:uid="{019BE67E-58AD-4A0A-8836-EDEB0337D8B7}"/>
    <cellStyle name="Вычисление 13 5 6" xfId="20384" xr:uid="{68B7F8B2-CC35-4223-9F6B-67B1EC346C08}"/>
    <cellStyle name="Вычисление 13 6" xfId="2609" xr:uid="{32B9ABFB-EED2-481B-B048-F7AA00C79806}"/>
    <cellStyle name="Вычисление 13 6 2" xfId="4855" xr:uid="{B0D16083-BE79-4BC1-B245-A87FF8334581}"/>
    <cellStyle name="Вычисление 13 6 2 2" xfId="11406" xr:uid="{346B035C-587A-4989-BA70-8CDB013D90F8}"/>
    <cellStyle name="Вычисление 13 6 2 3" xfId="17011" xr:uid="{2CE1F27A-BF8C-41E3-AEAB-F9439049F3A9}"/>
    <cellStyle name="Вычисление 13 6 2 4" xfId="22487" xr:uid="{13CFD368-D1A1-42A8-9A7A-705F641C14A7}"/>
    <cellStyle name="Вычисление 13 6 3" xfId="6921" xr:uid="{E02A46E4-4F27-4E6A-B2DA-1EE31B9DE2A5}"/>
    <cellStyle name="Вычисление 13 6 3 2" xfId="13404" xr:uid="{29F4A496-05DE-425C-9582-481154505831}"/>
    <cellStyle name="Вычисление 13 6 3 3" xfId="18970" xr:uid="{09753ED9-AAF2-4ABC-B1FE-65F098591DE3}"/>
    <cellStyle name="Вычисление 13 6 3 4" xfId="24411" xr:uid="{CB26100F-829F-4F80-8934-0149C9DC716A}"/>
    <cellStyle name="Вычисление 13 6 4" xfId="9218" xr:uid="{DEC6CB2B-7761-4600-8AE5-D3161388C624}"/>
    <cellStyle name="Вычисление 13 6 5" xfId="14865" xr:uid="{10ADF1EC-EFCD-4FF0-A871-90CF95A8100D}"/>
    <cellStyle name="Вычисление 13 6 6" xfId="20385" xr:uid="{32383EB0-CA39-41F2-BE23-07B3A7A1729B}"/>
    <cellStyle name="Вычисление 13 7" xfId="4844" xr:uid="{19C01FF0-2A88-4E12-9733-C6E71678405C}"/>
    <cellStyle name="Вычисление 13 7 2" xfId="11395" xr:uid="{DB90C22F-11C3-4F4C-ABD0-178F37E93D7D}"/>
    <cellStyle name="Вычисление 13 7 3" xfId="17000" xr:uid="{65F3BE9C-61BF-40D4-B1D7-9A012C05FEB2}"/>
    <cellStyle name="Вычисление 13 7 4" xfId="22476" xr:uid="{77988633-0B4D-4A49-8924-B9786F9B726B}"/>
    <cellStyle name="Вычисление 13 8" xfId="6910" xr:uid="{718718CE-49E5-45C7-A730-5D1672B34056}"/>
    <cellStyle name="Вычисление 13 8 2" xfId="13393" xr:uid="{6EC08463-1DEA-48D0-9E60-00495BFC9670}"/>
    <cellStyle name="Вычисление 13 8 3" xfId="18959" xr:uid="{A1020EC2-1BFB-471A-98E5-42CEC9EF68AB}"/>
    <cellStyle name="Вычисление 13 8 4" xfId="24400" xr:uid="{B1E1F12B-0007-47B9-9D90-CADB85223EF2}"/>
    <cellStyle name="Вычисление 13 9" xfId="9207" xr:uid="{49337CA1-43ED-4EAD-97C8-181B45DB7A45}"/>
    <cellStyle name="Вычисление 14" xfId="2610" xr:uid="{703F8460-EE4E-4C03-AD7D-8FA5DB72170E}"/>
    <cellStyle name="Вычисление 14 10" xfId="14866" xr:uid="{775BE44B-FD86-4277-900C-E4CF0D7918DD}"/>
    <cellStyle name="Вычисление 14 11" xfId="20386" xr:uid="{9D6C4C6F-0E38-4D01-9CE5-5864D744DE6F}"/>
    <cellStyle name="Вычисление 14 2" xfId="2611" xr:uid="{5C203ABF-F097-4A61-8631-2C58710DE8BE}"/>
    <cellStyle name="Вычисление 14 2 2" xfId="2612" xr:uid="{1EDCB4A7-975C-419C-82EB-A39246CC1F21}"/>
    <cellStyle name="Вычисление 14 2 2 2" xfId="4858" xr:uid="{797CC826-E847-4874-9CB2-1A23145C79D4}"/>
    <cellStyle name="Вычисление 14 2 2 2 2" xfId="11409" xr:uid="{20A7FCF2-6D56-4988-BF02-EA164C8FECCB}"/>
    <cellStyle name="Вычисление 14 2 2 2 3" xfId="17014" xr:uid="{27582285-4EAA-44BD-9543-E1FD02932495}"/>
    <cellStyle name="Вычисление 14 2 2 2 4" xfId="22490" xr:uid="{B57A038E-2244-4F2E-910F-11CA45B3BF61}"/>
    <cellStyle name="Вычисление 14 2 2 3" xfId="6924" xr:uid="{C761A262-B837-41B1-943A-8DA3B3DE7F8D}"/>
    <cellStyle name="Вычисление 14 2 2 3 2" xfId="13407" xr:uid="{AD3487FD-C9A9-4022-998F-6776C9625920}"/>
    <cellStyle name="Вычисление 14 2 2 3 3" xfId="18973" xr:uid="{8E0446AB-7CA1-4071-BDB3-9ED421DABB8E}"/>
    <cellStyle name="Вычисление 14 2 2 3 4" xfId="24414" xr:uid="{618E5EAF-D91D-493C-9FE1-E9BBE9C64D0B}"/>
    <cellStyle name="Вычисление 14 2 2 4" xfId="9221" xr:uid="{D133A439-0F8D-4100-9255-4FDE49D2B1F3}"/>
    <cellStyle name="Вычисление 14 2 2 5" xfId="14868" xr:uid="{7FA33E41-7D6F-43E9-B257-C3CA21EE0C59}"/>
    <cellStyle name="Вычисление 14 2 2 6" xfId="20388" xr:uid="{37E9ED66-7C45-404E-AD57-85A5660CF1A6}"/>
    <cellStyle name="Вычисление 14 2 3" xfId="2613" xr:uid="{2503F6BC-C65C-402C-AF36-ABF0C59BB89B}"/>
    <cellStyle name="Вычисление 14 2 3 2" xfId="4859" xr:uid="{764FBBBA-4540-49E0-A5F1-5EC49980B2BD}"/>
    <cellStyle name="Вычисление 14 2 3 2 2" xfId="11410" xr:uid="{4983D205-8CC8-4AD9-985C-D92F8E2B171B}"/>
    <cellStyle name="Вычисление 14 2 3 2 3" xfId="17015" xr:uid="{66BF4213-E75E-4685-AE7A-340BE6DC540E}"/>
    <cellStyle name="Вычисление 14 2 3 2 4" xfId="22491" xr:uid="{9356C522-1F56-46B5-B13E-B68BB597255A}"/>
    <cellStyle name="Вычисление 14 2 3 3" xfId="6925" xr:uid="{E4204B9A-9CDD-48A3-B12C-BF65C70872BC}"/>
    <cellStyle name="Вычисление 14 2 3 3 2" xfId="13408" xr:uid="{BF654BA2-234A-49DC-B354-13B647C27833}"/>
    <cellStyle name="Вычисление 14 2 3 3 3" xfId="18974" xr:uid="{703DA92E-6C50-4A07-8EA2-FD9359DD7C1E}"/>
    <cellStyle name="Вычисление 14 2 3 3 4" xfId="24415" xr:uid="{744075B7-CCA2-486B-AA0C-F24E3559AEC5}"/>
    <cellStyle name="Вычисление 14 2 3 4" xfId="9222" xr:uid="{F7FF4475-5529-433E-8F67-0874AC295A34}"/>
    <cellStyle name="Вычисление 14 2 3 5" xfId="14869" xr:uid="{018E11DC-F31F-406F-8B9E-53909468A89C}"/>
    <cellStyle name="Вычисление 14 2 3 6" xfId="20389" xr:uid="{B4CDB413-008A-4E86-86C7-B51537C03E63}"/>
    <cellStyle name="Вычисление 14 2 4" xfId="4857" xr:uid="{64A802CF-C895-4D21-BC53-C111AB9A3D6A}"/>
    <cellStyle name="Вычисление 14 2 4 2" xfId="11408" xr:uid="{3AA1FB23-9EDB-445C-9AE4-B8776F2C68B7}"/>
    <cellStyle name="Вычисление 14 2 4 3" xfId="17013" xr:uid="{3DC91A7B-CA4B-4C23-9487-0533D16BD5CD}"/>
    <cellStyle name="Вычисление 14 2 4 4" xfId="22489" xr:uid="{7CCC4271-55BE-41FD-AB47-AC156C019624}"/>
    <cellStyle name="Вычисление 14 2 5" xfId="6923" xr:uid="{BC2880BB-0AD8-44F8-A309-FEF86AD44825}"/>
    <cellStyle name="Вычисление 14 2 5 2" xfId="13406" xr:uid="{FC3A8A17-7E43-4029-860B-321B8E9DBE80}"/>
    <cellStyle name="Вычисление 14 2 5 3" xfId="18972" xr:uid="{6D746359-693F-41CC-BDCA-B1B0D62D4043}"/>
    <cellStyle name="Вычисление 14 2 5 4" xfId="24413" xr:uid="{1DB902EE-528B-4AE0-91BA-1BB55F3E3DC9}"/>
    <cellStyle name="Вычисление 14 2 6" xfId="9220" xr:uid="{09DBCE75-3125-4CA1-8F69-6EAC9C337A7F}"/>
    <cellStyle name="Вычисление 14 2 7" xfId="14867" xr:uid="{07E8FAAC-851A-49AB-8AE8-5FCC2FF00134}"/>
    <cellStyle name="Вычисление 14 2 8" xfId="20387" xr:uid="{17EDFBCF-FE62-4CA1-92A6-22816ED27C64}"/>
    <cellStyle name="Вычисление 14 3" xfId="2614" xr:uid="{2BCB56AD-1304-4DE8-81C4-C0A37DED402A}"/>
    <cellStyle name="Вычисление 14 3 2" xfId="2615" xr:uid="{28EB8CA7-1979-4A91-9E2A-0C54947C8BDC}"/>
    <cellStyle name="Вычисление 14 3 2 2" xfId="4861" xr:uid="{8BC337C7-AFE1-4FC3-95AA-733841DB4364}"/>
    <cellStyle name="Вычисление 14 3 2 2 2" xfId="11412" xr:uid="{DD43E6E2-D55F-43BD-AAE3-CBDD3CEB7302}"/>
    <cellStyle name="Вычисление 14 3 2 2 3" xfId="17017" xr:uid="{149652B4-8A31-4D88-BFA7-E3C034258B17}"/>
    <cellStyle name="Вычисление 14 3 2 2 4" xfId="22493" xr:uid="{23AC6195-58A4-4B29-9EAC-BBE3425995CF}"/>
    <cellStyle name="Вычисление 14 3 2 3" xfId="6927" xr:uid="{933CB1C8-1E38-43AE-B535-72AD9A66A5E5}"/>
    <cellStyle name="Вычисление 14 3 2 3 2" xfId="13410" xr:uid="{AD0C6CB9-CBCB-4337-9F3E-A682C2067DCD}"/>
    <cellStyle name="Вычисление 14 3 2 3 3" xfId="18976" xr:uid="{8FAD6461-50CC-4565-9782-A5279FB72870}"/>
    <cellStyle name="Вычисление 14 3 2 3 4" xfId="24417" xr:uid="{047863DF-6FEA-4C32-B8AE-28744980AF34}"/>
    <cellStyle name="Вычисление 14 3 2 4" xfId="9224" xr:uid="{F441FCB1-3342-4309-9973-959E950CFDB1}"/>
    <cellStyle name="Вычисление 14 3 2 5" xfId="14871" xr:uid="{9A80D030-2906-4122-9062-997DBEF100E8}"/>
    <cellStyle name="Вычисление 14 3 2 6" xfId="20391" xr:uid="{89EB7281-1B37-42E0-A278-9D3D4F82ECB5}"/>
    <cellStyle name="Вычисление 14 3 3" xfId="2616" xr:uid="{07EC7681-F418-4445-B4D1-6DC9CD6C98D4}"/>
    <cellStyle name="Вычисление 14 3 3 2" xfId="4862" xr:uid="{3EE6EDFC-5EC5-4370-A1C7-61CE654E1649}"/>
    <cellStyle name="Вычисление 14 3 3 2 2" xfId="11413" xr:uid="{F8AA80AB-8F74-493B-A923-BA0D478BB37B}"/>
    <cellStyle name="Вычисление 14 3 3 2 3" xfId="17018" xr:uid="{7E3BF543-7573-49AC-B6B4-9CEE8B3E87E2}"/>
    <cellStyle name="Вычисление 14 3 3 2 4" xfId="22494" xr:uid="{AC69DAAC-A508-4C75-A84F-BDDE0487F9BB}"/>
    <cellStyle name="Вычисление 14 3 3 3" xfId="6928" xr:uid="{096ADB42-C171-4554-B948-AB2C6D070274}"/>
    <cellStyle name="Вычисление 14 3 3 3 2" xfId="13411" xr:uid="{B1705488-18D3-45B9-A48C-10DF48BC6B71}"/>
    <cellStyle name="Вычисление 14 3 3 3 3" xfId="18977" xr:uid="{C221F4FF-EBE4-430F-AEF6-C32892ECD988}"/>
    <cellStyle name="Вычисление 14 3 3 3 4" xfId="24418" xr:uid="{37B630C4-8796-443F-AF16-2C6B2C52A467}"/>
    <cellStyle name="Вычисление 14 3 3 4" xfId="9225" xr:uid="{D8397E6F-D307-4BBC-9B3B-EBD8FD6EA7D0}"/>
    <cellStyle name="Вычисление 14 3 3 5" xfId="14872" xr:uid="{5C076435-CA34-4D03-9F78-FC298AAB1C71}"/>
    <cellStyle name="Вычисление 14 3 3 6" xfId="20392" xr:uid="{898611E7-7988-48B6-914F-8E773F426427}"/>
    <cellStyle name="Вычисление 14 3 4" xfId="4860" xr:uid="{DC4A211A-1033-44D3-86CB-6C2F2DE98CA9}"/>
    <cellStyle name="Вычисление 14 3 4 2" xfId="11411" xr:uid="{51AD58EC-7F4D-4F4B-9AF8-D0C3F533EEA4}"/>
    <cellStyle name="Вычисление 14 3 4 3" xfId="17016" xr:uid="{78EC81F9-808B-4C7A-AD5B-5E00768E95D7}"/>
    <cellStyle name="Вычисление 14 3 4 4" xfId="22492" xr:uid="{5C528EB2-2234-4D4D-8680-53747E168388}"/>
    <cellStyle name="Вычисление 14 3 5" xfId="6926" xr:uid="{F09D2469-A364-4317-80EB-86D3671524BF}"/>
    <cellStyle name="Вычисление 14 3 5 2" xfId="13409" xr:uid="{DA743E75-E363-4657-9CF3-EB74724A3A6F}"/>
    <cellStyle name="Вычисление 14 3 5 3" xfId="18975" xr:uid="{19501BEF-9190-4F3F-B342-C01763A991AE}"/>
    <cellStyle name="Вычисление 14 3 5 4" xfId="24416" xr:uid="{6C8F4066-960C-4B3A-9D84-8F5631B57BCA}"/>
    <cellStyle name="Вычисление 14 3 6" xfId="9223" xr:uid="{4A431B5B-B869-4EAA-9A1F-55D2AEC401F3}"/>
    <cellStyle name="Вычисление 14 3 7" xfId="14870" xr:uid="{C057F8E3-2801-4665-A750-B3FD5D7A1AEB}"/>
    <cellStyle name="Вычисление 14 3 8" xfId="20390" xr:uid="{6A6CD280-CC44-4F66-A06E-206594B5DFA3}"/>
    <cellStyle name="Вычисление 14 4" xfId="2617" xr:uid="{B1689EBB-5E45-4606-BCD1-96006FF862E5}"/>
    <cellStyle name="Вычисление 14 4 2" xfId="2618" xr:uid="{FAE80C5A-4F1B-4D75-91F8-34E3D525107D}"/>
    <cellStyle name="Вычисление 14 4 2 2" xfId="4864" xr:uid="{C0C5370C-6BFA-43F8-96F6-35F3F704E082}"/>
    <cellStyle name="Вычисление 14 4 2 2 2" xfId="11415" xr:uid="{063C6479-6873-4F48-AD6A-DB4493F8583F}"/>
    <cellStyle name="Вычисление 14 4 2 2 3" xfId="17020" xr:uid="{2DCDED55-D124-4FB8-A68F-29E8F6473383}"/>
    <cellStyle name="Вычисление 14 4 2 2 4" xfId="22496" xr:uid="{15FE0A48-082D-41F3-8E57-26621844D742}"/>
    <cellStyle name="Вычисление 14 4 2 3" xfId="6930" xr:uid="{7132D1F0-50B2-4DA2-B1C4-6A57AA8D39F6}"/>
    <cellStyle name="Вычисление 14 4 2 3 2" xfId="13413" xr:uid="{78A90FC7-D0CF-4047-880B-9F6296B59E23}"/>
    <cellStyle name="Вычисление 14 4 2 3 3" xfId="18979" xr:uid="{6C8D4156-C1C7-4602-B8A5-85E3ED6EDE2F}"/>
    <cellStyle name="Вычисление 14 4 2 3 4" xfId="24420" xr:uid="{B5F74AFE-67C9-4AA2-8564-162E846B0F09}"/>
    <cellStyle name="Вычисление 14 4 2 4" xfId="9227" xr:uid="{7ED4C1F2-466C-46B5-BE75-9E4CE02F3F6C}"/>
    <cellStyle name="Вычисление 14 4 2 5" xfId="14874" xr:uid="{1756CE27-B9F0-4851-85CD-0B2749D7E1EF}"/>
    <cellStyle name="Вычисление 14 4 2 6" xfId="20394" xr:uid="{C4560C60-8C99-4941-9903-3FA0F390ABB9}"/>
    <cellStyle name="Вычисление 14 4 3" xfId="2619" xr:uid="{0CC48592-F269-4B36-B4D4-60016FA6FD43}"/>
    <cellStyle name="Вычисление 14 4 3 2" xfId="4865" xr:uid="{D51F5E66-365F-403F-859E-5C62BD6B027C}"/>
    <cellStyle name="Вычисление 14 4 3 2 2" xfId="11416" xr:uid="{EDAC553C-62EB-4CD1-90AA-44BDF83BBA03}"/>
    <cellStyle name="Вычисление 14 4 3 2 3" xfId="17021" xr:uid="{1949B546-1ECE-450E-B648-C0E9A0C10487}"/>
    <cellStyle name="Вычисление 14 4 3 2 4" xfId="22497" xr:uid="{D9961D78-56B1-456B-BB30-06E9B39B6827}"/>
    <cellStyle name="Вычисление 14 4 3 3" xfId="6931" xr:uid="{F2263228-61D1-4F7A-ABE7-F9AC0D11DF28}"/>
    <cellStyle name="Вычисление 14 4 3 3 2" xfId="13414" xr:uid="{73E1266E-D31C-4A62-AD6B-191BFE71D837}"/>
    <cellStyle name="Вычисление 14 4 3 3 3" xfId="18980" xr:uid="{B8C7AD28-D321-4151-8F28-7ED399C4DF38}"/>
    <cellStyle name="Вычисление 14 4 3 3 4" xfId="24421" xr:uid="{6AF4FE87-E167-49DB-B886-011624F2391E}"/>
    <cellStyle name="Вычисление 14 4 3 4" xfId="9228" xr:uid="{E90453AF-F634-42DC-B8C5-FE097CCAF8DB}"/>
    <cellStyle name="Вычисление 14 4 3 5" xfId="14875" xr:uid="{0F8EA2DB-EB41-400F-B7DA-37339AF30C0E}"/>
    <cellStyle name="Вычисление 14 4 3 6" xfId="20395" xr:uid="{4085B333-2848-4917-894D-1B30AAE81745}"/>
    <cellStyle name="Вычисление 14 4 4" xfId="4863" xr:uid="{9904A872-6012-4340-A57B-49AFC3273B24}"/>
    <cellStyle name="Вычисление 14 4 4 2" xfId="11414" xr:uid="{00EBED5A-D37D-4F70-B943-64E94BE91A64}"/>
    <cellStyle name="Вычисление 14 4 4 3" xfId="17019" xr:uid="{C7A606C2-9113-45E0-B14D-679C3409B06C}"/>
    <cellStyle name="Вычисление 14 4 4 4" xfId="22495" xr:uid="{7EF5F007-21E1-43D5-8DD9-3B281A0296FB}"/>
    <cellStyle name="Вычисление 14 4 5" xfId="6929" xr:uid="{B40B9BC1-E1E0-4F56-9D5F-48AC6445AE30}"/>
    <cellStyle name="Вычисление 14 4 5 2" xfId="13412" xr:uid="{F4186C02-5C4C-4744-B789-0EAFEF1D81C5}"/>
    <cellStyle name="Вычисление 14 4 5 3" xfId="18978" xr:uid="{CC97ADDB-558C-4A98-B37D-1028DFEB9A7B}"/>
    <cellStyle name="Вычисление 14 4 5 4" xfId="24419" xr:uid="{90004AF0-54CA-41D5-A628-989E4559D1A6}"/>
    <cellStyle name="Вычисление 14 4 6" xfId="9226" xr:uid="{28AB3927-2BE5-44D2-BA5E-13E165A6C804}"/>
    <cellStyle name="Вычисление 14 4 7" xfId="14873" xr:uid="{653BE4EC-0902-4AC5-8377-C30FFF174CA4}"/>
    <cellStyle name="Вычисление 14 4 8" xfId="20393" xr:uid="{2A7C9286-2F65-4748-B8DE-067F90F8B595}"/>
    <cellStyle name="Вычисление 14 5" xfId="2620" xr:uid="{6D5F2292-4372-4CC7-AFB7-4BA467959345}"/>
    <cellStyle name="Вычисление 14 5 2" xfId="4866" xr:uid="{126CC65E-7377-4E59-97A8-0B65F4DCA496}"/>
    <cellStyle name="Вычисление 14 5 2 2" xfId="11417" xr:uid="{8F362D83-FE22-4672-AC46-90DE01AE6088}"/>
    <cellStyle name="Вычисление 14 5 2 3" xfId="17022" xr:uid="{5EBB94E3-AA63-46CF-989D-9EE008E46001}"/>
    <cellStyle name="Вычисление 14 5 2 4" xfId="22498" xr:uid="{C563B94C-E5D4-43AA-89ED-718ED7B9AC8E}"/>
    <cellStyle name="Вычисление 14 5 3" xfId="6932" xr:uid="{8143B3E2-39C9-46F2-A0F0-E6D7DA0CE3E5}"/>
    <cellStyle name="Вычисление 14 5 3 2" xfId="13415" xr:uid="{ADB53AF4-0FA2-426A-B0C3-7EC8861C2E33}"/>
    <cellStyle name="Вычисление 14 5 3 3" xfId="18981" xr:uid="{CCA90E84-8BBA-4AB7-917F-FDA733AB658F}"/>
    <cellStyle name="Вычисление 14 5 3 4" xfId="24422" xr:uid="{CBD6CB00-07CF-4646-8230-09396367770B}"/>
    <cellStyle name="Вычисление 14 5 4" xfId="9229" xr:uid="{495839C0-2332-47E1-A12C-24742386BDC4}"/>
    <cellStyle name="Вычисление 14 5 5" xfId="14876" xr:uid="{C607EB36-EF5B-4504-A958-5AFC27BDE14B}"/>
    <cellStyle name="Вычисление 14 5 6" xfId="20396" xr:uid="{2E864F43-5AC6-4879-8341-AA8902208C2C}"/>
    <cellStyle name="Вычисление 14 6" xfId="2621" xr:uid="{510A470B-701C-400A-B268-AE7C7AF9FBBF}"/>
    <cellStyle name="Вычисление 14 6 2" xfId="4867" xr:uid="{72052C75-AC11-4870-A089-4C7383915D4C}"/>
    <cellStyle name="Вычисление 14 6 2 2" xfId="11418" xr:uid="{CFC47409-7562-4567-8E41-90C89BAA47EC}"/>
    <cellStyle name="Вычисление 14 6 2 3" xfId="17023" xr:uid="{56565585-5E33-4533-952B-531477A3E0A8}"/>
    <cellStyle name="Вычисление 14 6 2 4" xfId="22499" xr:uid="{F9E2E442-1C6C-4B31-B6C0-65ED2EBED736}"/>
    <cellStyle name="Вычисление 14 6 3" xfId="6933" xr:uid="{2A7F01FA-23FE-445E-9392-780CACE71371}"/>
    <cellStyle name="Вычисление 14 6 3 2" xfId="13416" xr:uid="{4C12C839-2361-44C2-9D72-55F4D1D1DD54}"/>
    <cellStyle name="Вычисление 14 6 3 3" xfId="18982" xr:uid="{B315A527-3EDE-40B5-9DEC-68C321A19802}"/>
    <cellStyle name="Вычисление 14 6 3 4" xfId="24423" xr:uid="{F338CEC9-4349-45A0-9248-3F2B947714A1}"/>
    <cellStyle name="Вычисление 14 6 4" xfId="9230" xr:uid="{FED91F55-4306-4B27-912B-4FBE0F66A3D8}"/>
    <cellStyle name="Вычисление 14 6 5" xfId="14877" xr:uid="{48EACEF4-C1D9-4D50-A1F3-956D1CEAEA01}"/>
    <cellStyle name="Вычисление 14 6 6" xfId="20397" xr:uid="{D6F7D217-69F1-4008-98EC-EACC76B6A623}"/>
    <cellStyle name="Вычисление 14 7" xfId="4856" xr:uid="{156CFF6E-7EE2-48E6-B645-B1470152AC87}"/>
    <cellStyle name="Вычисление 14 7 2" xfId="11407" xr:uid="{B1F4BC6F-67C4-4BDC-9A6B-475F1EB748B0}"/>
    <cellStyle name="Вычисление 14 7 3" xfId="17012" xr:uid="{46CBA7B8-7CDB-4D3E-9C35-533371464FEB}"/>
    <cellStyle name="Вычисление 14 7 4" xfId="22488" xr:uid="{39686FA9-A90B-445B-B03A-BD4E305E6515}"/>
    <cellStyle name="Вычисление 14 8" xfId="6922" xr:uid="{AA07B73E-2270-474F-86E7-F3C92C7841EC}"/>
    <cellStyle name="Вычисление 14 8 2" xfId="13405" xr:uid="{B7093CA9-1E9F-41DD-858B-3904568F135A}"/>
    <cellStyle name="Вычисление 14 8 3" xfId="18971" xr:uid="{DD2C8714-7118-40CB-ACC4-8AECB311FD9C}"/>
    <cellStyle name="Вычисление 14 8 4" xfId="24412" xr:uid="{106D4F8D-A024-405C-8CE8-7AEF935A2DF8}"/>
    <cellStyle name="Вычисление 14 9" xfId="9219" xr:uid="{F1848979-6311-400C-9FFD-3C0B5F92D0F8}"/>
    <cellStyle name="Вычисление 15" xfId="2622" xr:uid="{97E2F77C-4D74-4A5F-A26D-27D3F8DD9F55}"/>
    <cellStyle name="Вычисление 15 2" xfId="2623" xr:uid="{21D0F3AC-4131-42BB-9717-D4571D352456}"/>
    <cellStyle name="Вычисление 15 2 2" xfId="4869" xr:uid="{9A40CA8D-D4CA-4490-B7B2-845535687FDD}"/>
    <cellStyle name="Вычисление 15 2 2 2" xfId="11420" xr:uid="{981A1C08-C4E3-43D9-B324-EC5DCBFB7796}"/>
    <cellStyle name="Вычисление 15 2 2 3" xfId="17025" xr:uid="{D77CC316-1A9F-499B-9F32-7FBDB0E17D44}"/>
    <cellStyle name="Вычисление 15 2 2 4" xfId="22501" xr:uid="{1C76D628-FCC0-4534-9109-7C245CE39C69}"/>
    <cellStyle name="Вычисление 15 2 3" xfId="6935" xr:uid="{5390E13D-B454-4910-AD78-B298E04957A5}"/>
    <cellStyle name="Вычисление 15 2 3 2" xfId="13418" xr:uid="{5C71B821-9DF2-437E-9145-ADF383297D2B}"/>
    <cellStyle name="Вычисление 15 2 3 3" xfId="18984" xr:uid="{1F984792-6432-4F7C-AD48-7CF8A13DD213}"/>
    <cellStyle name="Вычисление 15 2 3 4" xfId="24425" xr:uid="{1570ECEC-93A4-4824-B503-5F633B96B140}"/>
    <cellStyle name="Вычисление 15 2 4" xfId="9232" xr:uid="{11C069DF-E6C3-481A-9A5A-970E6DF6CDEC}"/>
    <cellStyle name="Вычисление 15 2 5" xfId="14879" xr:uid="{0BDC47CE-C116-4DD3-A56B-8A18E159BD35}"/>
    <cellStyle name="Вычисление 15 2 6" xfId="20399" xr:uid="{D24C3C85-C520-4B12-BA1B-2DF2E0CAA6FA}"/>
    <cellStyle name="Вычисление 15 3" xfId="2624" xr:uid="{E251DA1E-DA7A-4BAF-B5B8-9FC6F44EAC73}"/>
    <cellStyle name="Вычисление 15 3 2" xfId="4870" xr:uid="{CD788A15-025C-4CDD-96EE-50850DE55AD9}"/>
    <cellStyle name="Вычисление 15 3 2 2" xfId="11421" xr:uid="{CBE97D5E-FE9C-4E95-AE2D-9C18E2616236}"/>
    <cellStyle name="Вычисление 15 3 2 3" xfId="17026" xr:uid="{2B86A2DA-BDB1-4E79-B514-7CAA1DF1CEF8}"/>
    <cellStyle name="Вычисление 15 3 2 4" xfId="22502" xr:uid="{D44F4423-5562-46D0-90FD-B750808E0FF9}"/>
    <cellStyle name="Вычисление 15 3 3" xfId="6936" xr:uid="{4D658741-E1BD-46E0-A59A-D16EB8F421C8}"/>
    <cellStyle name="Вычисление 15 3 3 2" xfId="13419" xr:uid="{9586DD09-6680-49D5-90DB-793C6A7CB8C6}"/>
    <cellStyle name="Вычисление 15 3 3 3" xfId="18985" xr:uid="{10BCDBD9-A184-4AF7-8371-EF39B1A9BE75}"/>
    <cellStyle name="Вычисление 15 3 3 4" xfId="24426" xr:uid="{A37EE79A-BBB2-4E3A-A1A1-0319FCF5313A}"/>
    <cellStyle name="Вычисление 15 3 4" xfId="9233" xr:uid="{B7CCEAE9-EF9B-4C56-B65F-8B2007432363}"/>
    <cellStyle name="Вычисление 15 3 5" xfId="14880" xr:uid="{81B78DAE-8DD9-4310-B0A0-452BD6638B18}"/>
    <cellStyle name="Вычисление 15 3 6" xfId="20400" xr:uid="{F36CFA77-1823-4B29-81A4-DE04F891A987}"/>
    <cellStyle name="Вычисление 15 4" xfId="4868" xr:uid="{30BDA90F-28AE-45EF-98B4-234F2C33A5A9}"/>
    <cellStyle name="Вычисление 15 4 2" xfId="11419" xr:uid="{A1948DD1-FA12-4DB1-B649-3456FAB7AEAC}"/>
    <cellStyle name="Вычисление 15 4 3" xfId="17024" xr:uid="{455BFDD2-B28F-4360-B16E-B89F72701506}"/>
    <cellStyle name="Вычисление 15 4 4" xfId="22500" xr:uid="{D637A3BD-D709-4551-92AD-A43ABC95C242}"/>
    <cellStyle name="Вычисление 15 5" xfId="6934" xr:uid="{94E7BC85-E8F3-404D-A8CB-CEBC77BD8043}"/>
    <cellStyle name="Вычисление 15 5 2" xfId="13417" xr:uid="{F2DA712E-5EEE-4308-B5E2-99627317D442}"/>
    <cellStyle name="Вычисление 15 5 3" xfId="18983" xr:uid="{D417B171-ED60-47E3-9291-9E0E025A3611}"/>
    <cellStyle name="Вычисление 15 5 4" xfId="24424" xr:uid="{AE4C7F3E-1D0B-4BEF-8F87-B369E835BCC2}"/>
    <cellStyle name="Вычисление 15 6" xfId="9231" xr:uid="{043D1D33-9D6D-4400-8BDD-777D05F70C7C}"/>
    <cellStyle name="Вычисление 15 7" xfId="14878" xr:uid="{4CB413FB-7F47-422E-A2DD-4991DFA81E60}"/>
    <cellStyle name="Вычисление 15 8" xfId="20398" xr:uid="{39C607CA-BF91-45B9-809C-0816F61C0EB1}"/>
    <cellStyle name="Вычисление 16" xfId="2625" xr:uid="{6C9F352B-B1A2-46CF-B3C1-A351071A4C30}"/>
    <cellStyle name="Вычисление 16 2" xfId="2626" xr:uid="{BAC5DBD5-BAAB-4A15-9F5C-4018642C780B}"/>
    <cellStyle name="Вычисление 16 2 2" xfId="4872" xr:uid="{B1A235E1-61B5-420F-893E-7535D8A6706C}"/>
    <cellStyle name="Вычисление 16 2 2 2" xfId="11423" xr:uid="{90A43DFD-49D6-4C8D-BC4D-8DE310E8F5F9}"/>
    <cellStyle name="Вычисление 16 2 2 3" xfId="17028" xr:uid="{8BCF63FC-6094-4BC6-B638-9245997638EE}"/>
    <cellStyle name="Вычисление 16 2 2 4" xfId="22504" xr:uid="{420DC1F5-FA91-455B-A1BC-27E66FC0E6BC}"/>
    <cellStyle name="Вычисление 16 2 3" xfId="6938" xr:uid="{9E61C9F7-898C-4D92-946B-F4F742AA0838}"/>
    <cellStyle name="Вычисление 16 2 3 2" xfId="13421" xr:uid="{A99ACECB-6506-4A0B-9D0A-3202AA6E1A47}"/>
    <cellStyle name="Вычисление 16 2 3 3" xfId="18987" xr:uid="{DFD090D9-0682-4F2E-8CDE-69B5C8D680C4}"/>
    <cellStyle name="Вычисление 16 2 3 4" xfId="24428" xr:uid="{8EB2C57E-747D-4318-BBE4-98D0F3098951}"/>
    <cellStyle name="Вычисление 16 2 4" xfId="9235" xr:uid="{6E3D7AD8-7963-4A4E-8457-01EB978FDAFD}"/>
    <cellStyle name="Вычисление 16 2 5" xfId="14882" xr:uid="{5B3C825C-8796-40AC-A80C-8FB523D3FADE}"/>
    <cellStyle name="Вычисление 16 2 6" xfId="20402" xr:uid="{22115254-4D43-4B76-83BF-CD131811D39D}"/>
    <cellStyle name="Вычисление 16 3" xfId="2627" xr:uid="{EA2FE3DB-A5CE-462D-B4EC-ED481362E3E6}"/>
    <cellStyle name="Вычисление 16 3 2" xfId="4873" xr:uid="{4C3D43D3-ADBD-4167-8575-963DBCCE1E8F}"/>
    <cellStyle name="Вычисление 16 3 2 2" xfId="11424" xr:uid="{87BD9270-A0A2-43BA-903C-61E887367C59}"/>
    <cellStyle name="Вычисление 16 3 2 3" xfId="17029" xr:uid="{AA3F8DD1-47B3-40B9-8E80-0180FE9458AA}"/>
    <cellStyle name="Вычисление 16 3 2 4" xfId="22505" xr:uid="{7CBEFDA6-1580-448B-80CA-288856B166C2}"/>
    <cellStyle name="Вычисление 16 3 3" xfId="6939" xr:uid="{DB87D24B-09F1-4E4F-84E3-711FD9FDDFDF}"/>
    <cellStyle name="Вычисление 16 3 3 2" xfId="13422" xr:uid="{C8B5C787-9C3C-4CC3-8BE1-96FEA7BA8E6F}"/>
    <cellStyle name="Вычисление 16 3 3 3" xfId="18988" xr:uid="{D26651A3-B1B2-409C-950E-04560FEEDEB9}"/>
    <cellStyle name="Вычисление 16 3 3 4" xfId="24429" xr:uid="{76A26B3C-38F0-4D0B-BCDA-A5B9D3341925}"/>
    <cellStyle name="Вычисление 16 3 4" xfId="9236" xr:uid="{4B9F2D37-37E2-4446-81C6-7AAF0F541562}"/>
    <cellStyle name="Вычисление 16 3 5" xfId="14883" xr:uid="{CC82424A-7A5D-4B7F-B1AB-00B1CC06834C}"/>
    <cellStyle name="Вычисление 16 3 6" xfId="20403" xr:uid="{1D8DC4CA-2A22-4ABB-8E37-5E8B5951BF2F}"/>
    <cellStyle name="Вычисление 16 4" xfId="4871" xr:uid="{E669825B-5142-4286-A9D6-0DC0D4104CD8}"/>
    <cellStyle name="Вычисление 16 4 2" xfId="11422" xr:uid="{4BFA45E0-B99B-41CC-A613-1D5BAB49EAD9}"/>
    <cellStyle name="Вычисление 16 4 3" xfId="17027" xr:uid="{EC779CC9-6A5A-4A79-9300-84AB3FD34D3B}"/>
    <cellStyle name="Вычисление 16 4 4" xfId="22503" xr:uid="{03B8AF89-A1A5-4CF6-80D8-73D6F6F28929}"/>
    <cellStyle name="Вычисление 16 5" xfId="6937" xr:uid="{96060CDF-0338-4123-81B7-6866AFA296B9}"/>
    <cellStyle name="Вычисление 16 5 2" xfId="13420" xr:uid="{3630F25A-6D65-459B-97CF-623217297C57}"/>
    <cellStyle name="Вычисление 16 5 3" xfId="18986" xr:uid="{EA30B5A7-3E7D-48A8-99A4-E539695C6C91}"/>
    <cellStyle name="Вычисление 16 5 4" xfId="24427" xr:uid="{FDC30C19-2149-4302-8E21-43FC6625E6C2}"/>
    <cellStyle name="Вычисление 16 6" xfId="9234" xr:uid="{FD57C9FA-7871-43EF-A241-84D75659423C}"/>
    <cellStyle name="Вычисление 16 7" xfId="14881" xr:uid="{4EEFFD3D-0A18-4BD9-BA3F-9F679DFAF878}"/>
    <cellStyle name="Вычисление 16 8" xfId="20401" xr:uid="{2CC08E08-62B8-41F5-B8F0-5A50C5D5F510}"/>
    <cellStyle name="Вычисление 17" xfId="2628" xr:uid="{F5201600-5D33-45B6-B17D-2DE27EADD339}"/>
    <cellStyle name="Вычисление 17 2" xfId="4874" xr:uid="{ECC79CF0-6DDD-4B2D-A299-E0FC27631F8B}"/>
    <cellStyle name="Вычисление 17 2 2" xfId="11425" xr:uid="{505C9587-8FA9-4FD4-B804-25EF207757F5}"/>
    <cellStyle name="Вычисление 17 2 3" xfId="17030" xr:uid="{4516A0F5-F3CE-45A7-9A57-3A9F0ACB98EF}"/>
    <cellStyle name="Вычисление 17 2 4" xfId="22506" xr:uid="{8D622E7D-3C77-42AF-A73E-132B347515FE}"/>
    <cellStyle name="Вычисление 17 3" xfId="6940" xr:uid="{982BC296-32B8-417D-AFE7-7F31FF8243FE}"/>
    <cellStyle name="Вычисление 17 3 2" xfId="13423" xr:uid="{2A0A567E-A4CE-489A-94F0-B09639678EBB}"/>
    <cellStyle name="Вычисление 17 3 3" xfId="18989" xr:uid="{78E95B79-029F-42B7-AFCB-307E326CC49D}"/>
    <cellStyle name="Вычисление 17 3 4" xfId="24430" xr:uid="{5D6DA4D7-563F-418D-99F6-711F7644E350}"/>
    <cellStyle name="Вычисление 17 4" xfId="9237" xr:uid="{24B8E6BE-017B-4F67-B1C4-5DF63113D392}"/>
    <cellStyle name="Вычисление 17 5" xfId="14884" xr:uid="{C9B27E17-4107-41E9-9CAE-CD10BE571766}"/>
    <cellStyle name="Вычисление 17 6" xfId="20404" xr:uid="{C8EC57A7-5E91-404D-82DA-C1D99EF95CD8}"/>
    <cellStyle name="Вычисление 18" xfId="2629" xr:uid="{674207DA-6D3D-4B01-843A-34F2D58E3E85}"/>
    <cellStyle name="Вычисление 18 2" xfId="4875" xr:uid="{0280A682-DC03-4125-82EB-4DAB79B2FA1A}"/>
    <cellStyle name="Вычисление 18 2 2" xfId="11426" xr:uid="{80B4BE21-8FD2-43ED-BC8B-2850689CB799}"/>
    <cellStyle name="Вычисление 18 2 3" xfId="17031" xr:uid="{F08AC492-78F6-4F81-B10A-717F654060F6}"/>
    <cellStyle name="Вычисление 18 2 4" xfId="22507" xr:uid="{F74D70CA-1DF8-435D-8937-2B867EDDDB47}"/>
    <cellStyle name="Вычисление 18 3" xfId="6941" xr:uid="{D65DF3C2-AA91-4810-A2D9-7A0256F98EFB}"/>
    <cellStyle name="Вычисление 18 3 2" xfId="13424" xr:uid="{118A4783-D7AE-428D-9C67-3FA5D7ABA882}"/>
    <cellStyle name="Вычисление 18 3 3" xfId="18990" xr:uid="{BCBAD6B0-6B5E-44C6-84E0-858DD5A94894}"/>
    <cellStyle name="Вычисление 18 3 4" xfId="24431" xr:uid="{867FB793-FA4B-42CD-9A71-A45F96A3B368}"/>
    <cellStyle name="Вычисление 18 4" xfId="9238" xr:uid="{09E6469D-F057-4A59-8AE6-B97670B67B6D}"/>
    <cellStyle name="Вычисление 18 5" xfId="14885" xr:uid="{8B088014-D5A3-4AE9-988F-9BDC54569A3B}"/>
    <cellStyle name="Вычисление 18 6" xfId="20405" xr:uid="{DBB35A38-3D49-41CD-9322-99D7627C439D}"/>
    <cellStyle name="Вычисление 19" xfId="4807" xr:uid="{4207DB21-D76E-4D03-A1F3-343961EEACA5}"/>
    <cellStyle name="Вычисление 19 2" xfId="11358" xr:uid="{08E1AB55-C31C-407F-8FFD-6580B5BDE4AE}"/>
    <cellStyle name="Вычисление 19 3" xfId="16963" xr:uid="{A7137F51-38FB-4371-914A-3BE86E836003}"/>
    <cellStyle name="Вычисление 19 4" xfId="22439" xr:uid="{C51C9DCB-9308-47F0-9346-955986A84B8D}"/>
    <cellStyle name="Вычисление 2" xfId="2630" xr:uid="{2CC67368-834D-4A07-9835-BB6EE1ACE2AC}"/>
    <cellStyle name="Вычисление 2 10" xfId="14886" xr:uid="{56C54827-FC7A-46BC-A5E6-A49F9D7C2DF9}"/>
    <cellStyle name="Вычисление 2 11" xfId="20406" xr:uid="{3B720170-71C2-4334-A11C-32985206F995}"/>
    <cellStyle name="Вычисление 2 2" xfId="2631" xr:uid="{EFBCAD29-2A81-4AB3-846B-9379DABE4D63}"/>
    <cellStyle name="Вычисление 2 2 10" xfId="20407" xr:uid="{63E87A02-A77C-4488-A669-1B054CB0B281}"/>
    <cellStyle name="Вычисление 2 2 2" xfId="2632" xr:uid="{7E45271E-51D6-479A-8EB4-501966ECE178}"/>
    <cellStyle name="Вычисление 2 2 2 2" xfId="2633" xr:uid="{2C57E35C-DFB6-4BEC-8ECB-E9D6BA960142}"/>
    <cellStyle name="Вычисление 2 2 2 2 2" xfId="4879" xr:uid="{82E522B8-7E97-4B8B-8294-D0D8DC39CE19}"/>
    <cellStyle name="Вычисление 2 2 2 2 2 2" xfId="11430" xr:uid="{06C6C747-6FC8-4B3F-9BBE-9CFDADCE06EB}"/>
    <cellStyle name="Вычисление 2 2 2 2 2 3" xfId="17035" xr:uid="{11211F78-45CF-4196-90B8-FD27B7A8BEBE}"/>
    <cellStyle name="Вычисление 2 2 2 2 2 4" xfId="22511" xr:uid="{272CC419-AD6F-422A-B105-47BD2FAEEAA4}"/>
    <cellStyle name="Вычисление 2 2 2 2 3" xfId="6945" xr:uid="{33A169C2-2497-48EB-AC8A-470655648365}"/>
    <cellStyle name="Вычисление 2 2 2 2 3 2" xfId="13428" xr:uid="{E8109A17-D362-4B54-BBF9-44A1D00B70C2}"/>
    <cellStyle name="Вычисление 2 2 2 2 3 3" xfId="18994" xr:uid="{7C3E5620-3132-44EE-8FEC-336A77A033B9}"/>
    <cellStyle name="Вычисление 2 2 2 2 3 4" xfId="24435" xr:uid="{B1AE6F52-ADA5-49E9-AC6C-D9438BA21477}"/>
    <cellStyle name="Вычисление 2 2 2 2 4" xfId="9242" xr:uid="{5F3AC06A-9554-4EF0-BF8C-A1581F77A8C6}"/>
    <cellStyle name="Вычисление 2 2 2 2 5" xfId="14889" xr:uid="{F752FE12-C55E-4D04-846F-A8592A6341EE}"/>
    <cellStyle name="Вычисление 2 2 2 2 6" xfId="20409" xr:uid="{95227FE0-6B21-4795-82F4-C8FACA152DCC}"/>
    <cellStyle name="Вычисление 2 2 2 3" xfId="2634" xr:uid="{86668F8E-A653-43B1-B59D-49E15B293371}"/>
    <cellStyle name="Вычисление 2 2 2 3 2" xfId="4880" xr:uid="{9E93A664-9F94-4D05-BA0A-6C92840D2A53}"/>
    <cellStyle name="Вычисление 2 2 2 3 2 2" xfId="11431" xr:uid="{8A2AF162-135F-468D-9272-BEF078A405CB}"/>
    <cellStyle name="Вычисление 2 2 2 3 2 3" xfId="17036" xr:uid="{0751CFB8-9866-4AC4-B3C3-00D20886087F}"/>
    <cellStyle name="Вычисление 2 2 2 3 2 4" xfId="22512" xr:uid="{77761BD7-241D-4611-9E75-02F44D95C39B}"/>
    <cellStyle name="Вычисление 2 2 2 3 3" xfId="6946" xr:uid="{94A13AE0-F70B-48D0-BF00-73FD376E8A82}"/>
    <cellStyle name="Вычисление 2 2 2 3 3 2" xfId="13429" xr:uid="{7021021A-43F5-442D-B20A-2DCEDD290600}"/>
    <cellStyle name="Вычисление 2 2 2 3 3 3" xfId="18995" xr:uid="{24C64FBB-CD33-4F23-9D4F-736B4A7157F7}"/>
    <cellStyle name="Вычисление 2 2 2 3 3 4" xfId="24436" xr:uid="{A876EF13-B33C-4091-96E8-0E689C79EF7A}"/>
    <cellStyle name="Вычисление 2 2 2 3 4" xfId="9243" xr:uid="{7F1CE2D9-C919-4B73-AD83-D2FCD1637072}"/>
    <cellStyle name="Вычисление 2 2 2 3 5" xfId="14890" xr:uid="{819D2F23-86FE-4B71-B8FD-49BBB314179F}"/>
    <cellStyle name="Вычисление 2 2 2 3 6" xfId="20410" xr:uid="{A9D80F2A-8BAA-4263-9563-036F4B16665C}"/>
    <cellStyle name="Вычисление 2 2 2 4" xfId="4878" xr:uid="{9ED1D0DE-4EC0-46EF-A1BF-B08744571730}"/>
    <cellStyle name="Вычисление 2 2 2 4 2" xfId="11429" xr:uid="{43440307-97A6-44E8-ADB6-00686FEE1FD8}"/>
    <cellStyle name="Вычисление 2 2 2 4 3" xfId="17034" xr:uid="{6C21AA44-3BAF-4C65-A597-DC50CAF98F4A}"/>
    <cellStyle name="Вычисление 2 2 2 4 4" xfId="22510" xr:uid="{251F1B32-B57E-4FCC-B2BC-313278BCDCD7}"/>
    <cellStyle name="Вычисление 2 2 2 5" xfId="6944" xr:uid="{B9AB6546-4D7A-4621-93C3-4C3ACA5770AF}"/>
    <cellStyle name="Вычисление 2 2 2 5 2" xfId="13427" xr:uid="{A7532A29-22D6-4AFE-B3B7-A006311D7D20}"/>
    <cellStyle name="Вычисление 2 2 2 5 3" xfId="18993" xr:uid="{4BA82187-BD25-468F-9BAC-E2E0E8F8A7EB}"/>
    <cellStyle name="Вычисление 2 2 2 5 4" xfId="24434" xr:uid="{CED4820F-188B-4DCF-BB7B-73302927CFF5}"/>
    <cellStyle name="Вычисление 2 2 2 6" xfId="9241" xr:uid="{3C17357A-AD5B-4E96-B3BF-FE82605C6726}"/>
    <cellStyle name="Вычисление 2 2 2 7" xfId="14888" xr:uid="{679A5B4B-CBE8-4840-B564-4A72CFC6FF6B}"/>
    <cellStyle name="Вычисление 2 2 2 8" xfId="20408" xr:uid="{BEBFCF11-8F67-4E87-8801-907777F01361}"/>
    <cellStyle name="Вычисление 2 2 3" xfId="2635" xr:uid="{48B38069-4312-428F-8138-C7143677D9AF}"/>
    <cellStyle name="Вычисление 2 2 3 2" xfId="2636" xr:uid="{E8353141-60A8-4609-A9D0-9A197E05517F}"/>
    <cellStyle name="Вычисление 2 2 3 2 2" xfId="4882" xr:uid="{9B26DFD1-C1A8-4B89-B10B-3B65EE34F40F}"/>
    <cellStyle name="Вычисление 2 2 3 2 2 2" xfId="11433" xr:uid="{0ACE294D-2473-4C50-BD0B-12BD4BBA76F9}"/>
    <cellStyle name="Вычисление 2 2 3 2 2 3" xfId="17038" xr:uid="{C189BE3E-F735-41CA-AB9F-6571694A0F6D}"/>
    <cellStyle name="Вычисление 2 2 3 2 2 4" xfId="22514" xr:uid="{8F52C4FA-5888-4AA1-B848-2C99D349CA3F}"/>
    <cellStyle name="Вычисление 2 2 3 2 3" xfId="6948" xr:uid="{F7CBE727-5430-4F79-AC75-E37B6C65B1DE}"/>
    <cellStyle name="Вычисление 2 2 3 2 3 2" xfId="13431" xr:uid="{E7EB9840-2562-4718-8DB3-034948E2129E}"/>
    <cellStyle name="Вычисление 2 2 3 2 3 3" xfId="18997" xr:uid="{D040E610-1637-4C16-8B53-3D5F9E014568}"/>
    <cellStyle name="Вычисление 2 2 3 2 3 4" xfId="24438" xr:uid="{CE0B96D3-8011-49E1-B63A-BD47FD45B5E9}"/>
    <cellStyle name="Вычисление 2 2 3 2 4" xfId="9245" xr:uid="{D3DBC976-848F-469F-85B7-98711D680508}"/>
    <cellStyle name="Вычисление 2 2 3 2 5" xfId="14892" xr:uid="{EDD485B5-F4B9-4F1D-8FDD-31416D9CEFF5}"/>
    <cellStyle name="Вычисление 2 2 3 2 6" xfId="20412" xr:uid="{E3E660A1-961A-4240-8F64-24533503B451}"/>
    <cellStyle name="Вычисление 2 2 3 3" xfId="2637" xr:uid="{C52804F7-1C59-4C94-A442-46BF7FE9F65A}"/>
    <cellStyle name="Вычисление 2 2 3 3 2" xfId="4883" xr:uid="{7B2031F5-468E-46B0-B3FF-14FD179F6B7E}"/>
    <cellStyle name="Вычисление 2 2 3 3 2 2" xfId="11434" xr:uid="{F34F5870-748E-428C-8D8C-359A5930CB93}"/>
    <cellStyle name="Вычисление 2 2 3 3 2 3" xfId="17039" xr:uid="{C4FF05F7-2CB5-4FE9-815B-A2E0EED9E332}"/>
    <cellStyle name="Вычисление 2 2 3 3 2 4" xfId="22515" xr:uid="{53452E08-3D3B-49C4-BC81-2336B3E5CA5D}"/>
    <cellStyle name="Вычисление 2 2 3 3 3" xfId="6949" xr:uid="{3C99F30F-2CE5-4F4B-98A1-0C37E06D59FC}"/>
    <cellStyle name="Вычисление 2 2 3 3 3 2" xfId="13432" xr:uid="{7F313A61-57A0-4D58-8D14-D4CF3B71B97A}"/>
    <cellStyle name="Вычисление 2 2 3 3 3 3" xfId="18998" xr:uid="{88B139D7-A436-4730-A0C2-19D508E283DC}"/>
    <cellStyle name="Вычисление 2 2 3 3 3 4" xfId="24439" xr:uid="{2228FA76-70E6-413B-AAE9-26FCBA2153DF}"/>
    <cellStyle name="Вычисление 2 2 3 3 4" xfId="9246" xr:uid="{963D8989-DE59-4DDF-892B-B2779908469F}"/>
    <cellStyle name="Вычисление 2 2 3 3 5" xfId="14893" xr:uid="{C16B6984-AA95-4B83-9BDA-BE7AE79BFEA0}"/>
    <cellStyle name="Вычисление 2 2 3 3 6" xfId="20413" xr:uid="{A4CE74E4-E0C2-4B8D-8C28-2D8D4239D712}"/>
    <cellStyle name="Вычисление 2 2 3 4" xfId="4881" xr:uid="{453498FE-5453-4F3F-8782-61DADDBF1582}"/>
    <cellStyle name="Вычисление 2 2 3 4 2" xfId="11432" xr:uid="{0D0CC619-D352-4C35-826B-0CF7CCB2B0F3}"/>
    <cellStyle name="Вычисление 2 2 3 4 3" xfId="17037" xr:uid="{17DCB64C-E045-4747-8356-18B7D36FE2E1}"/>
    <cellStyle name="Вычисление 2 2 3 4 4" xfId="22513" xr:uid="{1D46EB83-80FE-44CE-96DF-AEEB0B79F7EB}"/>
    <cellStyle name="Вычисление 2 2 3 5" xfId="6947" xr:uid="{F4E09053-E3D2-4694-8FB5-F42E4D3D7D5B}"/>
    <cellStyle name="Вычисление 2 2 3 5 2" xfId="13430" xr:uid="{D6D2B1DE-95B9-488F-9F3A-54B18861CCB2}"/>
    <cellStyle name="Вычисление 2 2 3 5 3" xfId="18996" xr:uid="{C6D0E0CA-649B-489B-BE80-697A1B611BF3}"/>
    <cellStyle name="Вычисление 2 2 3 5 4" xfId="24437" xr:uid="{9C9A2945-9588-41B5-81E8-5F10CE4C48BF}"/>
    <cellStyle name="Вычисление 2 2 3 6" xfId="9244" xr:uid="{D2A777CF-2665-45A9-B314-4F7121493A2D}"/>
    <cellStyle name="Вычисление 2 2 3 7" xfId="14891" xr:uid="{BADF5CEF-E8F2-43CB-83DE-A46E91478910}"/>
    <cellStyle name="Вычисление 2 2 3 8" xfId="20411" xr:uid="{89951B14-7D7E-4AAE-ACD9-93A0D6ECFEFC}"/>
    <cellStyle name="Вычисление 2 2 4" xfId="2638" xr:uid="{114A0869-01A3-4ABD-A7D0-6ACF527C89DB}"/>
    <cellStyle name="Вычисление 2 2 4 2" xfId="4884" xr:uid="{FAF94146-7DAC-4C44-91F3-D5EB4E17FB1B}"/>
    <cellStyle name="Вычисление 2 2 4 2 2" xfId="11435" xr:uid="{8FD12898-D462-45A4-829E-071A0CF37634}"/>
    <cellStyle name="Вычисление 2 2 4 2 3" xfId="17040" xr:uid="{94CEE9EE-AD6F-4685-B431-3306CD90ECDF}"/>
    <cellStyle name="Вычисление 2 2 4 2 4" xfId="22516" xr:uid="{4DABC389-8B53-4EAE-AE68-ED65FCA4A33E}"/>
    <cellStyle name="Вычисление 2 2 4 3" xfId="6950" xr:uid="{81124EDF-4ABF-4285-B1AE-0C9549624A3F}"/>
    <cellStyle name="Вычисление 2 2 4 3 2" xfId="13433" xr:uid="{ADED65BD-B176-4410-B07D-E01E43F6AA65}"/>
    <cellStyle name="Вычисление 2 2 4 3 3" xfId="18999" xr:uid="{1827A5CE-CFA3-4DD8-BBF4-EA0915751BCF}"/>
    <cellStyle name="Вычисление 2 2 4 3 4" xfId="24440" xr:uid="{AB3C4A5D-5FEA-4F83-9C0C-EB056534C7A4}"/>
    <cellStyle name="Вычисление 2 2 4 4" xfId="9247" xr:uid="{B6AA7E22-4D9F-42B5-98FF-442ABF350545}"/>
    <cellStyle name="Вычисление 2 2 4 5" xfId="14894" xr:uid="{74B814D1-7BBC-4112-A805-8CC75756E4AB}"/>
    <cellStyle name="Вычисление 2 2 4 6" xfId="20414" xr:uid="{088F50FC-BFFA-44D4-AF86-00627E2E0B29}"/>
    <cellStyle name="Вычисление 2 2 5" xfId="2639" xr:uid="{9CDAB563-C751-4B58-AEB3-C3DBAE1D4EDB}"/>
    <cellStyle name="Вычисление 2 2 5 2" xfId="4885" xr:uid="{68992F26-6400-4F46-A088-434FBCB59C24}"/>
    <cellStyle name="Вычисление 2 2 5 2 2" xfId="11436" xr:uid="{ABC38BEC-2E93-45EC-A118-3F5EF7AD31C5}"/>
    <cellStyle name="Вычисление 2 2 5 2 3" xfId="17041" xr:uid="{F6881E34-896F-4465-9BD8-49C134696FB3}"/>
    <cellStyle name="Вычисление 2 2 5 2 4" xfId="22517" xr:uid="{4A35399D-1005-4162-8852-96B2A14C3C5C}"/>
    <cellStyle name="Вычисление 2 2 5 3" xfId="6951" xr:uid="{9779A263-6C36-4BE2-8EF8-5C976DE5178F}"/>
    <cellStyle name="Вычисление 2 2 5 3 2" xfId="13434" xr:uid="{6D2A1380-4FF1-40FF-8CDC-3D36F6DE6AC1}"/>
    <cellStyle name="Вычисление 2 2 5 3 3" xfId="19000" xr:uid="{526E8456-6CBE-42A2-B985-AFBD22441DEC}"/>
    <cellStyle name="Вычисление 2 2 5 3 4" xfId="24441" xr:uid="{1F3CEDAA-2BBE-4D16-9D82-17813F3220C0}"/>
    <cellStyle name="Вычисление 2 2 5 4" xfId="9248" xr:uid="{7B96B3AE-33F0-4936-92BC-D897FFCB1BAF}"/>
    <cellStyle name="Вычисление 2 2 5 5" xfId="14895" xr:uid="{9C3D40EB-9107-4319-98D8-C22BAC800CEA}"/>
    <cellStyle name="Вычисление 2 2 5 6" xfId="20415" xr:uid="{A42BB9E4-6988-4658-AEEB-DF5FBEEDF6D5}"/>
    <cellStyle name="Вычисление 2 2 6" xfId="4877" xr:uid="{B7A3B99F-3109-4F22-9B87-34BD6E53E321}"/>
    <cellStyle name="Вычисление 2 2 6 2" xfId="11428" xr:uid="{35A31049-E17C-422F-BAB9-C0CFCF41CAE7}"/>
    <cellStyle name="Вычисление 2 2 6 3" xfId="17033" xr:uid="{9E5F5A42-251B-4396-9AB9-7E69A26DFBA0}"/>
    <cellStyle name="Вычисление 2 2 6 4" xfId="22509" xr:uid="{5643942F-A766-4F43-A70E-7CB746D79ECE}"/>
    <cellStyle name="Вычисление 2 2 7" xfId="6943" xr:uid="{9EA374F4-BA06-49EA-8092-EF327DF4A2FB}"/>
    <cellStyle name="Вычисление 2 2 7 2" xfId="13426" xr:uid="{33135F16-E050-4E23-82E1-C2C437F2C603}"/>
    <cellStyle name="Вычисление 2 2 7 3" xfId="18992" xr:uid="{F0F5D119-5672-449E-8FD2-6F6651D16526}"/>
    <cellStyle name="Вычисление 2 2 7 4" xfId="24433" xr:uid="{BA3DAD7A-0AF0-4FAD-946B-6413DBC888D1}"/>
    <cellStyle name="Вычисление 2 2 8" xfId="9240" xr:uid="{F67AFC56-ED2D-4E83-BEF2-B41CDCCA7583}"/>
    <cellStyle name="Вычисление 2 2 9" xfId="14887" xr:uid="{9C36AA45-B681-47C6-B538-3A0266CD45C4}"/>
    <cellStyle name="Вычисление 2 3" xfId="2640" xr:uid="{365CE1AE-8E54-4FA1-B48D-2BC1538241C5}"/>
    <cellStyle name="Вычисление 2 3 2" xfId="2641" xr:uid="{C71FE427-F4AA-40E7-B48F-EAA78112CE27}"/>
    <cellStyle name="Вычисление 2 3 2 2" xfId="4887" xr:uid="{3F9156FD-DAB7-4432-8F3D-8FD42225944C}"/>
    <cellStyle name="Вычисление 2 3 2 2 2" xfId="11438" xr:uid="{0079B2C3-E67B-4F85-80E4-F59343EBDE21}"/>
    <cellStyle name="Вычисление 2 3 2 2 3" xfId="17043" xr:uid="{BDBBF4F0-60F8-45EF-8382-C3A6BDB439CD}"/>
    <cellStyle name="Вычисление 2 3 2 2 4" xfId="22519" xr:uid="{AD818F91-15A4-4C2A-89B0-634AD8B56872}"/>
    <cellStyle name="Вычисление 2 3 2 3" xfId="6953" xr:uid="{E0D5C44D-0258-4E32-84E1-E8BE83D501FC}"/>
    <cellStyle name="Вычисление 2 3 2 3 2" xfId="13436" xr:uid="{B1F9A6FE-3FFB-4FC3-BF22-9744C1CE8E1B}"/>
    <cellStyle name="Вычисление 2 3 2 3 3" xfId="19002" xr:uid="{C86C222C-44C6-4DC1-8584-EBF170138CD0}"/>
    <cellStyle name="Вычисление 2 3 2 3 4" xfId="24443" xr:uid="{095AC3AA-C4DC-4A07-91A7-EBBAAA54F71E}"/>
    <cellStyle name="Вычисление 2 3 2 4" xfId="9250" xr:uid="{093C45C5-D9F6-4C22-B1E0-10E61ABB1EE5}"/>
    <cellStyle name="Вычисление 2 3 2 5" xfId="14897" xr:uid="{3EDDC611-D595-4C9E-BB87-8D7C9A8B2C64}"/>
    <cellStyle name="Вычисление 2 3 2 6" xfId="20417" xr:uid="{59678A36-ED04-44BB-867C-4115A4C5827D}"/>
    <cellStyle name="Вычисление 2 3 3" xfId="2642" xr:uid="{82CA091C-C72A-4BE6-979B-45955603F658}"/>
    <cellStyle name="Вычисление 2 3 3 2" xfId="4888" xr:uid="{71F05CC6-BAC5-4C44-BE3F-451C5E02768F}"/>
    <cellStyle name="Вычисление 2 3 3 2 2" xfId="11439" xr:uid="{B96B78CC-7C95-4F03-82D4-CC5651048E25}"/>
    <cellStyle name="Вычисление 2 3 3 2 3" xfId="17044" xr:uid="{9721D7DA-CF71-4353-BD1A-E3B805794FCB}"/>
    <cellStyle name="Вычисление 2 3 3 2 4" xfId="22520" xr:uid="{BBE93C4C-DE37-4861-B737-AD4042CC6FA3}"/>
    <cellStyle name="Вычисление 2 3 3 3" xfId="6954" xr:uid="{D219E510-A092-4014-B862-3560F0E00D0D}"/>
    <cellStyle name="Вычисление 2 3 3 3 2" xfId="13437" xr:uid="{64CF5590-9321-4822-A635-9BFAF0D07EF4}"/>
    <cellStyle name="Вычисление 2 3 3 3 3" xfId="19003" xr:uid="{A27CE124-FA2E-45A6-8442-0CAD21284AC7}"/>
    <cellStyle name="Вычисление 2 3 3 3 4" xfId="24444" xr:uid="{C114E1C6-60E5-40C1-A71C-3819318806F7}"/>
    <cellStyle name="Вычисление 2 3 3 4" xfId="9251" xr:uid="{90522676-4407-4D63-B1B5-39CFA0C2FD63}"/>
    <cellStyle name="Вычисление 2 3 3 5" xfId="14898" xr:uid="{86354D3D-679B-4302-AE1A-CFBD8ACCCDFE}"/>
    <cellStyle name="Вычисление 2 3 3 6" xfId="20418" xr:uid="{C873C279-A4BC-492F-8517-341CAA25A57A}"/>
    <cellStyle name="Вычисление 2 3 4" xfId="4886" xr:uid="{E0CC690F-D050-4C59-87BD-D7F71EA587C7}"/>
    <cellStyle name="Вычисление 2 3 4 2" xfId="11437" xr:uid="{478F06C9-BFA6-4E55-A95B-E6B3D047BF78}"/>
    <cellStyle name="Вычисление 2 3 4 3" xfId="17042" xr:uid="{E43DF0A1-CEC4-4642-A6AC-36C1EB76EA67}"/>
    <cellStyle name="Вычисление 2 3 4 4" xfId="22518" xr:uid="{0691E9C6-18CB-4028-9BA5-7EA1CB0158B5}"/>
    <cellStyle name="Вычисление 2 3 5" xfId="6952" xr:uid="{377344FE-7938-4891-BB1A-9EE38ECBD650}"/>
    <cellStyle name="Вычисление 2 3 5 2" xfId="13435" xr:uid="{3D998928-34D6-476D-AD00-971E2770760A}"/>
    <cellStyle name="Вычисление 2 3 5 3" xfId="19001" xr:uid="{6808FCB6-936E-4412-9449-3E826BCFF28B}"/>
    <cellStyle name="Вычисление 2 3 5 4" xfId="24442" xr:uid="{2690032B-5D34-4064-A110-2F1C5BA0A8E3}"/>
    <cellStyle name="Вычисление 2 3 6" xfId="9249" xr:uid="{1A402545-7E80-4551-B9C6-246758DD3327}"/>
    <cellStyle name="Вычисление 2 3 7" xfId="14896" xr:uid="{ECE1B7B0-1F1D-4F1A-8106-A6F443444076}"/>
    <cellStyle name="Вычисление 2 3 8" xfId="20416" xr:uid="{9F4676AF-6477-4BE7-A069-DD1B1F00CADE}"/>
    <cellStyle name="Вычисление 2 4" xfId="2643" xr:uid="{9CED09C0-9FFF-468D-8FAF-9CB89773C130}"/>
    <cellStyle name="Вычисление 2 4 2" xfId="2644" xr:uid="{C26A9E56-32A7-438E-87EF-CE3D6CC27912}"/>
    <cellStyle name="Вычисление 2 4 2 2" xfId="4890" xr:uid="{488912DD-FB70-460C-9CC1-B459FE85DED1}"/>
    <cellStyle name="Вычисление 2 4 2 2 2" xfId="11441" xr:uid="{43F70012-EF14-45AE-A32D-40DB15FFD1AA}"/>
    <cellStyle name="Вычисление 2 4 2 2 3" xfId="17046" xr:uid="{A4A9745D-6614-4CF4-9124-F5A7E59C8205}"/>
    <cellStyle name="Вычисление 2 4 2 2 4" xfId="22522" xr:uid="{6C89FD1C-8CE5-4947-BC6B-33CB84343890}"/>
    <cellStyle name="Вычисление 2 4 2 3" xfId="6956" xr:uid="{8CFB6ABC-2158-43F9-94A9-6BF44370CC75}"/>
    <cellStyle name="Вычисление 2 4 2 3 2" xfId="13439" xr:uid="{EB608822-B758-4B4E-8CE4-9DACB12BCD5A}"/>
    <cellStyle name="Вычисление 2 4 2 3 3" xfId="19005" xr:uid="{60B7CB99-CBEC-4E06-BC6B-D634D61A3136}"/>
    <cellStyle name="Вычисление 2 4 2 3 4" xfId="24446" xr:uid="{7CA9F3FB-3819-4B3E-A580-1C35EFB26F83}"/>
    <cellStyle name="Вычисление 2 4 2 4" xfId="9253" xr:uid="{A4BC0E6F-1EA9-46A3-A2BF-1A121DC0380A}"/>
    <cellStyle name="Вычисление 2 4 2 5" xfId="14900" xr:uid="{FA4119C4-DE25-46E3-9360-5895B319E031}"/>
    <cellStyle name="Вычисление 2 4 2 6" xfId="20420" xr:uid="{B58FFF2D-B530-4EB2-9700-CAD1F9AB15D0}"/>
    <cellStyle name="Вычисление 2 4 3" xfId="2645" xr:uid="{13C1B4DB-4FF4-4032-9CA6-604A8418E6D4}"/>
    <cellStyle name="Вычисление 2 4 3 2" xfId="4891" xr:uid="{155DB1B2-330F-4364-B093-C3EFD7F3DD8B}"/>
    <cellStyle name="Вычисление 2 4 3 2 2" xfId="11442" xr:uid="{7F715602-7FE5-4E19-AF81-99366D9FDDC0}"/>
    <cellStyle name="Вычисление 2 4 3 2 3" xfId="17047" xr:uid="{8597818C-1A9D-47D4-A217-D91CE08DD456}"/>
    <cellStyle name="Вычисление 2 4 3 2 4" xfId="22523" xr:uid="{F221056E-44F3-421B-949D-AFA96DA3609D}"/>
    <cellStyle name="Вычисление 2 4 3 3" xfId="6957" xr:uid="{0F21CAF2-89D5-42EE-BA9B-34EA6C0A5FB5}"/>
    <cellStyle name="Вычисление 2 4 3 3 2" xfId="13440" xr:uid="{02D3BAC6-7D47-482D-B64D-94A189C95E7F}"/>
    <cellStyle name="Вычисление 2 4 3 3 3" xfId="19006" xr:uid="{078086CB-0441-4AB2-A4D2-4A579FB46766}"/>
    <cellStyle name="Вычисление 2 4 3 3 4" xfId="24447" xr:uid="{86E2E61E-B75D-497D-B507-9290B9455FB7}"/>
    <cellStyle name="Вычисление 2 4 3 4" xfId="9254" xr:uid="{75877426-BDC0-45A3-913B-A99261E10F72}"/>
    <cellStyle name="Вычисление 2 4 3 5" xfId="14901" xr:uid="{C9766746-B083-4F89-BFEE-FAD25FE8A40D}"/>
    <cellStyle name="Вычисление 2 4 3 6" xfId="20421" xr:uid="{3547A9A3-3BB9-47DC-A3CE-1D5F77428FC4}"/>
    <cellStyle name="Вычисление 2 4 4" xfId="4889" xr:uid="{CFA5BE0D-E14D-44D7-BC42-D48FD76A69F6}"/>
    <cellStyle name="Вычисление 2 4 4 2" xfId="11440" xr:uid="{27EC5FD2-7DD0-46D2-8E04-1B550A0118CB}"/>
    <cellStyle name="Вычисление 2 4 4 3" xfId="17045" xr:uid="{51B306F3-32D2-478B-B7D7-91B05D9A73AF}"/>
    <cellStyle name="Вычисление 2 4 4 4" xfId="22521" xr:uid="{80D021AA-CF65-4A46-A694-EC8137DC86F9}"/>
    <cellStyle name="Вычисление 2 4 5" xfId="6955" xr:uid="{E60D7D14-1550-4940-923E-4A76B617C282}"/>
    <cellStyle name="Вычисление 2 4 5 2" xfId="13438" xr:uid="{130DAE34-0C1F-462A-B536-E5BD4D6C9F81}"/>
    <cellStyle name="Вычисление 2 4 5 3" xfId="19004" xr:uid="{3988B155-0689-4EB6-AAA3-46CEFC48DD60}"/>
    <cellStyle name="Вычисление 2 4 5 4" xfId="24445" xr:uid="{FC10200A-32F8-4E87-B8A3-C14BFAD98CFE}"/>
    <cellStyle name="Вычисление 2 4 6" xfId="9252" xr:uid="{65F3118B-0BFE-4D64-A86F-8F2A5533FEC8}"/>
    <cellStyle name="Вычисление 2 4 7" xfId="14899" xr:uid="{82C87157-3211-48D9-95D6-BE26C6740154}"/>
    <cellStyle name="Вычисление 2 4 8" xfId="20419" xr:uid="{5F73EAC9-C4F9-4DC5-82B2-0E8B08F1AED1}"/>
    <cellStyle name="Вычисление 2 5" xfId="2646" xr:uid="{4DA5CF1F-1862-439B-82EB-802E4530F4B4}"/>
    <cellStyle name="Вычисление 2 5 2" xfId="4892" xr:uid="{98869416-896E-4CF9-B3FD-39D26C364C19}"/>
    <cellStyle name="Вычисление 2 5 2 2" xfId="11443" xr:uid="{16B790F2-5B5F-4150-973B-58B587A88F59}"/>
    <cellStyle name="Вычисление 2 5 2 3" xfId="17048" xr:uid="{4B25FA0F-3B44-4B44-891A-E68859558600}"/>
    <cellStyle name="Вычисление 2 5 2 4" xfId="22524" xr:uid="{88C2E43F-47B2-4EF2-ABA1-B63402C578F4}"/>
    <cellStyle name="Вычисление 2 5 3" xfId="6958" xr:uid="{C2A331C7-2F65-4FC2-BFD3-46D4787E7E42}"/>
    <cellStyle name="Вычисление 2 5 3 2" xfId="13441" xr:uid="{1351B3FF-671E-4AA8-A367-BE9D27C20A1F}"/>
    <cellStyle name="Вычисление 2 5 3 3" xfId="19007" xr:uid="{27E843EE-30B5-423E-B11B-AEC4A8E523B6}"/>
    <cellStyle name="Вычисление 2 5 3 4" xfId="24448" xr:uid="{11DB9821-30E2-431B-B2AF-9B14BD3809C5}"/>
    <cellStyle name="Вычисление 2 5 4" xfId="9255" xr:uid="{0200D4DD-70D9-4B6D-B9B9-33EA5DBE8902}"/>
    <cellStyle name="Вычисление 2 5 5" xfId="14902" xr:uid="{BCDC4737-8457-47D0-B823-55DAB9EE7300}"/>
    <cellStyle name="Вычисление 2 5 6" xfId="20422" xr:uid="{9C201954-8666-4C54-8223-7A0975A5EB4F}"/>
    <cellStyle name="Вычисление 2 6" xfId="2647" xr:uid="{19C41E16-9666-41D9-81D0-51228B4F6CCE}"/>
    <cellStyle name="Вычисление 2 6 2" xfId="4893" xr:uid="{28B3606E-218C-43DC-A708-A4A721055B71}"/>
    <cellStyle name="Вычисление 2 6 2 2" xfId="11444" xr:uid="{C94E3EE4-9F2E-4872-835F-F930D3247E69}"/>
    <cellStyle name="Вычисление 2 6 2 3" xfId="17049" xr:uid="{FAD8950E-4BCA-496C-B808-178EC5AC4C61}"/>
    <cellStyle name="Вычисление 2 6 2 4" xfId="22525" xr:uid="{FD384016-A7AD-4BC8-9E22-0A89C6C3AB40}"/>
    <cellStyle name="Вычисление 2 6 3" xfId="6959" xr:uid="{C2F31973-5D31-420C-AD91-848B38B7824D}"/>
    <cellStyle name="Вычисление 2 6 3 2" xfId="13442" xr:uid="{8740356A-0573-47F1-AF4A-D7E59324E177}"/>
    <cellStyle name="Вычисление 2 6 3 3" xfId="19008" xr:uid="{CCA74987-BFBC-49C5-9B98-82F7C08A3496}"/>
    <cellStyle name="Вычисление 2 6 3 4" xfId="24449" xr:uid="{A8AFFECF-B647-43AE-BCDD-DC5C65EDB129}"/>
    <cellStyle name="Вычисление 2 6 4" xfId="9256" xr:uid="{B295A9D3-B3B2-4B51-BCF9-0028B52ACB88}"/>
    <cellStyle name="Вычисление 2 6 5" xfId="14903" xr:uid="{4993391D-D07F-4B4F-8B0E-1790CD36263C}"/>
    <cellStyle name="Вычисление 2 6 6" xfId="20423" xr:uid="{E8B8E337-FC6D-4D86-8F34-92198D1C1F02}"/>
    <cellStyle name="Вычисление 2 7" xfId="4876" xr:uid="{E5E526ED-B961-4A61-9FEF-8A46BC5CC13D}"/>
    <cellStyle name="Вычисление 2 7 2" xfId="11427" xr:uid="{57EA0C6E-0666-42D7-8481-B7C54FB53101}"/>
    <cellStyle name="Вычисление 2 7 3" xfId="17032" xr:uid="{26676D7E-74C0-456C-94D1-3A7DD7DE8939}"/>
    <cellStyle name="Вычисление 2 7 4" xfId="22508" xr:uid="{CA0FDC74-A8E2-4090-901A-9CD78A91D065}"/>
    <cellStyle name="Вычисление 2 8" xfId="6942" xr:uid="{6F0B3F3C-6E30-470E-9B89-D994EBCC9F7E}"/>
    <cellStyle name="Вычисление 2 8 2" xfId="13425" xr:uid="{4FEF4790-5D04-4D51-B37B-1BEBF535C56B}"/>
    <cellStyle name="Вычисление 2 8 3" xfId="18991" xr:uid="{DDF3216C-31AA-4269-87FD-C44A8D69EEE5}"/>
    <cellStyle name="Вычисление 2 8 4" xfId="24432" xr:uid="{4CBEC62A-8DFB-4D34-B9FF-4C40A3396CC6}"/>
    <cellStyle name="Вычисление 2 9" xfId="9239" xr:uid="{A57389BD-9E57-4C27-AFFC-183EB488A63C}"/>
    <cellStyle name="Вычисление 20" xfId="6873" xr:uid="{36EAB6B6-EB8E-4C40-A177-FCA8179FC26C}"/>
    <cellStyle name="Вычисление 20 2" xfId="13356" xr:uid="{BE43C2BA-E1F3-4501-990A-1D6580E4165E}"/>
    <cellStyle name="Вычисление 20 3" xfId="18922" xr:uid="{D62B1E37-48CD-4DD3-BE67-D4C60637DF16}"/>
    <cellStyle name="Вычисление 20 4" xfId="24363" xr:uid="{AD0A3B5C-365C-4B9A-9C78-6A04F606C984}"/>
    <cellStyle name="Вычисление 21" xfId="9170" xr:uid="{5A925C9F-1762-46DC-8BBB-6E48B0F377CC}"/>
    <cellStyle name="Вычисление 22" xfId="14817" xr:uid="{535C8123-CD5C-4604-BD90-B40002760198}"/>
    <cellStyle name="Вычисление 23" xfId="20337" xr:uid="{F78D470B-4D48-4D41-9166-7EE19FE29911}"/>
    <cellStyle name="Вычисление 3" xfId="2648" xr:uid="{FF62CB0D-ED88-4E1F-9BA3-CBF1D33189EF}"/>
    <cellStyle name="Вычисление 3 10" xfId="20424" xr:uid="{C9C80B70-7208-485F-9816-A2AFFAFE4296}"/>
    <cellStyle name="Вычисление 3 2" xfId="2649" xr:uid="{0B39EEEA-377F-436B-AD35-82765A032688}"/>
    <cellStyle name="Вычисление 3 2 2" xfId="2650" xr:uid="{67A6E07E-EF34-4D5B-8ABA-50A830F8A6C0}"/>
    <cellStyle name="Вычисление 3 2 2 2" xfId="4896" xr:uid="{2AF92F51-2297-406C-894D-78A7E50749D7}"/>
    <cellStyle name="Вычисление 3 2 2 2 2" xfId="11447" xr:uid="{4EB2D1B5-2EE8-4739-A8C4-EA5C8B41AE9D}"/>
    <cellStyle name="Вычисление 3 2 2 2 3" xfId="17052" xr:uid="{4039AB3B-0ABA-4E52-AE48-C262FFE1EE93}"/>
    <cellStyle name="Вычисление 3 2 2 2 4" xfId="22528" xr:uid="{19E50A0B-5B92-4AA6-A5BD-7F7A9D01B4A1}"/>
    <cellStyle name="Вычисление 3 2 2 3" xfId="6962" xr:uid="{31E5A803-8915-4E48-AABC-7A189D28BB9F}"/>
    <cellStyle name="Вычисление 3 2 2 3 2" xfId="13445" xr:uid="{B2814CEA-B1DF-4105-BB67-9C74345202E4}"/>
    <cellStyle name="Вычисление 3 2 2 3 3" xfId="19011" xr:uid="{A8604794-052C-4857-B969-BA74EA34FF6E}"/>
    <cellStyle name="Вычисление 3 2 2 3 4" xfId="24452" xr:uid="{FDB1635B-426B-420D-893E-BCDCB78E7F8A}"/>
    <cellStyle name="Вычисление 3 2 2 4" xfId="9259" xr:uid="{C3558F22-EB88-415E-9446-3F07C2EB3296}"/>
    <cellStyle name="Вычисление 3 2 2 5" xfId="14906" xr:uid="{87FF53AF-C1FC-446A-AEC7-7D1669970B70}"/>
    <cellStyle name="Вычисление 3 2 2 6" xfId="20426" xr:uid="{3A60C6EB-096C-4248-83E4-99D0525212C0}"/>
    <cellStyle name="Вычисление 3 2 3" xfId="2651" xr:uid="{BEB02F11-334E-4B8C-806F-441F97F6CAC3}"/>
    <cellStyle name="Вычисление 3 2 3 2" xfId="4897" xr:uid="{D2F28E71-35A3-4AC2-AC81-004A7AFD113B}"/>
    <cellStyle name="Вычисление 3 2 3 2 2" xfId="11448" xr:uid="{96F4C74F-998D-4445-AE12-BE6750F3EB1C}"/>
    <cellStyle name="Вычисление 3 2 3 2 3" xfId="17053" xr:uid="{4D3C02D6-58A1-48E3-875D-AED800030077}"/>
    <cellStyle name="Вычисление 3 2 3 2 4" xfId="22529" xr:uid="{561A61A9-26BB-48A7-9877-B89C45C93EC3}"/>
    <cellStyle name="Вычисление 3 2 3 3" xfId="6963" xr:uid="{EAB2D400-3606-4985-8899-B93A0D98C53A}"/>
    <cellStyle name="Вычисление 3 2 3 3 2" xfId="13446" xr:uid="{587327BC-E97F-4E36-B4CF-B5A38521975B}"/>
    <cellStyle name="Вычисление 3 2 3 3 3" xfId="19012" xr:uid="{B6CD22FF-F669-4677-8F23-31BFBFB8A8F0}"/>
    <cellStyle name="Вычисление 3 2 3 3 4" xfId="24453" xr:uid="{45822D68-1037-4F7A-B4BA-484C4A1AD54B}"/>
    <cellStyle name="Вычисление 3 2 3 4" xfId="9260" xr:uid="{4D47215F-BDF2-4BF3-B63D-AE6667A17EC5}"/>
    <cellStyle name="Вычисление 3 2 3 5" xfId="14907" xr:uid="{587562B5-00DD-4E70-8FE7-6CEC9FCEFE37}"/>
    <cellStyle name="Вычисление 3 2 3 6" xfId="20427" xr:uid="{9C308EF7-ECA5-41F5-B9E8-3ABC5B78BD4D}"/>
    <cellStyle name="Вычисление 3 2 4" xfId="4895" xr:uid="{76043937-C7EC-463E-BFF9-9EBD41FE25A1}"/>
    <cellStyle name="Вычисление 3 2 4 2" xfId="11446" xr:uid="{20667BB7-82AB-4335-B85B-5AB3B2040E4D}"/>
    <cellStyle name="Вычисление 3 2 4 3" xfId="17051" xr:uid="{A7E3DEC9-0AD0-4D6D-952A-93CC42C10DE6}"/>
    <cellStyle name="Вычисление 3 2 4 4" xfId="22527" xr:uid="{5C9CE341-9C94-4EBC-BDC7-1B34F1C76DD7}"/>
    <cellStyle name="Вычисление 3 2 5" xfId="6961" xr:uid="{15605B90-EA64-492A-8DDF-89B8C0FC1132}"/>
    <cellStyle name="Вычисление 3 2 5 2" xfId="13444" xr:uid="{04274F8B-A68A-41B5-89C1-77254854F36D}"/>
    <cellStyle name="Вычисление 3 2 5 3" xfId="19010" xr:uid="{60A6325C-908A-4733-B9CF-FA33FE19EEC0}"/>
    <cellStyle name="Вычисление 3 2 5 4" xfId="24451" xr:uid="{8C6BA6C6-3F06-437F-9B74-F3112801AB81}"/>
    <cellStyle name="Вычисление 3 2 6" xfId="9258" xr:uid="{C4313D95-CAA3-4869-A5CE-1A98B5F6646F}"/>
    <cellStyle name="Вычисление 3 2 7" xfId="14905" xr:uid="{A92713C0-96E4-4EB6-A6CF-88AFA07FF9DE}"/>
    <cellStyle name="Вычисление 3 2 8" xfId="20425" xr:uid="{602808A7-FE20-4386-B88E-3EE6468713F2}"/>
    <cellStyle name="Вычисление 3 3" xfId="2652" xr:uid="{8108AE7C-C4C1-4AAC-BEA9-A49382FC61AF}"/>
    <cellStyle name="Вычисление 3 3 2" xfId="2653" xr:uid="{D2500CB4-A9CD-4E91-B581-93B0EEFDEB4D}"/>
    <cellStyle name="Вычисление 3 3 2 2" xfId="4899" xr:uid="{C29C185E-51DE-4D6D-A563-C2565E96FF32}"/>
    <cellStyle name="Вычисление 3 3 2 2 2" xfId="11450" xr:uid="{E72C52AB-5DE7-4BD2-B5E0-4760B8D5C7D8}"/>
    <cellStyle name="Вычисление 3 3 2 2 3" xfId="17055" xr:uid="{76EF7145-D57F-439E-94A5-85CFF26193E3}"/>
    <cellStyle name="Вычисление 3 3 2 2 4" xfId="22531" xr:uid="{8C82113D-656B-4253-8F12-C162F40CFFAB}"/>
    <cellStyle name="Вычисление 3 3 2 3" xfId="6965" xr:uid="{6D25CD6A-90F6-46FE-862A-E198903226A8}"/>
    <cellStyle name="Вычисление 3 3 2 3 2" xfId="13448" xr:uid="{3476525E-7AA7-46F7-A6C6-040D60B0BC44}"/>
    <cellStyle name="Вычисление 3 3 2 3 3" xfId="19014" xr:uid="{81917D2C-DBCD-450D-A61C-E3BCFAF1CFD1}"/>
    <cellStyle name="Вычисление 3 3 2 3 4" xfId="24455" xr:uid="{E0E5B896-76CC-480D-94D5-A0B5CD175DFC}"/>
    <cellStyle name="Вычисление 3 3 2 4" xfId="9262" xr:uid="{D5CC6746-F65D-4729-8F02-78A11CA70D81}"/>
    <cellStyle name="Вычисление 3 3 2 5" xfId="14909" xr:uid="{78B43151-2A6C-422A-B70E-E7FDBF4AF297}"/>
    <cellStyle name="Вычисление 3 3 2 6" xfId="20429" xr:uid="{8F9541AC-AC87-49CD-93FF-38C816DEE57E}"/>
    <cellStyle name="Вычисление 3 3 3" xfId="2654" xr:uid="{1C6E2A99-8DD9-435C-A18B-7FCA3733627D}"/>
    <cellStyle name="Вычисление 3 3 3 2" xfId="4900" xr:uid="{429188A5-8039-4877-9D7A-147286DE2E78}"/>
    <cellStyle name="Вычисление 3 3 3 2 2" xfId="11451" xr:uid="{8C3D82EC-9FE6-4593-ABA4-BA0A63FF610B}"/>
    <cellStyle name="Вычисление 3 3 3 2 3" xfId="17056" xr:uid="{1B34C2AB-EC58-4338-AE85-1B25B3198C25}"/>
    <cellStyle name="Вычисление 3 3 3 2 4" xfId="22532" xr:uid="{06D4116E-7ECD-4B79-814D-70572B3A1D17}"/>
    <cellStyle name="Вычисление 3 3 3 3" xfId="6966" xr:uid="{571C5FED-B364-4B79-A482-1EC72E22839F}"/>
    <cellStyle name="Вычисление 3 3 3 3 2" xfId="13449" xr:uid="{DD7997A7-354F-4610-8B51-0B7E66617881}"/>
    <cellStyle name="Вычисление 3 3 3 3 3" xfId="19015" xr:uid="{006805DA-7B8A-4CB9-BEA0-976A13FF1861}"/>
    <cellStyle name="Вычисление 3 3 3 3 4" xfId="24456" xr:uid="{C09295FD-1EB6-4EE6-A5C5-1F81C0A699AC}"/>
    <cellStyle name="Вычисление 3 3 3 4" xfId="9263" xr:uid="{EB695F75-BB37-4909-9858-519FDC3567E2}"/>
    <cellStyle name="Вычисление 3 3 3 5" xfId="14910" xr:uid="{39E85CBD-8799-499B-B742-24B1760E9617}"/>
    <cellStyle name="Вычисление 3 3 3 6" xfId="20430" xr:uid="{BA1073B7-3531-4F22-80FD-E0B193DA5D0C}"/>
    <cellStyle name="Вычисление 3 3 4" xfId="4898" xr:uid="{79998B64-AEAF-455B-84D7-BCBFF0C922B5}"/>
    <cellStyle name="Вычисление 3 3 4 2" xfId="11449" xr:uid="{2E758795-F2E2-4FB6-A9D9-3ADD7755600F}"/>
    <cellStyle name="Вычисление 3 3 4 3" xfId="17054" xr:uid="{D08CDA6B-C16E-4096-98F0-423ACB81DD69}"/>
    <cellStyle name="Вычисление 3 3 4 4" xfId="22530" xr:uid="{D1593722-2FCD-4A0F-AF21-003ADCC7658E}"/>
    <cellStyle name="Вычисление 3 3 5" xfId="6964" xr:uid="{44701E3C-3326-4C93-BA97-FF2C68DB7CC3}"/>
    <cellStyle name="Вычисление 3 3 5 2" xfId="13447" xr:uid="{D03370C9-AB36-4D21-B666-5A195939FD64}"/>
    <cellStyle name="Вычисление 3 3 5 3" xfId="19013" xr:uid="{695735B4-4B9C-4874-AB07-62A4384BC935}"/>
    <cellStyle name="Вычисление 3 3 5 4" xfId="24454" xr:uid="{EFDA8919-7BB1-4A14-9211-3FDDE7983CBE}"/>
    <cellStyle name="Вычисление 3 3 6" xfId="9261" xr:uid="{084C914C-DAED-4102-A33A-2B20A47E452E}"/>
    <cellStyle name="Вычисление 3 3 7" xfId="14908" xr:uid="{D4A01B96-050F-4057-BFD9-0128EA8C9C83}"/>
    <cellStyle name="Вычисление 3 3 8" xfId="20428" xr:uid="{BF561575-2A30-47A1-85C7-CA3EA88E46ED}"/>
    <cellStyle name="Вычисление 3 4" xfId="2655" xr:uid="{EA8B8A7A-8E86-4C3E-9DD0-CE8AA712C370}"/>
    <cellStyle name="Вычисление 3 4 2" xfId="4901" xr:uid="{ADD08D99-7CDA-4B9A-8D6B-CCBDBCBAE52B}"/>
    <cellStyle name="Вычисление 3 4 2 2" xfId="11452" xr:uid="{8E1BE2F3-F331-4EE6-ABE9-BE5C39D5FCBC}"/>
    <cellStyle name="Вычисление 3 4 2 3" xfId="17057" xr:uid="{99CF147C-951A-4BAD-872C-B1C622DDA729}"/>
    <cellStyle name="Вычисление 3 4 2 4" xfId="22533" xr:uid="{E431A628-D83E-4B23-860A-A815AFC2145F}"/>
    <cellStyle name="Вычисление 3 4 3" xfId="6967" xr:uid="{13466888-E874-4487-B336-C6654AD9DED3}"/>
    <cellStyle name="Вычисление 3 4 3 2" xfId="13450" xr:uid="{A1455C2C-7E08-464E-85DA-B7F46BF27B15}"/>
    <cellStyle name="Вычисление 3 4 3 3" xfId="19016" xr:uid="{718A0B5D-8395-47C5-8FB7-063B74A20FE6}"/>
    <cellStyle name="Вычисление 3 4 3 4" xfId="24457" xr:uid="{5381D1B5-5BF6-413C-8288-0F9E54E1B07C}"/>
    <cellStyle name="Вычисление 3 4 4" xfId="9264" xr:uid="{749C7D46-E57E-4DB3-941C-99D2BB4D76B4}"/>
    <cellStyle name="Вычисление 3 4 5" xfId="14911" xr:uid="{02DD8326-1A2B-4BF7-8AEB-E75006735A50}"/>
    <cellStyle name="Вычисление 3 4 6" xfId="20431" xr:uid="{1022A717-D23D-4CFE-BE3B-E3BAD43B9563}"/>
    <cellStyle name="Вычисление 3 5" xfId="2656" xr:uid="{F9DC5A89-4E52-49C4-8C09-769DCA26EC7F}"/>
    <cellStyle name="Вычисление 3 5 2" xfId="4902" xr:uid="{B48F5E03-BE91-41DD-A790-F35EB582086D}"/>
    <cellStyle name="Вычисление 3 5 2 2" xfId="11453" xr:uid="{52B5D337-3125-4728-9F26-C68B2D568C82}"/>
    <cellStyle name="Вычисление 3 5 2 3" xfId="17058" xr:uid="{A58D5F0C-C746-4D94-AEC8-13AAD171F700}"/>
    <cellStyle name="Вычисление 3 5 2 4" xfId="22534" xr:uid="{CCF5C899-4535-4C1E-B3D8-8EDEBA059FE8}"/>
    <cellStyle name="Вычисление 3 5 3" xfId="6968" xr:uid="{2F814C97-D992-4B03-8194-B245529159D1}"/>
    <cellStyle name="Вычисление 3 5 3 2" xfId="13451" xr:uid="{4587D235-06F0-4C7C-9188-8499F368EE62}"/>
    <cellStyle name="Вычисление 3 5 3 3" xfId="19017" xr:uid="{25BB3201-9D0D-4BAC-86D0-09F0E9BA78FB}"/>
    <cellStyle name="Вычисление 3 5 3 4" xfId="24458" xr:uid="{E6CE08EC-DB44-4FD1-81CE-B16C59DB5EFC}"/>
    <cellStyle name="Вычисление 3 5 4" xfId="9265" xr:uid="{CF1980E0-335E-40F9-9CD5-7E709F50A452}"/>
    <cellStyle name="Вычисление 3 5 5" xfId="14912" xr:uid="{F03EEF13-20FC-42B9-9D0E-477B9CF17240}"/>
    <cellStyle name="Вычисление 3 5 6" xfId="20432" xr:uid="{A366691E-DB6D-4AAF-8EB9-1BABF0ECCF9C}"/>
    <cellStyle name="Вычисление 3 6" xfId="4894" xr:uid="{F1B43599-A6CC-4CD5-AA0D-06CCB7D09E49}"/>
    <cellStyle name="Вычисление 3 6 2" xfId="11445" xr:uid="{7391B638-A6B7-4C46-853A-EE9FAFAAE95E}"/>
    <cellStyle name="Вычисление 3 6 3" xfId="17050" xr:uid="{DD6C2123-49E0-4D5A-8D33-66DD7A09F0A0}"/>
    <cellStyle name="Вычисление 3 6 4" xfId="22526" xr:uid="{51EAF179-14F2-4B53-9F4D-6C246A6F2175}"/>
    <cellStyle name="Вычисление 3 7" xfId="6960" xr:uid="{9AA2AF71-8900-48FE-8C8C-E058184422B4}"/>
    <cellStyle name="Вычисление 3 7 2" xfId="13443" xr:uid="{831234A7-CA96-49A7-9828-8AEFEF24C32C}"/>
    <cellStyle name="Вычисление 3 7 3" xfId="19009" xr:uid="{25572C64-366A-410B-B689-A0304460BF9A}"/>
    <cellStyle name="Вычисление 3 7 4" xfId="24450" xr:uid="{6010E5FD-9C80-4C5E-B6A2-686245B0A9F5}"/>
    <cellStyle name="Вычисление 3 8" xfId="9257" xr:uid="{C36CF3EB-5272-4870-A3FB-1FD5EF27BF71}"/>
    <cellStyle name="Вычисление 3 9" xfId="14904" xr:uid="{DA53008F-1CC4-493C-9B19-49C3BA4FC4C9}"/>
    <cellStyle name="Вычисление 4" xfId="2657" xr:uid="{E6D4EFA0-4F15-4203-B85D-97B64F76B692}"/>
    <cellStyle name="Вычисление 4 10" xfId="14913" xr:uid="{7AB3DE34-CC21-4450-91E7-AF980A022998}"/>
    <cellStyle name="Вычисление 4 11" xfId="20433" xr:uid="{A77D182B-B879-4141-B731-7ECDFF7F2BA1}"/>
    <cellStyle name="Вычисление 4 2" xfId="2658" xr:uid="{9A18AF40-E237-4C93-AA33-93E804F97CEE}"/>
    <cellStyle name="Вычисление 4 2 2" xfId="2659" xr:uid="{CAEEC71D-3547-4FEF-BF77-798877BD8815}"/>
    <cellStyle name="Вычисление 4 2 2 2" xfId="4905" xr:uid="{2A6A17D1-E78E-454E-BE17-DBC8A0543A8F}"/>
    <cellStyle name="Вычисление 4 2 2 2 2" xfId="11456" xr:uid="{94F51CBE-79E5-4499-8156-B4E4BB294E8E}"/>
    <cellStyle name="Вычисление 4 2 2 2 3" xfId="17061" xr:uid="{86F484F6-1A97-4305-8F46-CBEE507CCE60}"/>
    <cellStyle name="Вычисление 4 2 2 2 4" xfId="22537" xr:uid="{1FA95CEF-6E09-44F4-BA87-59B2D1D028B5}"/>
    <cellStyle name="Вычисление 4 2 2 3" xfId="6971" xr:uid="{0A3CBA96-C4F7-49F6-A7E4-A75416C8DF20}"/>
    <cellStyle name="Вычисление 4 2 2 3 2" xfId="13454" xr:uid="{94E8CDAE-9972-442C-AABF-C81D5CFCD8C3}"/>
    <cellStyle name="Вычисление 4 2 2 3 3" xfId="19020" xr:uid="{DEC60857-68AE-4BCE-8368-906E9B6FC196}"/>
    <cellStyle name="Вычисление 4 2 2 3 4" xfId="24461" xr:uid="{72F1921A-B497-42CC-A1EA-78E0B741BD27}"/>
    <cellStyle name="Вычисление 4 2 2 4" xfId="9268" xr:uid="{00098740-E109-4240-8CB3-0B87EC4D2B9A}"/>
    <cellStyle name="Вычисление 4 2 2 5" xfId="14915" xr:uid="{3D7A7A8F-FB19-400D-BB82-E46271FB3B7C}"/>
    <cellStyle name="Вычисление 4 2 2 6" xfId="20435" xr:uid="{F70AACBA-A7AA-4D39-9BFD-096A5E81A3A4}"/>
    <cellStyle name="Вычисление 4 2 3" xfId="2660" xr:uid="{B24B76BD-8AEB-4F84-8546-6FDDBB3CAA45}"/>
    <cellStyle name="Вычисление 4 2 3 2" xfId="4906" xr:uid="{E465BD6E-E95D-4682-A5E1-703827C63A7F}"/>
    <cellStyle name="Вычисление 4 2 3 2 2" xfId="11457" xr:uid="{B1B25BC0-0B4D-4401-BC37-BBEA5F8F855B}"/>
    <cellStyle name="Вычисление 4 2 3 2 3" xfId="17062" xr:uid="{F3F2E371-8F17-4689-B701-0A77E54A9454}"/>
    <cellStyle name="Вычисление 4 2 3 2 4" xfId="22538" xr:uid="{72D15AB0-EF8B-4C74-8784-41F94CF2EAFE}"/>
    <cellStyle name="Вычисление 4 2 3 3" xfId="6972" xr:uid="{C07126B1-DA5B-4BE1-9C18-CCF2CBB7ED68}"/>
    <cellStyle name="Вычисление 4 2 3 3 2" xfId="13455" xr:uid="{FCF77DE5-316D-406C-91A2-FCC4E678EF2F}"/>
    <cellStyle name="Вычисление 4 2 3 3 3" xfId="19021" xr:uid="{6027AA3D-0B66-4360-AA75-C6C8CB618544}"/>
    <cellStyle name="Вычисление 4 2 3 3 4" xfId="24462" xr:uid="{C94EDF66-FBEC-441C-915A-49C58442A5B4}"/>
    <cellStyle name="Вычисление 4 2 3 4" xfId="9269" xr:uid="{FA7C34C3-7DE7-4EBA-8565-ED16F578651D}"/>
    <cellStyle name="Вычисление 4 2 3 5" xfId="14916" xr:uid="{93FC7348-B05E-49FA-8DFE-CF1314F3F08A}"/>
    <cellStyle name="Вычисление 4 2 3 6" xfId="20436" xr:uid="{7BB5B951-4FA9-44C1-9202-1F45173E7F72}"/>
    <cellStyle name="Вычисление 4 2 4" xfId="4904" xr:uid="{A317FC97-80E9-46E5-B817-D5EBB2C7D4BC}"/>
    <cellStyle name="Вычисление 4 2 4 2" xfId="11455" xr:uid="{E248ADC2-A743-40E3-8DFA-2EF0026B9009}"/>
    <cellStyle name="Вычисление 4 2 4 3" xfId="17060" xr:uid="{EDCE3AB0-0418-4047-808E-1D87A1A9A4A3}"/>
    <cellStyle name="Вычисление 4 2 4 4" xfId="22536" xr:uid="{1AD1FF83-758D-4F56-B1C3-07C9D7EF4A3A}"/>
    <cellStyle name="Вычисление 4 2 5" xfId="6970" xr:uid="{BCD67255-D346-44A1-A666-E105E1570EF5}"/>
    <cellStyle name="Вычисление 4 2 5 2" xfId="13453" xr:uid="{A7AD0FD8-76B9-4228-8895-F49D4D927F7C}"/>
    <cellStyle name="Вычисление 4 2 5 3" xfId="19019" xr:uid="{2A06E715-9C50-421D-943F-C726A150B636}"/>
    <cellStyle name="Вычисление 4 2 5 4" xfId="24460" xr:uid="{6BF9E824-6CAF-4B77-8453-65A2383D2490}"/>
    <cellStyle name="Вычисление 4 2 6" xfId="9267" xr:uid="{CCA27380-9071-4689-942A-CA201A95956B}"/>
    <cellStyle name="Вычисление 4 2 7" xfId="14914" xr:uid="{F6F8745A-ECB4-4EA4-97AC-83BD1D81322B}"/>
    <cellStyle name="Вычисление 4 2 8" xfId="20434" xr:uid="{131A9423-C9D3-4502-B16C-B6C20F7FF3F5}"/>
    <cellStyle name="Вычисление 4 3" xfId="2661" xr:uid="{3E45CC9D-646C-4B1B-AEAC-A737B02E748D}"/>
    <cellStyle name="Вычисление 4 3 2" xfId="2662" xr:uid="{015E161D-B3BD-4196-A314-735764660800}"/>
    <cellStyle name="Вычисление 4 3 2 2" xfId="4908" xr:uid="{CC70DDBD-B6A6-49E5-A98B-7AC29EB2B690}"/>
    <cellStyle name="Вычисление 4 3 2 2 2" xfId="11459" xr:uid="{134E6D0E-4C0D-4AB9-8959-136D11DC7C30}"/>
    <cellStyle name="Вычисление 4 3 2 2 3" xfId="17064" xr:uid="{CADF2F85-2FE3-4D93-B1F6-D53ECFDB46F4}"/>
    <cellStyle name="Вычисление 4 3 2 2 4" xfId="22540" xr:uid="{1BE4B2E5-BEDC-4230-8DDF-3A8E61462966}"/>
    <cellStyle name="Вычисление 4 3 2 3" xfId="6974" xr:uid="{BCCF3889-5415-496C-8D50-2ACEEE484A62}"/>
    <cellStyle name="Вычисление 4 3 2 3 2" xfId="13457" xr:uid="{29B0BCDD-A155-4E19-9F62-F8DF3F392A5D}"/>
    <cellStyle name="Вычисление 4 3 2 3 3" xfId="19023" xr:uid="{B6D123DC-8443-40B9-9A3B-2CD383455467}"/>
    <cellStyle name="Вычисление 4 3 2 3 4" xfId="24464" xr:uid="{FB15302D-732E-4821-84BF-AEE8D6833EF5}"/>
    <cellStyle name="Вычисление 4 3 2 4" xfId="9271" xr:uid="{F4BC7272-61EA-446B-ADE5-401AB92E609F}"/>
    <cellStyle name="Вычисление 4 3 2 5" xfId="14918" xr:uid="{33B5591B-0727-4390-8FC2-887291846F38}"/>
    <cellStyle name="Вычисление 4 3 2 6" xfId="20438" xr:uid="{3E86417F-50E5-47EF-825E-D97F5A894ECB}"/>
    <cellStyle name="Вычисление 4 3 3" xfId="2663" xr:uid="{0D8F81C3-850B-40E9-9976-194B05C10079}"/>
    <cellStyle name="Вычисление 4 3 3 2" xfId="4909" xr:uid="{683F81BB-D3D7-4CBF-8ABD-FC3DE6878165}"/>
    <cellStyle name="Вычисление 4 3 3 2 2" xfId="11460" xr:uid="{EC5BF3C1-A547-49B6-BAEE-4607BF915F1B}"/>
    <cellStyle name="Вычисление 4 3 3 2 3" xfId="17065" xr:uid="{F776DF23-5625-41D4-AB7B-CDD806F6A065}"/>
    <cellStyle name="Вычисление 4 3 3 2 4" xfId="22541" xr:uid="{ECCFCA96-39FB-416E-9491-291CFEA2A0B0}"/>
    <cellStyle name="Вычисление 4 3 3 3" xfId="6975" xr:uid="{5FB78B99-7FDE-4AD4-B3F5-13764DD562D4}"/>
    <cellStyle name="Вычисление 4 3 3 3 2" xfId="13458" xr:uid="{5D13D526-4CDC-42D0-8D6F-DEC204CC69AE}"/>
    <cellStyle name="Вычисление 4 3 3 3 3" xfId="19024" xr:uid="{9382FBF2-72CD-42A3-99B1-1F888310262D}"/>
    <cellStyle name="Вычисление 4 3 3 3 4" xfId="24465" xr:uid="{AF64BE1E-A3D5-443B-816B-6B20AEFDF39D}"/>
    <cellStyle name="Вычисление 4 3 3 4" xfId="9272" xr:uid="{FE9DA8AB-5C20-42D2-A349-CE569198C616}"/>
    <cellStyle name="Вычисление 4 3 3 5" xfId="14919" xr:uid="{6F921A01-37EC-44E8-9210-CEAAD527448A}"/>
    <cellStyle name="Вычисление 4 3 3 6" xfId="20439" xr:uid="{0DA573E9-1509-4FAA-A0D7-E5A15EA16458}"/>
    <cellStyle name="Вычисление 4 3 4" xfId="4907" xr:uid="{F575C078-7FBE-4975-9C70-1B837035EE62}"/>
    <cellStyle name="Вычисление 4 3 4 2" xfId="11458" xr:uid="{58A1BF5D-1779-4D54-B6CC-0A31FEFFF941}"/>
    <cellStyle name="Вычисление 4 3 4 3" xfId="17063" xr:uid="{CCC603A6-5481-435F-BECC-F4EC24F3E202}"/>
    <cellStyle name="Вычисление 4 3 4 4" xfId="22539" xr:uid="{F653217A-09C5-4796-AF0E-1DF82BF3B0F3}"/>
    <cellStyle name="Вычисление 4 3 5" xfId="6973" xr:uid="{EBE82116-FF72-47A8-A86D-CDC799BF3078}"/>
    <cellStyle name="Вычисление 4 3 5 2" xfId="13456" xr:uid="{99912E21-AA22-4DD1-9631-E18BCCFC6B2F}"/>
    <cellStyle name="Вычисление 4 3 5 3" xfId="19022" xr:uid="{B5B6E3F9-47FC-4653-AE9A-847B5F009998}"/>
    <cellStyle name="Вычисление 4 3 5 4" xfId="24463" xr:uid="{696A4937-D611-4604-A9DD-2DB5DAF1A160}"/>
    <cellStyle name="Вычисление 4 3 6" xfId="9270" xr:uid="{2BD11D9D-2E2D-4756-93FE-25ACDC09EF5F}"/>
    <cellStyle name="Вычисление 4 3 7" xfId="14917" xr:uid="{444D0A1C-F85A-4FFF-93D5-AE8346C61FC7}"/>
    <cellStyle name="Вычисление 4 3 8" xfId="20437" xr:uid="{0E55BB88-CBD7-4194-8A1E-5B70F3BF4734}"/>
    <cellStyle name="Вычисление 4 4" xfId="2664" xr:uid="{4A536515-9FBC-4695-804F-DF2D5F95AF2E}"/>
    <cellStyle name="Вычисление 4 4 2" xfId="2665" xr:uid="{04833953-0F43-4241-8AF5-5EE0E218A8F9}"/>
    <cellStyle name="Вычисление 4 4 2 2" xfId="4911" xr:uid="{BD8386C5-2DF9-4A8D-AFFE-6F8A53DA8730}"/>
    <cellStyle name="Вычисление 4 4 2 2 2" xfId="11462" xr:uid="{85BA4ED3-992D-40BE-A302-0F83AA11BE06}"/>
    <cellStyle name="Вычисление 4 4 2 2 3" xfId="17067" xr:uid="{B4C33DC6-EAF3-483C-AB12-A9E00CF9B981}"/>
    <cellStyle name="Вычисление 4 4 2 2 4" xfId="22543" xr:uid="{0068BDD2-1A7D-4AF3-98CB-3E85B82DEAF2}"/>
    <cellStyle name="Вычисление 4 4 2 3" xfId="6977" xr:uid="{C1627A39-8AF4-49DC-90B3-C7CC23FC55BF}"/>
    <cellStyle name="Вычисление 4 4 2 3 2" xfId="13460" xr:uid="{FA7DA153-E21A-45B1-8974-949A599E3CCF}"/>
    <cellStyle name="Вычисление 4 4 2 3 3" xfId="19026" xr:uid="{1F778E05-64DA-452A-8689-B559FFD647F4}"/>
    <cellStyle name="Вычисление 4 4 2 3 4" xfId="24467" xr:uid="{F7261B39-8BE2-4FA5-85D8-4B775716A2D3}"/>
    <cellStyle name="Вычисление 4 4 2 4" xfId="9274" xr:uid="{61A0C8A0-2F01-467F-A01A-36545607DD8B}"/>
    <cellStyle name="Вычисление 4 4 2 5" xfId="14921" xr:uid="{916CB037-8C1D-4B82-8AC8-621EC63379EB}"/>
    <cellStyle name="Вычисление 4 4 2 6" xfId="20441" xr:uid="{A0B6AEA2-8E42-4AD5-8374-61954E723A5B}"/>
    <cellStyle name="Вычисление 4 4 3" xfId="2666" xr:uid="{1863F29F-427A-4992-9971-AAFC168E2BAA}"/>
    <cellStyle name="Вычисление 4 4 3 2" xfId="4912" xr:uid="{B0080FDB-AA38-422A-A65F-3F692CD5B388}"/>
    <cellStyle name="Вычисление 4 4 3 2 2" xfId="11463" xr:uid="{AA0FEBF2-E371-4A2E-944C-E67DD7719B4A}"/>
    <cellStyle name="Вычисление 4 4 3 2 3" xfId="17068" xr:uid="{56C07F21-4835-4742-9168-E321DA3FF856}"/>
    <cellStyle name="Вычисление 4 4 3 2 4" xfId="22544" xr:uid="{E7778A61-CE95-45FA-8AF2-79F428C7DF22}"/>
    <cellStyle name="Вычисление 4 4 3 3" xfId="6978" xr:uid="{CA78A92E-3FCF-449F-B21A-C79A5E69620A}"/>
    <cellStyle name="Вычисление 4 4 3 3 2" xfId="13461" xr:uid="{1F447D69-7C2C-49A2-B1A2-BDCEE8C7BD79}"/>
    <cellStyle name="Вычисление 4 4 3 3 3" xfId="19027" xr:uid="{2880FEBA-AA85-432F-B285-270AFD5DF600}"/>
    <cellStyle name="Вычисление 4 4 3 3 4" xfId="24468" xr:uid="{E61EDA8E-C3D4-4BAB-A504-19D61C10E0B9}"/>
    <cellStyle name="Вычисление 4 4 3 4" xfId="9275" xr:uid="{2AFFC923-3126-4137-8530-B1AE9CFECF38}"/>
    <cellStyle name="Вычисление 4 4 3 5" xfId="14922" xr:uid="{8500D53B-876F-40F8-AE2E-81B37D43F275}"/>
    <cellStyle name="Вычисление 4 4 3 6" xfId="20442" xr:uid="{6ED97672-7091-4DD8-85B7-718300FF8541}"/>
    <cellStyle name="Вычисление 4 4 4" xfId="4910" xr:uid="{15FE7D3C-EF74-4CEF-9413-BA3F2FBAEC81}"/>
    <cellStyle name="Вычисление 4 4 4 2" xfId="11461" xr:uid="{86851881-3E7F-47E2-A9D2-A2F50F90E911}"/>
    <cellStyle name="Вычисление 4 4 4 3" xfId="17066" xr:uid="{66AFA34D-A0DE-49E2-90D5-F7CBEDC07BF6}"/>
    <cellStyle name="Вычисление 4 4 4 4" xfId="22542" xr:uid="{1E8B434D-4E3B-451E-94E3-57C7B076C3C8}"/>
    <cellStyle name="Вычисление 4 4 5" xfId="6976" xr:uid="{5F0B96E7-4C63-4006-B92D-31D8B6D089A5}"/>
    <cellStyle name="Вычисление 4 4 5 2" xfId="13459" xr:uid="{F109A44B-EB3B-492D-BD59-E04524822498}"/>
    <cellStyle name="Вычисление 4 4 5 3" xfId="19025" xr:uid="{978B1552-A23C-46F4-A021-B366AEA21507}"/>
    <cellStyle name="Вычисление 4 4 5 4" xfId="24466" xr:uid="{9D0CF369-F21D-4815-B2F5-5DFFF71DBFA4}"/>
    <cellStyle name="Вычисление 4 4 6" xfId="9273" xr:uid="{45E27CE1-FCFA-4C5A-A2B2-300ADEA80532}"/>
    <cellStyle name="Вычисление 4 4 7" xfId="14920" xr:uid="{92D7AB26-C777-4F3C-BBCF-2A954DD2BDFC}"/>
    <cellStyle name="Вычисление 4 4 8" xfId="20440" xr:uid="{733C9EE4-722A-4AA8-98C5-A2FBA0354D30}"/>
    <cellStyle name="Вычисление 4 5" xfId="2667" xr:uid="{DD9B37C2-718D-448E-9461-6679A9103D84}"/>
    <cellStyle name="Вычисление 4 5 2" xfId="4913" xr:uid="{0988CE22-A0D6-4459-AF32-D55B33C3D14C}"/>
    <cellStyle name="Вычисление 4 5 2 2" xfId="11464" xr:uid="{2116A4A0-55AC-4DB1-95C5-70AA85DAEC33}"/>
    <cellStyle name="Вычисление 4 5 2 3" xfId="17069" xr:uid="{89C2B3E7-7581-4CBC-9B07-37855F4FFCCD}"/>
    <cellStyle name="Вычисление 4 5 2 4" xfId="22545" xr:uid="{3BD3F865-2F0A-4FDC-BCE6-F190748C9006}"/>
    <cellStyle name="Вычисление 4 5 3" xfId="6979" xr:uid="{EA557394-E3BB-46A7-99A4-F6263FCB65C5}"/>
    <cellStyle name="Вычисление 4 5 3 2" xfId="13462" xr:uid="{1BB7BA36-813D-4E21-996B-E9DD1DA475DD}"/>
    <cellStyle name="Вычисление 4 5 3 3" xfId="19028" xr:uid="{4C2DC7E9-B68A-4081-A8FD-BA9F280232B4}"/>
    <cellStyle name="Вычисление 4 5 3 4" xfId="24469" xr:uid="{C538B0F1-E31F-42E1-B76F-6905AB8ABF96}"/>
    <cellStyle name="Вычисление 4 5 4" xfId="9276" xr:uid="{7C48F39D-9BD3-48C2-9BC9-9D416E60B085}"/>
    <cellStyle name="Вычисление 4 5 5" xfId="14923" xr:uid="{B4489A1B-831E-4144-AF04-A46044F6254C}"/>
    <cellStyle name="Вычисление 4 5 6" xfId="20443" xr:uid="{4BA1C310-E780-4C8B-B8FF-CA9EA0B30803}"/>
    <cellStyle name="Вычисление 4 6" xfId="2668" xr:uid="{46AD0801-230B-47A5-9F62-36B4DF6145D6}"/>
    <cellStyle name="Вычисление 4 6 2" xfId="4914" xr:uid="{27E7DC5D-B649-4C5C-A646-62FDBCFDE20A}"/>
    <cellStyle name="Вычисление 4 6 2 2" xfId="11465" xr:uid="{0F2ECF84-A4B6-43E1-A32A-77C6F6690E27}"/>
    <cellStyle name="Вычисление 4 6 2 3" xfId="17070" xr:uid="{5448971A-F558-4D4B-96FD-D290663C1455}"/>
    <cellStyle name="Вычисление 4 6 2 4" xfId="22546" xr:uid="{4C476D24-2D04-4379-885E-4A642792DA57}"/>
    <cellStyle name="Вычисление 4 6 3" xfId="6980" xr:uid="{13A661D9-949C-478E-9AD5-7A9201F8869F}"/>
    <cellStyle name="Вычисление 4 6 3 2" xfId="13463" xr:uid="{A540D0F8-9989-453D-B3A0-56B92AB19EA0}"/>
    <cellStyle name="Вычисление 4 6 3 3" xfId="19029" xr:uid="{D1ECE5BD-F083-461C-8A06-C27C7D480C22}"/>
    <cellStyle name="Вычисление 4 6 3 4" xfId="24470" xr:uid="{86F6B480-60EC-4622-A04C-D2C0D9EA6D15}"/>
    <cellStyle name="Вычисление 4 6 4" xfId="9277" xr:uid="{F8DA304B-4932-4F76-ADC0-63EC0ECBBD20}"/>
    <cellStyle name="Вычисление 4 6 5" xfId="14924" xr:uid="{4D614823-AD05-4499-8EE8-475EFD416B83}"/>
    <cellStyle name="Вычисление 4 6 6" xfId="20444" xr:uid="{0428B5DB-89B8-4403-A2E7-AD83868A36F6}"/>
    <cellStyle name="Вычисление 4 7" xfId="4903" xr:uid="{0C38CC51-0A6A-461F-8C2C-BF313BCB6540}"/>
    <cellStyle name="Вычисление 4 7 2" xfId="11454" xr:uid="{14DE260B-3004-4A84-B419-DFB07278A736}"/>
    <cellStyle name="Вычисление 4 7 3" xfId="17059" xr:uid="{89A35ED4-A0D1-4081-8DDA-BEADFEAED436}"/>
    <cellStyle name="Вычисление 4 7 4" xfId="22535" xr:uid="{BF821B46-85E5-4140-B510-210EE360C38E}"/>
    <cellStyle name="Вычисление 4 8" xfId="6969" xr:uid="{14209A62-9C71-41F8-B5B2-CFC8C52DF9C1}"/>
    <cellStyle name="Вычисление 4 8 2" xfId="13452" xr:uid="{2F40B379-CC0D-4315-97BB-6D964E2AC94F}"/>
    <cellStyle name="Вычисление 4 8 3" xfId="19018" xr:uid="{8510A540-F690-4096-85B7-8FE59914143F}"/>
    <cellStyle name="Вычисление 4 8 4" xfId="24459" xr:uid="{9D4671C4-EFD4-46ED-BA0D-69085F366FC1}"/>
    <cellStyle name="Вычисление 4 9" xfId="9266" xr:uid="{D0C8A7F7-8B22-4B11-B925-9B084C7536CF}"/>
    <cellStyle name="Вычисление 5" xfId="2669" xr:uid="{832A7851-B7E0-439A-A3F5-506768E7F71C}"/>
    <cellStyle name="Вычисление 5 10" xfId="14925" xr:uid="{43A42AA8-C981-46D9-BAF2-8BA6D759C7FD}"/>
    <cellStyle name="Вычисление 5 11" xfId="20445" xr:uid="{6843DBE5-3202-4D56-BDA0-E09552053A79}"/>
    <cellStyle name="Вычисление 5 2" xfId="2670" xr:uid="{043E3563-5D7C-4FD9-99FF-36A3857CD9D4}"/>
    <cellStyle name="Вычисление 5 2 2" xfId="2671" xr:uid="{939057D4-85A7-4CBF-898E-9889AC68C050}"/>
    <cellStyle name="Вычисление 5 2 2 2" xfId="4917" xr:uid="{2E070B1B-0AC1-4CC7-8155-56A9D3D1D023}"/>
    <cellStyle name="Вычисление 5 2 2 2 2" xfId="11468" xr:uid="{843C6D4D-952C-42DB-81E2-E902363AA22E}"/>
    <cellStyle name="Вычисление 5 2 2 2 3" xfId="17073" xr:uid="{74A89EEF-114E-40B8-9E4B-A5428066680F}"/>
    <cellStyle name="Вычисление 5 2 2 2 4" xfId="22549" xr:uid="{95C5CA60-1C80-4354-B4D6-66B3A40F95C2}"/>
    <cellStyle name="Вычисление 5 2 2 3" xfId="6983" xr:uid="{74F507B5-F71E-4A05-A711-96EAB8D17869}"/>
    <cellStyle name="Вычисление 5 2 2 3 2" xfId="13466" xr:uid="{AB1C63AC-2C4C-4055-BF33-34BDBF77CB72}"/>
    <cellStyle name="Вычисление 5 2 2 3 3" xfId="19032" xr:uid="{D349BF08-1E50-4E86-91F2-966DA26F3D2E}"/>
    <cellStyle name="Вычисление 5 2 2 3 4" xfId="24473" xr:uid="{7D8EF9F4-2825-44A9-AF6E-F70670A5F9FD}"/>
    <cellStyle name="Вычисление 5 2 2 4" xfId="9280" xr:uid="{BF5B2E3A-E638-4959-ABF4-C6BD820EE4AB}"/>
    <cellStyle name="Вычисление 5 2 2 5" xfId="14927" xr:uid="{9BB04FDF-75AA-4567-A4D0-27BDC7B0886F}"/>
    <cellStyle name="Вычисление 5 2 2 6" xfId="20447" xr:uid="{79D51263-B6ED-4A6F-92BB-9D2DE0300D03}"/>
    <cellStyle name="Вычисление 5 2 3" xfId="2672" xr:uid="{FBE5FB95-CBAD-400B-AE8B-A679311E0A56}"/>
    <cellStyle name="Вычисление 5 2 3 2" xfId="4918" xr:uid="{3B9B4584-ED46-4FC6-9931-595D68154D0E}"/>
    <cellStyle name="Вычисление 5 2 3 2 2" xfId="11469" xr:uid="{1ABAF430-2254-4AB3-A336-2081B842228A}"/>
    <cellStyle name="Вычисление 5 2 3 2 3" xfId="17074" xr:uid="{4E782C13-3052-41E1-AF61-C06FD3ACA930}"/>
    <cellStyle name="Вычисление 5 2 3 2 4" xfId="22550" xr:uid="{59F21B42-8DC7-4485-A0E4-064B922B270E}"/>
    <cellStyle name="Вычисление 5 2 3 3" xfId="6984" xr:uid="{04BCA6A6-0D15-45EE-BCE9-DAFDEBE97014}"/>
    <cellStyle name="Вычисление 5 2 3 3 2" xfId="13467" xr:uid="{6C44B352-315C-4E00-A75D-6C4B16FF71BB}"/>
    <cellStyle name="Вычисление 5 2 3 3 3" xfId="19033" xr:uid="{AB022215-8D33-4C77-B630-AAE7F9C56BEC}"/>
    <cellStyle name="Вычисление 5 2 3 3 4" xfId="24474" xr:uid="{D75BDB34-B1FD-4A72-8DAA-ECAF811CF704}"/>
    <cellStyle name="Вычисление 5 2 3 4" xfId="9281" xr:uid="{744C47FC-1B68-46F0-BE34-D2A771D39358}"/>
    <cellStyle name="Вычисление 5 2 3 5" xfId="14928" xr:uid="{D57919A0-B0DB-4CCB-A132-4EBDFE669BA2}"/>
    <cellStyle name="Вычисление 5 2 3 6" xfId="20448" xr:uid="{14EE45FD-F4BC-470B-A86C-6A5E0704BA75}"/>
    <cellStyle name="Вычисление 5 2 4" xfId="4916" xr:uid="{3DF27D41-0D05-45D2-98D0-701EA5F0C400}"/>
    <cellStyle name="Вычисление 5 2 4 2" xfId="11467" xr:uid="{9B2F174F-3D64-41CC-B643-E6C159F40704}"/>
    <cellStyle name="Вычисление 5 2 4 3" xfId="17072" xr:uid="{A69F6A25-CC34-4445-873F-357C9FBA9B8D}"/>
    <cellStyle name="Вычисление 5 2 4 4" xfId="22548" xr:uid="{0C0C83F5-0313-405C-B227-A30550A86C7A}"/>
    <cellStyle name="Вычисление 5 2 5" xfId="6982" xr:uid="{C1F0139C-7EA6-4A24-8CE5-5E519B30E87C}"/>
    <cellStyle name="Вычисление 5 2 5 2" xfId="13465" xr:uid="{41265E57-158E-4F6E-BCBC-F6D2C23C7270}"/>
    <cellStyle name="Вычисление 5 2 5 3" xfId="19031" xr:uid="{C788B699-740A-4327-8AB9-1F79F6E07F2C}"/>
    <cellStyle name="Вычисление 5 2 5 4" xfId="24472" xr:uid="{FBCDFD7C-FA6C-4A99-94FF-7974F6A84EFE}"/>
    <cellStyle name="Вычисление 5 2 6" xfId="9279" xr:uid="{AAD536D6-67DE-4D0D-8AE8-B6F46C198A7B}"/>
    <cellStyle name="Вычисление 5 2 7" xfId="14926" xr:uid="{1174AC6F-79BC-4344-A3B1-0B278E12C209}"/>
    <cellStyle name="Вычисление 5 2 8" xfId="20446" xr:uid="{C5336EDE-4456-41BD-8C00-0198B34B8E60}"/>
    <cellStyle name="Вычисление 5 3" xfId="2673" xr:uid="{ABCCD392-85BC-4A40-A559-54CE278EF4C9}"/>
    <cellStyle name="Вычисление 5 3 2" xfId="2674" xr:uid="{7CA3BE9D-80E6-40D8-B79A-5CF8947CA2D3}"/>
    <cellStyle name="Вычисление 5 3 2 2" xfId="4920" xr:uid="{AE904EFA-75A7-473F-BBCD-1E9DF845B2E0}"/>
    <cellStyle name="Вычисление 5 3 2 2 2" xfId="11471" xr:uid="{554BB8CE-73B4-4000-A1F0-E9AA5BD16E0B}"/>
    <cellStyle name="Вычисление 5 3 2 2 3" xfId="17076" xr:uid="{F0EDC8C8-8B96-430A-8947-0ACE87AC9E81}"/>
    <cellStyle name="Вычисление 5 3 2 2 4" xfId="22552" xr:uid="{BA49AC73-9828-493C-BC2A-E7C71DBB76F9}"/>
    <cellStyle name="Вычисление 5 3 2 3" xfId="6986" xr:uid="{F97A466D-137E-4F90-903D-ED71747A8D33}"/>
    <cellStyle name="Вычисление 5 3 2 3 2" xfId="13469" xr:uid="{BE3035BA-62A6-4252-AB45-D9D3399A977B}"/>
    <cellStyle name="Вычисление 5 3 2 3 3" xfId="19035" xr:uid="{90ADF212-AEDD-45FA-9BD5-4CD6F0782143}"/>
    <cellStyle name="Вычисление 5 3 2 3 4" xfId="24476" xr:uid="{61045F93-897B-48F6-B975-B14D95431865}"/>
    <cellStyle name="Вычисление 5 3 2 4" xfId="9283" xr:uid="{7F4FF0A3-5966-4539-A868-E1A3BF5854E3}"/>
    <cellStyle name="Вычисление 5 3 2 5" xfId="14930" xr:uid="{01619910-9FDE-4C80-9A44-05AB920182C9}"/>
    <cellStyle name="Вычисление 5 3 2 6" xfId="20450" xr:uid="{D6F604BF-C816-4597-A946-E5B9B7550821}"/>
    <cellStyle name="Вычисление 5 3 3" xfId="2675" xr:uid="{4CDB00C6-EA5E-4191-AE04-FC08D141CFD0}"/>
    <cellStyle name="Вычисление 5 3 3 2" xfId="4921" xr:uid="{B2EC31F0-9661-40D6-A432-CC4BACEB7BB0}"/>
    <cellStyle name="Вычисление 5 3 3 2 2" xfId="11472" xr:uid="{ADE9C80F-9DDC-4C8E-853E-A131FC672F2F}"/>
    <cellStyle name="Вычисление 5 3 3 2 3" xfId="17077" xr:uid="{E948F055-CA10-4DA5-BE37-5BA22F2A1383}"/>
    <cellStyle name="Вычисление 5 3 3 2 4" xfId="22553" xr:uid="{74B4B0E7-77DD-4BB6-A98A-7FA2D09C332D}"/>
    <cellStyle name="Вычисление 5 3 3 3" xfId="6987" xr:uid="{3799A5AD-684A-468D-98C8-F88EFB42EF50}"/>
    <cellStyle name="Вычисление 5 3 3 3 2" xfId="13470" xr:uid="{6FA1B4B3-436D-4953-86B2-281EB6DD76AD}"/>
    <cellStyle name="Вычисление 5 3 3 3 3" xfId="19036" xr:uid="{BE39DB9D-65AA-43F1-A508-DAA9497A6AD9}"/>
    <cellStyle name="Вычисление 5 3 3 3 4" xfId="24477" xr:uid="{2DF5AA48-0CA5-454A-8B9C-0638D2D0CD04}"/>
    <cellStyle name="Вычисление 5 3 3 4" xfId="9284" xr:uid="{9324D174-B98E-46AE-817F-186BA4DE4E81}"/>
    <cellStyle name="Вычисление 5 3 3 5" xfId="14931" xr:uid="{E4351B5A-67FD-4051-91AE-E71CD7FE9A70}"/>
    <cellStyle name="Вычисление 5 3 3 6" xfId="20451" xr:uid="{83C77945-03DE-480F-8540-1B2AD15C4859}"/>
    <cellStyle name="Вычисление 5 3 4" xfId="4919" xr:uid="{4B30D98E-D28C-42E7-A29C-9DDA900DE060}"/>
    <cellStyle name="Вычисление 5 3 4 2" xfId="11470" xr:uid="{056C45FB-3A86-459A-A46A-362986E152E8}"/>
    <cellStyle name="Вычисление 5 3 4 3" xfId="17075" xr:uid="{27F5B6F9-E34D-4F81-A1E6-73D2E3C8C694}"/>
    <cellStyle name="Вычисление 5 3 4 4" xfId="22551" xr:uid="{824F6D97-FF88-4DE3-B020-F7CB8D8203A8}"/>
    <cellStyle name="Вычисление 5 3 5" xfId="6985" xr:uid="{D79F259F-0E9D-4E6E-B973-CD8F65F775DE}"/>
    <cellStyle name="Вычисление 5 3 5 2" xfId="13468" xr:uid="{03E98F46-8C39-49C4-8808-75EF7238EDE9}"/>
    <cellStyle name="Вычисление 5 3 5 3" xfId="19034" xr:uid="{CC412D6A-8A24-4757-94A4-32EB4818AC4C}"/>
    <cellStyle name="Вычисление 5 3 5 4" xfId="24475" xr:uid="{DA1383D6-8BFF-41A9-B3C1-0682DA7F09C1}"/>
    <cellStyle name="Вычисление 5 3 6" xfId="9282" xr:uid="{187E615F-FDC5-40D8-B105-32CCEB084424}"/>
    <cellStyle name="Вычисление 5 3 7" xfId="14929" xr:uid="{2F50FFD1-A9F7-4EAA-B3DA-FC6B903457E6}"/>
    <cellStyle name="Вычисление 5 3 8" xfId="20449" xr:uid="{0BCA3E48-2CE7-48A1-AB94-57EF527363EE}"/>
    <cellStyle name="Вычисление 5 4" xfId="2676" xr:uid="{E63C8DB9-A687-4BF5-BD27-7FAF552185CB}"/>
    <cellStyle name="Вычисление 5 4 2" xfId="2677" xr:uid="{8AD4E4B0-50E6-43BA-99FD-0F756671A528}"/>
    <cellStyle name="Вычисление 5 4 2 2" xfId="4923" xr:uid="{ADB84803-19BD-4CA7-8DEF-C2C6F2624130}"/>
    <cellStyle name="Вычисление 5 4 2 2 2" xfId="11474" xr:uid="{D8323BA8-FFA1-44FB-85D7-698D30106C12}"/>
    <cellStyle name="Вычисление 5 4 2 2 3" xfId="17079" xr:uid="{39C375AC-DA91-44C3-966C-08EE4EA9E684}"/>
    <cellStyle name="Вычисление 5 4 2 2 4" xfId="22555" xr:uid="{337FC598-8E48-41F5-A85D-3EB14C359639}"/>
    <cellStyle name="Вычисление 5 4 2 3" xfId="6989" xr:uid="{C9197F09-3E82-44E6-B0DD-CAB9228FC1DE}"/>
    <cellStyle name="Вычисление 5 4 2 3 2" xfId="13472" xr:uid="{61B7F53B-6AE3-431D-99F3-019AAC77C09A}"/>
    <cellStyle name="Вычисление 5 4 2 3 3" xfId="19038" xr:uid="{FAAA4B76-756F-49D2-9BC8-C1722CCE30DD}"/>
    <cellStyle name="Вычисление 5 4 2 3 4" xfId="24479" xr:uid="{32AB3C75-E211-45B4-8297-2FA2755E0625}"/>
    <cellStyle name="Вычисление 5 4 2 4" xfId="9286" xr:uid="{8A3547DC-C97D-4BC8-A863-97C4C92491DC}"/>
    <cellStyle name="Вычисление 5 4 2 5" xfId="14933" xr:uid="{0A427C5F-BEFB-43BA-85FC-75B04A583336}"/>
    <cellStyle name="Вычисление 5 4 2 6" xfId="20453" xr:uid="{EAA6BD92-2998-423E-B351-039988819AD3}"/>
    <cellStyle name="Вычисление 5 4 3" xfId="2678" xr:uid="{81C8B67D-3FFD-48F4-90C1-57F1856CCFA4}"/>
    <cellStyle name="Вычисление 5 4 3 2" xfId="4924" xr:uid="{D38AE483-2B75-4F08-AD17-54A4902A441C}"/>
    <cellStyle name="Вычисление 5 4 3 2 2" xfId="11475" xr:uid="{F23F38F6-E0C7-4991-B90B-0645F9802459}"/>
    <cellStyle name="Вычисление 5 4 3 2 3" xfId="17080" xr:uid="{1BF79729-7931-4D91-89C8-0E024DCCBDC0}"/>
    <cellStyle name="Вычисление 5 4 3 2 4" xfId="22556" xr:uid="{A6D5947F-063B-46ED-850E-E1D978B0C88E}"/>
    <cellStyle name="Вычисление 5 4 3 3" xfId="6990" xr:uid="{B0EB6A98-2423-44E5-BE2E-CA25962B638F}"/>
    <cellStyle name="Вычисление 5 4 3 3 2" xfId="13473" xr:uid="{274FE1A6-2E9C-4305-8467-31F6D30F63AA}"/>
    <cellStyle name="Вычисление 5 4 3 3 3" xfId="19039" xr:uid="{31A0A867-2D3E-4062-BFF7-009BDB1B3F12}"/>
    <cellStyle name="Вычисление 5 4 3 3 4" xfId="24480" xr:uid="{FCD85B80-0721-4E9C-AC0A-B0C61AFB2BCD}"/>
    <cellStyle name="Вычисление 5 4 3 4" xfId="9287" xr:uid="{96F95304-8B54-4893-9718-EF3DF0B7089D}"/>
    <cellStyle name="Вычисление 5 4 3 5" xfId="14934" xr:uid="{37939528-1820-4F4A-AD81-D717E181A731}"/>
    <cellStyle name="Вычисление 5 4 3 6" xfId="20454" xr:uid="{FA0F4E83-BC16-4FFE-9B52-6B50521502CC}"/>
    <cellStyle name="Вычисление 5 4 4" xfId="4922" xr:uid="{1550D26D-88DF-45D5-B22D-EC88C4ED06F7}"/>
    <cellStyle name="Вычисление 5 4 4 2" xfId="11473" xr:uid="{2DD8A8C6-5A67-4182-B951-F2D33F498FDC}"/>
    <cellStyle name="Вычисление 5 4 4 3" xfId="17078" xr:uid="{7C06891E-AC19-4BFA-9E59-08173E2CAA4E}"/>
    <cellStyle name="Вычисление 5 4 4 4" xfId="22554" xr:uid="{2B82AA6A-33DD-4F22-B62B-695B15BBA9CC}"/>
    <cellStyle name="Вычисление 5 4 5" xfId="6988" xr:uid="{14C9B28F-0F95-44A7-8D7C-4D16CCC344C3}"/>
    <cellStyle name="Вычисление 5 4 5 2" xfId="13471" xr:uid="{7CE75951-4CCB-408C-AF0C-5D12688D8557}"/>
    <cellStyle name="Вычисление 5 4 5 3" xfId="19037" xr:uid="{B3E0372A-1FED-46CE-A1B6-C2B47D0A5964}"/>
    <cellStyle name="Вычисление 5 4 5 4" xfId="24478" xr:uid="{1D053988-101B-4055-B382-036BB3FDAEEB}"/>
    <cellStyle name="Вычисление 5 4 6" xfId="9285" xr:uid="{496BF897-D949-4026-B5F9-692E67876A78}"/>
    <cellStyle name="Вычисление 5 4 7" xfId="14932" xr:uid="{2233DF32-EFAF-4576-A461-D13854F73158}"/>
    <cellStyle name="Вычисление 5 4 8" xfId="20452" xr:uid="{7A440299-389F-4333-A873-E8846E96AEF2}"/>
    <cellStyle name="Вычисление 5 5" xfId="2679" xr:uid="{973DDBA5-4218-401F-8128-947E0C5B83E7}"/>
    <cellStyle name="Вычисление 5 5 2" xfId="4925" xr:uid="{ACC6CF0C-B61C-4905-96DA-F082C283AAAB}"/>
    <cellStyle name="Вычисление 5 5 2 2" xfId="11476" xr:uid="{606F9499-8948-493C-A6B8-A49A46366D2E}"/>
    <cellStyle name="Вычисление 5 5 2 3" xfId="17081" xr:uid="{C5683809-8DCC-441B-9956-4217C42FE64D}"/>
    <cellStyle name="Вычисление 5 5 2 4" xfId="22557" xr:uid="{70B4EC66-9025-41B3-A7E6-94221A999C4E}"/>
    <cellStyle name="Вычисление 5 5 3" xfId="6991" xr:uid="{D07C0AF6-A65F-4BA1-93BA-BF3EB7096B25}"/>
    <cellStyle name="Вычисление 5 5 3 2" xfId="13474" xr:uid="{BDC053FD-1AC9-43CF-AC73-7FCDCCDB3799}"/>
    <cellStyle name="Вычисление 5 5 3 3" xfId="19040" xr:uid="{3009FD2C-0755-43D5-B189-76241F0F00AE}"/>
    <cellStyle name="Вычисление 5 5 3 4" xfId="24481" xr:uid="{D01380A7-A1A1-4304-ABFD-DB966FB580AF}"/>
    <cellStyle name="Вычисление 5 5 4" xfId="9288" xr:uid="{A03F98F7-79B1-4989-81B9-50077D5C3218}"/>
    <cellStyle name="Вычисление 5 5 5" xfId="14935" xr:uid="{D63825A6-E577-4783-BEE7-38EA116C4D59}"/>
    <cellStyle name="Вычисление 5 5 6" xfId="20455" xr:uid="{7A04872A-67DC-43D0-AC2B-83C6822EE54E}"/>
    <cellStyle name="Вычисление 5 6" xfId="2680" xr:uid="{582A1B04-F169-4AD6-AC76-A92135C1D2E4}"/>
    <cellStyle name="Вычисление 5 6 2" xfId="4926" xr:uid="{27F18FC6-18F9-4CD9-B11A-45D3C8522AB2}"/>
    <cellStyle name="Вычисление 5 6 2 2" xfId="11477" xr:uid="{173B42B5-452C-4F65-8129-6E8E9F695DA5}"/>
    <cellStyle name="Вычисление 5 6 2 3" xfId="17082" xr:uid="{FFF1409E-B8B9-41AC-9C2D-A5F24377820A}"/>
    <cellStyle name="Вычисление 5 6 2 4" xfId="22558" xr:uid="{5AD70544-A5D8-47C0-A80E-5A3ADC65DF1F}"/>
    <cellStyle name="Вычисление 5 6 3" xfId="6992" xr:uid="{D0324A46-6AD0-491F-9900-9B74816444AE}"/>
    <cellStyle name="Вычисление 5 6 3 2" xfId="13475" xr:uid="{353D41B3-B6E9-4555-B7C6-841432487733}"/>
    <cellStyle name="Вычисление 5 6 3 3" xfId="19041" xr:uid="{02AAA0BA-851A-4680-A12A-082FCCA08337}"/>
    <cellStyle name="Вычисление 5 6 3 4" xfId="24482" xr:uid="{53B3F32C-1608-4C53-A63E-562337C9F10D}"/>
    <cellStyle name="Вычисление 5 6 4" xfId="9289" xr:uid="{1021E487-D175-45E6-8D14-05F477330D97}"/>
    <cellStyle name="Вычисление 5 6 5" xfId="14936" xr:uid="{F61F9307-1F04-4A15-92EF-A59E53F66D24}"/>
    <cellStyle name="Вычисление 5 6 6" xfId="20456" xr:uid="{8B25A827-4905-4D43-BE5A-7A9184F765F8}"/>
    <cellStyle name="Вычисление 5 7" xfId="4915" xr:uid="{CDC1AA3B-2FA2-47B9-AF16-0A18DE647419}"/>
    <cellStyle name="Вычисление 5 7 2" xfId="11466" xr:uid="{D6809034-751E-4D38-9A99-96A1588D8B13}"/>
    <cellStyle name="Вычисление 5 7 3" xfId="17071" xr:uid="{0FFAAFBC-D13C-4904-AF02-5AA5AACC8CA2}"/>
    <cellStyle name="Вычисление 5 7 4" xfId="22547" xr:uid="{BDC8408F-B6B4-4D68-BF3F-B4A955D898B7}"/>
    <cellStyle name="Вычисление 5 8" xfId="6981" xr:uid="{200E4B95-DC00-490F-A0E0-B9FF411EC488}"/>
    <cellStyle name="Вычисление 5 8 2" xfId="13464" xr:uid="{22BBC9B6-7D15-472E-A905-20EC2CE0DF21}"/>
    <cellStyle name="Вычисление 5 8 3" xfId="19030" xr:uid="{A6228A67-320E-40CC-9DDF-B8473536105D}"/>
    <cellStyle name="Вычисление 5 8 4" xfId="24471" xr:uid="{52C8FB3E-D4B7-4926-A22C-187A42D460EE}"/>
    <cellStyle name="Вычисление 5 9" xfId="9278" xr:uid="{59B432F7-FCEB-4C01-B969-92AABD877747}"/>
    <cellStyle name="Вычисление 6" xfId="2681" xr:uid="{DBF43A7B-2270-4FCC-BB6B-EC89C3EB16F1}"/>
    <cellStyle name="Вычисление 6 10" xfId="14937" xr:uid="{548B485E-0874-4E0E-AAE9-85ECCB6022DE}"/>
    <cellStyle name="Вычисление 6 11" xfId="20457" xr:uid="{4526FA3F-2746-4A43-83BE-C04805F3FCA8}"/>
    <cellStyle name="Вычисление 6 2" xfId="2682" xr:uid="{50C3B79B-193B-43B9-B658-7E62D70E2731}"/>
    <cellStyle name="Вычисление 6 2 2" xfId="2683" xr:uid="{AC531D6E-B5F4-4A5D-B0B5-A06D667909B2}"/>
    <cellStyle name="Вычисление 6 2 2 2" xfId="4929" xr:uid="{882CB29B-1B80-4DE0-8C37-2AB5E1A33E45}"/>
    <cellStyle name="Вычисление 6 2 2 2 2" xfId="11480" xr:uid="{62BE4089-DD4A-446B-93F6-B02BC729752D}"/>
    <cellStyle name="Вычисление 6 2 2 2 3" xfId="17085" xr:uid="{05DC286F-56F1-4082-BA6E-C56FF7C5DEBF}"/>
    <cellStyle name="Вычисление 6 2 2 2 4" xfId="22561" xr:uid="{0BED8467-2C77-4375-BBB6-B789BD8ED61A}"/>
    <cellStyle name="Вычисление 6 2 2 3" xfId="6995" xr:uid="{FC5D4B59-6897-4B99-A2FE-B83A9220CDFD}"/>
    <cellStyle name="Вычисление 6 2 2 3 2" xfId="13478" xr:uid="{4563D222-7EFA-4476-AB87-DE909F82B660}"/>
    <cellStyle name="Вычисление 6 2 2 3 3" xfId="19044" xr:uid="{EBCE3B79-FEF2-45B8-A7CD-BBA9D20D23E6}"/>
    <cellStyle name="Вычисление 6 2 2 3 4" xfId="24485" xr:uid="{8E973738-E002-4E63-8C4E-C98728825FD4}"/>
    <cellStyle name="Вычисление 6 2 2 4" xfId="9292" xr:uid="{E4A70BA1-4FD3-4A62-BEF9-411ADCED626E}"/>
    <cellStyle name="Вычисление 6 2 2 5" xfId="14939" xr:uid="{78361C8A-04D9-4460-830F-B3962030DCB8}"/>
    <cellStyle name="Вычисление 6 2 2 6" xfId="20459" xr:uid="{A5DDE0F2-BDC2-485B-8775-7E63022A0526}"/>
    <cellStyle name="Вычисление 6 2 3" xfId="2684" xr:uid="{FBE8F4DA-447D-4BAD-AC83-74176CE3D8A9}"/>
    <cellStyle name="Вычисление 6 2 3 2" xfId="4930" xr:uid="{63BF0CE9-5C50-4C24-A4AE-3869B07DB1E8}"/>
    <cellStyle name="Вычисление 6 2 3 2 2" xfId="11481" xr:uid="{8AA80AF2-9704-44CB-A81D-7C357D7C821D}"/>
    <cellStyle name="Вычисление 6 2 3 2 3" xfId="17086" xr:uid="{FEB43BAB-86DF-41CA-A030-6203547D3865}"/>
    <cellStyle name="Вычисление 6 2 3 2 4" xfId="22562" xr:uid="{AA74065B-E343-4A3A-A484-3E23343A54DE}"/>
    <cellStyle name="Вычисление 6 2 3 3" xfId="6996" xr:uid="{1916CF3F-9D68-432E-8BF3-F56F2FAFA873}"/>
    <cellStyle name="Вычисление 6 2 3 3 2" xfId="13479" xr:uid="{5B4956E6-41CC-4E23-AE1E-B4F0EBD54DCA}"/>
    <cellStyle name="Вычисление 6 2 3 3 3" xfId="19045" xr:uid="{8C31042E-DF2E-45C2-857C-D3A5F508FF6E}"/>
    <cellStyle name="Вычисление 6 2 3 3 4" xfId="24486" xr:uid="{908B66EA-DCA3-4B03-82E9-4FA83B0E03D9}"/>
    <cellStyle name="Вычисление 6 2 3 4" xfId="9293" xr:uid="{2F92E8B9-F2BC-4B05-A183-61C0FC5CC31C}"/>
    <cellStyle name="Вычисление 6 2 3 5" xfId="14940" xr:uid="{8483F546-4237-41A7-80C0-E32BA75B5891}"/>
    <cellStyle name="Вычисление 6 2 3 6" xfId="20460" xr:uid="{2E9BC114-CAC4-4040-A5D9-CC0C1DAB4909}"/>
    <cellStyle name="Вычисление 6 2 4" xfId="4928" xr:uid="{63535C10-38B1-48E3-9721-3CFA0FCE3091}"/>
    <cellStyle name="Вычисление 6 2 4 2" xfId="11479" xr:uid="{90BFF9C8-CFB3-48E9-A818-5E35EEB3BC23}"/>
    <cellStyle name="Вычисление 6 2 4 3" xfId="17084" xr:uid="{0D912E29-1635-4A4A-AEEE-17822C783C6C}"/>
    <cellStyle name="Вычисление 6 2 4 4" xfId="22560" xr:uid="{A7815552-6AB0-4BF7-893F-176ADE70E667}"/>
    <cellStyle name="Вычисление 6 2 5" xfId="6994" xr:uid="{CB088267-E85B-4AEA-9246-83CE5E00B3A0}"/>
    <cellStyle name="Вычисление 6 2 5 2" xfId="13477" xr:uid="{02FA0217-5719-4107-99D0-9C60125D214D}"/>
    <cellStyle name="Вычисление 6 2 5 3" xfId="19043" xr:uid="{0E75FB1E-9E10-451C-B763-C0985C3D6EE9}"/>
    <cellStyle name="Вычисление 6 2 5 4" xfId="24484" xr:uid="{B7050192-EE10-447D-9821-744D8503FDF2}"/>
    <cellStyle name="Вычисление 6 2 6" xfId="9291" xr:uid="{B8FE78BD-7CCD-48EC-BC61-30E5BA665D90}"/>
    <cellStyle name="Вычисление 6 2 7" xfId="14938" xr:uid="{8D544CF6-FE7B-41D2-BE87-0B87B37E6125}"/>
    <cellStyle name="Вычисление 6 2 8" xfId="20458" xr:uid="{2B6D5A05-77D7-44EE-87B8-BCDA072F952B}"/>
    <cellStyle name="Вычисление 6 3" xfId="2685" xr:uid="{ACFF7B31-D07C-42BE-91F4-DCC6C55D24C8}"/>
    <cellStyle name="Вычисление 6 3 2" xfId="2686" xr:uid="{8699642C-DA5B-4B81-A441-0DFDFD1945EE}"/>
    <cellStyle name="Вычисление 6 3 2 2" xfId="4932" xr:uid="{854DB668-C275-4584-847F-48859B843046}"/>
    <cellStyle name="Вычисление 6 3 2 2 2" xfId="11483" xr:uid="{D3157FA4-5D07-4401-9C48-A53E5A3F2F2D}"/>
    <cellStyle name="Вычисление 6 3 2 2 3" xfId="17088" xr:uid="{3E80E864-F8E1-40ED-ADF5-50239B2ACEF2}"/>
    <cellStyle name="Вычисление 6 3 2 2 4" xfId="22564" xr:uid="{6B7B7B1C-E89A-4A48-8765-3C4EBB5090C3}"/>
    <cellStyle name="Вычисление 6 3 2 3" xfId="6998" xr:uid="{2C9131F5-16C7-495F-9CC8-E3037186842E}"/>
    <cellStyle name="Вычисление 6 3 2 3 2" xfId="13481" xr:uid="{5063E7C7-5A89-4403-AA67-6DEC2BEB6291}"/>
    <cellStyle name="Вычисление 6 3 2 3 3" xfId="19047" xr:uid="{C3BD9352-90B5-4554-ABFB-E899B1CBF942}"/>
    <cellStyle name="Вычисление 6 3 2 3 4" xfId="24488" xr:uid="{13F39AB3-F09F-46FF-B859-4C9FE8A64FAA}"/>
    <cellStyle name="Вычисление 6 3 2 4" xfId="9295" xr:uid="{87475B54-2541-4657-B589-E36D443EA082}"/>
    <cellStyle name="Вычисление 6 3 2 5" xfId="14942" xr:uid="{005AB6EC-9603-413C-A844-720C1489CD0F}"/>
    <cellStyle name="Вычисление 6 3 2 6" xfId="20462" xr:uid="{AF5095ED-7B48-414B-B0C0-838001BED96F}"/>
    <cellStyle name="Вычисление 6 3 3" xfId="2687" xr:uid="{DE001DBA-2F17-4F38-A6E0-057AF29FB4B3}"/>
    <cellStyle name="Вычисление 6 3 3 2" xfId="4933" xr:uid="{895CAEBA-0207-49BF-A472-C31419D7E98F}"/>
    <cellStyle name="Вычисление 6 3 3 2 2" xfId="11484" xr:uid="{FFE38B66-F93C-45AF-B58D-737BADDF3CF3}"/>
    <cellStyle name="Вычисление 6 3 3 2 3" xfId="17089" xr:uid="{D2CB9064-AEFD-4ACA-A4B2-362815CA34AB}"/>
    <cellStyle name="Вычисление 6 3 3 2 4" xfId="22565" xr:uid="{EDF140C6-C22D-404D-A304-88DBCD2D8B18}"/>
    <cellStyle name="Вычисление 6 3 3 3" xfId="6999" xr:uid="{E78140C9-7BC4-46EF-8E68-7DF67D8A5CC1}"/>
    <cellStyle name="Вычисление 6 3 3 3 2" xfId="13482" xr:uid="{21825477-9DB1-4E06-A561-185121DD21B1}"/>
    <cellStyle name="Вычисление 6 3 3 3 3" xfId="19048" xr:uid="{8B3A0562-0178-41AA-9A1B-844B1FB1908A}"/>
    <cellStyle name="Вычисление 6 3 3 3 4" xfId="24489" xr:uid="{FB4DD380-4EB4-40F8-A391-1769146F04A9}"/>
    <cellStyle name="Вычисление 6 3 3 4" xfId="9296" xr:uid="{865281BC-8D2F-4F1A-90DF-4E3BDCC1BDFF}"/>
    <cellStyle name="Вычисление 6 3 3 5" xfId="14943" xr:uid="{08A9C003-F990-463F-8822-FA32C7D489AE}"/>
    <cellStyle name="Вычисление 6 3 3 6" xfId="20463" xr:uid="{2B192A43-76E0-46CD-88B0-C85D2AE1C050}"/>
    <cellStyle name="Вычисление 6 3 4" xfId="4931" xr:uid="{912ACBD5-60C5-49DC-9A8C-194750728C78}"/>
    <cellStyle name="Вычисление 6 3 4 2" xfId="11482" xr:uid="{CAA0F304-DE28-4F88-A240-CC7667C32A2E}"/>
    <cellStyle name="Вычисление 6 3 4 3" xfId="17087" xr:uid="{A7DD68FD-8F46-43FE-A1FB-AE2F062F0A15}"/>
    <cellStyle name="Вычисление 6 3 4 4" xfId="22563" xr:uid="{7D418605-C51B-445B-B5EC-B11E4E77F5C5}"/>
    <cellStyle name="Вычисление 6 3 5" xfId="6997" xr:uid="{BDE7D2D5-1770-4487-889B-9D40776C23D7}"/>
    <cellStyle name="Вычисление 6 3 5 2" xfId="13480" xr:uid="{025A2C66-2028-4EED-B3C1-1C3B9D17E6C0}"/>
    <cellStyle name="Вычисление 6 3 5 3" xfId="19046" xr:uid="{EC977850-F679-4DE3-9110-0D1D8B95D53A}"/>
    <cellStyle name="Вычисление 6 3 5 4" xfId="24487" xr:uid="{0AAC560C-E8B0-4B77-A239-9E0CAF3F8D45}"/>
    <cellStyle name="Вычисление 6 3 6" xfId="9294" xr:uid="{28CB6E93-E51F-4D8F-BE42-94C98C689DF8}"/>
    <cellStyle name="Вычисление 6 3 7" xfId="14941" xr:uid="{3D599182-6708-4E87-9263-FD50A2F07ED3}"/>
    <cellStyle name="Вычисление 6 3 8" xfId="20461" xr:uid="{B3680475-F3F9-4BAE-B871-60922F51B2E8}"/>
    <cellStyle name="Вычисление 6 4" xfId="2688" xr:uid="{E8967F2D-B9EB-4AC9-B8F5-EA5259127020}"/>
    <cellStyle name="Вычисление 6 4 2" xfId="2689" xr:uid="{D4DD8B40-4C51-4E1E-A0EA-B869F868D39E}"/>
    <cellStyle name="Вычисление 6 4 2 2" xfId="4935" xr:uid="{6CE79233-58CB-496E-BD2C-4F78CBF00AD7}"/>
    <cellStyle name="Вычисление 6 4 2 2 2" xfId="11486" xr:uid="{57B4C1F6-3FDF-4484-B19B-D855CDFD219F}"/>
    <cellStyle name="Вычисление 6 4 2 2 3" xfId="17091" xr:uid="{67BF384E-E8F2-4393-8E2B-C5ED2FD4639E}"/>
    <cellStyle name="Вычисление 6 4 2 2 4" xfId="22567" xr:uid="{2F85556D-6D36-48E9-ADE6-BF89235E0F35}"/>
    <cellStyle name="Вычисление 6 4 2 3" xfId="7001" xr:uid="{DCDBCAD9-088E-46AA-B650-9C213EFDB83D}"/>
    <cellStyle name="Вычисление 6 4 2 3 2" xfId="13484" xr:uid="{246BF3BC-84CC-4DD7-B149-8534363680F2}"/>
    <cellStyle name="Вычисление 6 4 2 3 3" xfId="19050" xr:uid="{54332978-61F2-4D8D-A435-088029D2D79F}"/>
    <cellStyle name="Вычисление 6 4 2 3 4" xfId="24491" xr:uid="{ECE89579-DBA6-443A-A0D3-8005F07C48A3}"/>
    <cellStyle name="Вычисление 6 4 2 4" xfId="9298" xr:uid="{265C95B3-A95C-4FBB-B132-2AFE2AFA697F}"/>
    <cellStyle name="Вычисление 6 4 2 5" xfId="14945" xr:uid="{E88AEE57-E22A-40B9-8E5B-EAE2C5CCC5D9}"/>
    <cellStyle name="Вычисление 6 4 2 6" xfId="20465" xr:uid="{9104FC83-EBB5-4947-BB1D-2D4A218A86C3}"/>
    <cellStyle name="Вычисление 6 4 3" xfId="2690" xr:uid="{5E5E6477-7066-457C-973A-F52D7DE6112E}"/>
    <cellStyle name="Вычисление 6 4 3 2" xfId="4936" xr:uid="{D4F93FF5-6E06-48DE-AA95-CBDD386616C1}"/>
    <cellStyle name="Вычисление 6 4 3 2 2" xfId="11487" xr:uid="{4FE0B36B-908E-4689-BB10-A816FAB5DA7E}"/>
    <cellStyle name="Вычисление 6 4 3 2 3" xfId="17092" xr:uid="{8560E572-7417-468E-8D5D-2959CB089EF3}"/>
    <cellStyle name="Вычисление 6 4 3 2 4" xfId="22568" xr:uid="{39BCFF48-C80C-48B7-B313-B26A38D16D3A}"/>
    <cellStyle name="Вычисление 6 4 3 3" xfId="7002" xr:uid="{0692D2C7-FC29-4BE7-997C-5CB0113676CA}"/>
    <cellStyle name="Вычисление 6 4 3 3 2" xfId="13485" xr:uid="{AE0B48C1-1689-4ABC-AB4B-449E3E7676C6}"/>
    <cellStyle name="Вычисление 6 4 3 3 3" xfId="19051" xr:uid="{0343CF52-010F-4BD6-B38C-488390C3C5C4}"/>
    <cellStyle name="Вычисление 6 4 3 3 4" xfId="24492" xr:uid="{A9B5E517-C0BF-4718-A691-F9DB9AC0A91B}"/>
    <cellStyle name="Вычисление 6 4 3 4" xfId="9299" xr:uid="{476B80E1-F0EC-4815-A663-0EE364FBDF73}"/>
    <cellStyle name="Вычисление 6 4 3 5" xfId="14946" xr:uid="{8B76CDE7-2A71-4CB4-A4FA-9D4A2C6C0CC7}"/>
    <cellStyle name="Вычисление 6 4 3 6" xfId="20466" xr:uid="{304446F5-C23F-43A3-A001-7FE7B9ED08FB}"/>
    <cellStyle name="Вычисление 6 4 4" xfId="4934" xr:uid="{DACC8F90-9FC6-46EB-AE6C-72492CA8069C}"/>
    <cellStyle name="Вычисление 6 4 4 2" xfId="11485" xr:uid="{F7EFF663-8076-4A8D-AAA8-461B462D1597}"/>
    <cellStyle name="Вычисление 6 4 4 3" xfId="17090" xr:uid="{98F56E4E-7D19-4E3E-8964-ED973C5A74D3}"/>
    <cellStyle name="Вычисление 6 4 4 4" xfId="22566" xr:uid="{C70F7295-D089-473F-91CA-DD37C00C8924}"/>
    <cellStyle name="Вычисление 6 4 5" xfId="7000" xr:uid="{E27AF953-0925-4ED1-B3C7-79F736343778}"/>
    <cellStyle name="Вычисление 6 4 5 2" xfId="13483" xr:uid="{A35A6678-58A7-4913-A174-51DB6A7646FD}"/>
    <cellStyle name="Вычисление 6 4 5 3" xfId="19049" xr:uid="{D823CC0D-971C-4347-92EA-08066F1F0056}"/>
    <cellStyle name="Вычисление 6 4 5 4" xfId="24490" xr:uid="{C1D28EFF-F137-4EF3-95FA-E750CD4837B8}"/>
    <cellStyle name="Вычисление 6 4 6" xfId="9297" xr:uid="{23606D14-E201-40F9-8E47-3488196174BD}"/>
    <cellStyle name="Вычисление 6 4 7" xfId="14944" xr:uid="{DFE20474-5284-46DD-8708-E2816DA5B02C}"/>
    <cellStyle name="Вычисление 6 4 8" xfId="20464" xr:uid="{DB819597-A606-41AD-828D-1DB1FBAF5C38}"/>
    <cellStyle name="Вычисление 6 5" xfId="2691" xr:uid="{42F02FC9-0464-490E-ACCC-9ED8AAA91B4F}"/>
    <cellStyle name="Вычисление 6 5 2" xfId="4937" xr:uid="{51662B23-7A8B-4947-B686-A5D2788D533A}"/>
    <cellStyle name="Вычисление 6 5 2 2" xfId="11488" xr:uid="{7D726507-7CDE-4A8D-BF16-0E05E5927232}"/>
    <cellStyle name="Вычисление 6 5 2 3" xfId="17093" xr:uid="{D936DB6C-DF77-4C11-87A5-DA7851E00142}"/>
    <cellStyle name="Вычисление 6 5 2 4" xfId="22569" xr:uid="{1F9BAD9C-A187-4FBF-8303-314CEBE9A6BB}"/>
    <cellStyle name="Вычисление 6 5 3" xfId="7003" xr:uid="{E74661A9-1E1D-439C-807F-4301F99057DB}"/>
    <cellStyle name="Вычисление 6 5 3 2" xfId="13486" xr:uid="{8ECEA59D-810D-4002-94C3-8E6FB99085D4}"/>
    <cellStyle name="Вычисление 6 5 3 3" xfId="19052" xr:uid="{9A320B8B-9E75-46E6-BA88-363C90430754}"/>
    <cellStyle name="Вычисление 6 5 3 4" xfId="24493" xr:uid="{ED1C010A-AE16-4CFB-9248-FF9D430F9365}"/>
    <cellStyle name="Вычисление 6 5 4" xfId="9300" xr:uid="{BC7954A6-0E18-4659-83B0-3FAF424E031D}"/>
    <cellStyle name="Вычисление 6 5 5" xfId="14947" xr:uid="{FE873410-B03F-4E0B-BE29-2FDB437B2CED}"/>
    <cellStyle name="Вычисление 6 5 6" xfId="20467" xr:uid="{8A98BBCA-05EC-40AC-A81C-76A1F32BE5DE}"/>
    <cellStyle name="Вычисление 6 6" xfId="2692" xr:uid="{3D6A7286-0616-4301-BB36-8F970109F053}"/>
    <cellStyle name="Вычисление 6 6 2" xfId="4938" xr:uid="{E12A788B-F9F0-40EE-90DC-FDC4C446A724}"/>
    <cellStyle name="Вычисление 6 6 2 2" xfId="11489" xr:uid="{86FA9F7D-3F55-4074-98A4-B51226B81E09}"/>
    <cellStyle name="Вычисление 6 6 2 3" xfId="17094" xr:uid="{39F42DC6-875B-4E9B-8A5A-92C008BDBD51}"/>
    <cellStyle name="Вычисление 6 6 2 4" xfId="22570" xr:uid="{E6CFAD43-17BA-40C3-8B9A-26E8B8F75D74}"/>
    <cellStyle name="Вычисление 6 6 3" xfId="7004" xr:uid="{5DEEDF4C-B023-44AB-8580-1D26007E8730}"/>
    <cellStyle name="Вычисление 6 6 3 2" xfId="13487" xr:uid="{ED753D9B-F5C8-4761-B217-502B5779A533}"/>
    <cellStyle name="Вычисление 6 6 3 3" xfId="19053" xr:uid="{06B9CAB8-A26F-477F-AF7A-33E338F2B932}"/>
    <cellStyle name="Вычисление 6 6 3 4" xfId="24494" xr:uid="{F64AEFD6-6B16-44FC-881C-6A967C7574E1}"/>
    <cellStyle name="Вычисление 6 6 4" xfId="9301" xr:uid="{D9C20F74-9CFF-4AC6-8D94-ABE19C880403}"/>
    <cellStyle name="Вычисление 6 6 5" xfId="14948" xr:uid="{B5C03CB5-C6DB-439C-A990-57920BB69918}"/>
    <cellStyle name="Вычисление 6 6 6" xfId="20468" xr:uid="{6A70E488-9B0F-4414-A7C3-1A06F2F33C8C}"/>
    <cellStyle name="Вычисление 6 7" xfId="4927" xr:uid="{11CFD97B-6B1C-4BE1-BD2E-F0442BD1082E}"/>
    <cellStyle name="Вычисление 6 7 2" xfId="11478" xr:uid="{20C137D1-7075-4CC4-9131-E3913B6EFE3B}"/>
    <cellStyle name="Вычисление 6 7 3" xfId="17083" xr:uid="{B95226AA-FD74-4075-BFA9-BF5F65B7B127}"/>
    <cellStyle name="Вычисление 6 7 4" xfId="22559" xr:uid="{E91FE12C-126A-4A09-A5C9-0B5C64E3B659}"/>
    <cellStyle name="Вычисление 6 8" xfId="6993" xr:uid="{830A61E3-270F-4F00-92A3-A12CB9721AE3}"/>
    <cellStyle name="Вычисление 6 8 2" xfId="13476" xr:uid="{BCB47177-FE0C-4350-A757-7CED94A7D7CE}"/>
    <cellStyle name="Вычисление 6 8 3" xfId="19042" xr:uid="{5207ABB8-CF88-4AD5-B945-C5FDC21ECB31}"/>
    <cellStyle name="Вычисление 6 8 4" xfId="24483" xr:uid="{910C90D4-5664-488D-87E6-C8F71B49FA3B}"/>
    <cellStyle name="Вычисление 6 9" xfId="9290" xr:uid="{9A731DF8-ED55-4448-88E3-CE1DC8A90796}"/>
    <cellStyle name="Вычисление 7" xfId="2693" xr:uid="{12C83E79-8C6B-4EB0-9B08-72201C93366F}"/>
    <cellStyle name="Вычисление 7 10" xfId="14949" xr:uid="{F9D3922D-EA81-4F31-BAC4-DB98CD7C158A}"/>
    <cellStyle name="Вычисление 7 11" xfId="20469" xr:uid="{5C8E0D57-7B85-4B20-81C9-DC024AA7EEDD}"/>
    <cellStyle name="Вычисление 7 2" xfId="2694" xr:uid="{DCEB1F76-1A52-445B-8258-BDCB99C2C44C}"/>
    <cellStyle name="Вычисление 7 2 2" xfId="2695" xr:uid="{ACA0AF61-7A8E-459E-BBAF-1A40824939DE}"/>
    <cellStyle name="Вычисление 7 2 2 2" xfId="4941" xr:uid="{A73B201F-C84C-493A-90CC-2A42F0F4CCD2}"/>
    <cellStyle name="Вычисление 7 2 2 2 2" xfId="11492" xr:uid="{559571C1-3F56-4C53-A9FD-FBF1E0B97CF3}"/>
    <cellStyle name="Вычисление 7 2 2 2 3" xfId="17097" xr:uid="{2F7DA2B3-1DC9-496A-891A-D669876BA58C}"/>
    <cellStyle name="Вычисление 7 2 2 2 4" xfId="22573" xr:uid="{30A6B96F-3DB2-41DE-A2BE-F62E3E2C4DD5}"/>
    <cellStyle name="Вычисление 7 2 2 3" xfId="7007" xr:uid="{FD38FAF8-972C-4619-9C04-D9736B9FBA65}"/>
    <cellStyle name="Вычисление 7 2 2 3 2" xfId="13490" xr:uid="{179B964F-8AE4-4D9A-9AF3-E5D1D44D638C}"/>
    <cellStyle name="Вычисление 7 2 2 3 3" xfId="19056" xr:uid="{A822AD9B-00B3-445A-B127-9DF87517E708}"/>
    <cellStyle name="Вычисление 7 2 2 3 4" xfId="24497" xr:uid="{3838F518-A210-4F99-868F-9DD2EC5E34CC}"/>
    <cellStyle name="Вычисление 7 2 2 4" xfId="9304" xr:uid="{4926D3AA-582E-4654-BA37-36607A5FB065}"/>
    <cellStyle name="Вычисление 7 2 2 5" xfId="14951" xr:uid="{D9323B3F-3CD3-4783-BC11-AAA3DE0140C6}"/>
    <cellStyle name="Вычисление 7 2 2 6" xfId="20471" xr:uid="{07C73ECB-0C1F-428A-AFA0-9878C53972BA}"/>
    <cellStyle name="Вычисление 7 2 3" xfId="2696" xr:uid="{A8E92CA1-8F1E-404D-820F-E17CCA7A4DB5}"/>
    <cellStyle name="Вычисление 7 2 3 2" xfId="4942" xr:uid="{40B786AF-B3BA-4E7C-8842-F31FEB48FB50}"/>
    <cellStyle name="Вычисление 7 2 3 2 2" xfId="11493" xr:uid="{B1699692-AA01-4404-999A-D61AD43BBB47}"/>
    <cellStyle name="Вычисление 7 2 3 2 3" xfId="17098" xr:uid="{15A8B0AC-8FEF-4ADB-87F7-80742E541365}"/>
    <cellStyle name="Вычисление 7 2 3 2 4" xfId="22574" xr:uid="{8ECC297F-A9A8-4D1A-9386-9B91F6A73CC0}"/>
    <cellStyle name="Вычисление 7 2 3 3" xfId="7008" xr:uid="{44589D0E-5BD8-44FB-81B9-0C199D0728B4}"/>
    <cellStyle name="Вычисление 7 2 3 3 2" xfId="13491" xr:uid="{675A8645-D149-4717-B895-ADFC6117663A}"/>
    <cellStyle name="Вычисление 7 2 3 3 3" xfId="19057" xr:uid="{A52910A3-2357-4961-A4C1-6F00C9897670}"/>
    <cellStyle name="Вычисление 7 2 3 3 4" xfId="24498" xr:uid="{79AA1466-E2F7-4DE8-A431-577ECC237F1D}"/>
    <cellStyle name="Вычисление 7 2 3 4" xfId="9305" xr:uid="{F8778A9A-034C-4CCB-90AC-ADC22622D2BF}"/>
    <cellStyle name="Вычисление 7 2 3 5" xfId="14952" xr:uid="{C60C12E2-2573-4249-88FF-F7D481D58F42}"/>
    <cellStyle name="Вычисление 7 2 3 6" xfId="20472" xr:uid="{C4CF88BC-7E76-474E-920E-8AEBA561FE82}"/>
    <cellStyle name="Вычисление 7 2 4" xfId="4940" xr:uid="{14B19135-6E5B-4E64-B544-99353241333D}"/>
    <cellStyle name="Вычисление 7 2 4 2" xfId="11491" xr:uid="{B275A55B-DE01-4052-8C19-690CD0D90E4B}"/>
    <cellStyle name="Вычисление 7 2 4 3" xfId="17096" xr:uid="{47D5AD62-1F6C-4E7F-BDFA-4BAAD26F8326}"/>
    <cellStyle name="Вычисление 7 2 4 4" xfId="22572" xr:uid="{0BAF7680-F26F-459F-8C1C-96978862F1E9}"/>
    <cellStyle name="Вычисление 7 2 5" xfId="7006" xr:uid="{096B04C4-0DC7-49A6-B46B-F8794EBB9588}"/>
    <cellStyle name="Вычисление 7 2 5 2" xfId="13489" xr:uid="{B3F6A789-DD68-4487-A95B-4622F7947E2E}"/>
    <cellStyle name="Вычисление 7 2 5 3" xfId="19055" xr:uid="{08477072-A595-44CA-873A-D8B87E854CE4}"/>
    <cellStyle name="Вычисление 7 2 5 4" xfId="24496" xr:uid="{883FF3A3-5D07-4DD6-9A4D-2E502586FE0E}"/>
    <cellStyle name="Вычисление 7 2 6" xfId="9303" xr:uid="{E8EA83D7-33C4-4A3B-B4A6-80EEA0B2CD01}"/>
    <cellStyle name="Вычисление 7 2 7" xfId="14950" xr:uid="{3DEA652C-2C17-49AF-82A2-DC2F3977BB1B}"/>
    <cellStyle name="Вычисление 7 2 8" xfId="20470" xr:uid="{03B6B6AC-BF05-46B2-AA54-785BDF503A30}"/>
    <cellStyle name="Вычисление 7 3" xfId="2697" xr:uid="{12516F17-512A-431D-A482-70717E3731D6}"/>
    <cellStyle name="Вычисление 7 3 2" xfId="2698" xr:uid="{8DDD57F9-32B2-4D03-8E45-ECC9ABC3132F}"/>
    <cellStyle name="Вычисление 7 3 2 2" xfId="4944" xr:uid="{C77E4458-657B-41C2-A74D-ED42DEE9AB7D}"/>
    <cellStyle name="Вычисление 7 3 2 2 2" xfId="11495" xr:uid="{01F698DF-7A33-45B4-98E0-8EF86EE534B0}"/>
    <cellStyle name="Вычисление 7 3 2 2 3" xfId="17100" xr:uid="{2F956247-AF30-4B59-B57B-C78220B2E547}"/>
    <cellStyle name="Вычисление 7 3 2 2 4" xfId="22576" xr:uid="{027C5807-647F-4FFE-B090-A1F530EE92B5}"/>
    <cellStyle name="Вычисление 7 3 2 3" xfId="7010" xr:uid="{8E26F5CE-304A-42C8-A97D-7DE8D5B763AC}"/>
    <cellStyle name="Вычисление 7 3 2 3 2" xfId="13493" xr:uid="{42F03628-0EB0-4885-AAAC-237F389AABF9}"/>
    <cellStyle name="Вычисление 7 3 2 3 3" xfId="19059" xr:uid="{71C38C60-104F-4D8F-BA87-984DBC19311B}"/>
    <cellStyle name="Вычисление 7 3 2 3 4" xfId="24500" xr:uid="{1DADAE6D-42B3-4109-8AC2-C86DD815FA35}"/>
    <cellStyle name="Вычисление 7 3 2 4" xfId="9307" xr:uid="{AD8ADF62-0317-480C-A401-0E52188325B8}"/>
    <cellStyle name="Вычисление 7 3 2 5" xfId="14954" xr:uid="{918AD2DB-6C8E-4218-9264-C0D13C6EC014}"/>
    <cellStyle name="Вычисление 7 3 2 6" xfId="20474" xr:uid="{B15E61E8-2EED-4902-BA10-3D34527C0E0E}"/>
    <cellStyle name="Вычисление 7 3 3" xfId="2699" xr:uid="{9C090917-BDDD-4D79-AA80-19D33B72663F}"/>
    <cellStyle name="Вычисление 7 3 3 2" xfId="4945" xr:uid="{7644046A-59C6-482F-9FC5-362C88039003}"/>
    <cellStyle name="Вычисление 7 3 3 2 2" xfId="11496" xr:uid="{52710632-40F1-487C-AA1F-3403C65DB271}"/>
    <cellStyle name="Вычисление 7 3 3 2 3" xfId="17101" xr:uid="{5546CC82-AAF5-4BF8-A425-233D03983937}"/>
    <cellStyle name="Вычисление 7 3 3 2 4" xfId="22577" xr:uid="{0B0BABDB-5ADF-4BC5-A500-FB8EAD86DD61}"/>
    <cellStyle name="Вычисление 7 3 3 3" xfId="7011" xr:uid="{F15B2A76-33F7-47E5-A82A-7BC20AF35F92}"/>
    <cellStyle name="Вычисление 7 3 3 3 2" xfId="13494" xr:uid="{B3EC85D9-7A14-479B-B302-108DD38C3C36}"/>
    <cellStyle name="Вычисление 7 3 3 3 3" xfId="19060" xr:uid="{AFC3671C-D25E-40F1-BBC0-317D34B14F80}"/>
    <cellStyle name="Вычисление 7 3 3 3 4" xfId="24501" xr:uid="{72D51264-BA9E-4708-925E-18CE1C15FD8D}"/>
    <cellStyle name="Вычисление 7 3 3 4" xfId="9308" xr:uid="{A9F02FEB-662A-4978-B4CC-35A6523A1601}"/>
    <cellStyle name="Вычисление 7 3 3 5" xfId="14955" xr:uid="{005BCEAC-D01B-4157-880D-7D6CE0D40C35}"/>
    <cellStyle name="Вычисление 7 3 3 6" xfId="20475" xr:uid="{A192A251-C608-4323-BED9-6C99D14B14DD}"/>
    <cellStyle name="Вычисление 7 3 4" xfId="4943" xr:uid="{FE187ED9-B46C-4EE1-AB31-268A185DE7F2}"/>
    <cellStyle name="Вычисление 7 3 4 2" xfId="11494" xr:uid="{056284D8-3829-411A-A85E-9B44A235AE73}"/>
    <cellStyle name="Вычисление 7 3 4 3" xfId="17099" xr:uid="{B7D542D8-1DBD-4D3B-A133-E61D2F8EFBDA}"/>
    <cellStyle name="Вычисление 7 3 4 4" xfId="22575" xr:uid="{59E8E51D-CF51-45DA-96FD-17159434AF54}"/>
    <cellStyle name="Вычисление 7 3 5" xfId="7009" xr:uid="{022F2452-D7E0-4C05-9660-6D4421F0C89C}"/>
    <cellStyle name="Вычисление 7 3 5 2" xfId="13492" xr:uid="{FE9120DD-B686-413D-A437-BD7DFFC39C7D}"/>
    <cellStyle name="Вычисление 7 3 5 3" xfId="19058" xr:uid="{314367CA-7189-4B0B-BA42-8315CADD2F2E}"/>
    <cellStyle name="Вычисление 7 3 5 4" xfId="24499" xr:uid="{FC3A91C6-45E7-42E4-9FFD-F53C4F9549CC}"/>
    <cellStyle name="Вычисление 7 3 6" xfId="9306" xr:uid="{D9D7B35C-1D87-4D8E-819C-CEADCC891336}"/>
    <cellStyle name="Вычисление 7 3 7" xfId="14953" xr:uid="{838C70C0-53E2-4475-A3C3-8C432FD0B1EA}"/>
    <cellStyle name="Вычисление 7 3 8" xfId="20473" xr:uid="{14A0E510-ED57-4D0F-BD8B-EDDDA051B1AB}"/>
    <cellStyle name="Вычисление 7 4" xfId="2700" xr:uid="{B5D4FA62-B103-4FF1-8F8A-75C101BF768F}"/>
    <cellStyle name="Вычисление 7 4 2" xfId="2701" xr:uid="{57BAAA9E-63E4-4F98-8259-CB85CBE55D66}"/>
    <cellStyle name="Вычисление 7 4 2 2" xfId="4947" xr:uid="{E59A10CF-D7EE-4F25-9E54-F5393E7CABE1}"/>
    <cellStyle name="Вычисление 7 4 2 2 2" xfId="11498" xr:uid="{64E106FB-CE81-45EF-8E55-D068510FF247}"/>
    <cellStyle name="Вычисление 7 4 2 2 3" xfId="17103" xr:uid="{136A730A-4409-45D1-9FD2-DCF97AAB91D7}"/>
    <cellStyle name="Вычисление 7 4 2 2 4" xfId="22579" xr:uid="{37B1E904-EF22-408A-9A43-7E5304B924BE}"/>
    <cellStyle name="Вычисление 7 4 2 3" xfId="7013" xr:uid="{40CCD32E-2E1D-4249-B746-F3C9607840DB}"/>
    <cellStyle name="Вычисление 7 4 2 3 2" xfId="13496" xr:uid="{42812024-95DB-4616-A3A1-7446BE991542}"/>
    <cellStyle name="Вычисление 7 4 2 3 3" xfId="19062" xr:uid="{B5BDFA31-684F-4036-ABD3-8ADF430B326D}"/>
    <cellStyle name="Вычисление 7 4 2 3 4" xfId="24503" xr:uid="{7206C475-70F7-4F74-A2BC-B6892033371B}"/>
    <cellStyle name="Вычисление 7 4 2 4" xfId="9310" xr:uid="{1106DF0C-DC4B-41CA-BFCE-66C705C14967}"/>
    <cellStyle name="Вычисление 7 4 2 5" xfId="14957" xr:uid="{42D709B4-B374-44D5-A3EF-1B52A214A0D2}"/>
    <cellStyle name="Вычисление 7 4 2 6" xfId="20477" xr:uid="{BA6D946B-3932-4300-BA77-9952C69F29E6}"/>
    <cellStyle name="Вычисление 7 4 3" xfId="2702" xr:uid="{80A7CA8A-7072-440E-AD2B-99E2A333A17E}"/>
    <cellStyle name="Вычисление 7 4 3 2" xfId="4948" xr:uid="{57F048AE-799F-460C-ADAE-3E8B27960F4A}"/>
    <cellStyle name="Вычисление 7 4 3 2 2" xfId="11499" xr:uid="{353D438C-02DD-44A4-8D2E-B3D65BD9C1C6}"/>
    <cellStyle name="Вычисление 7 4 3 2 3" xfId="17104" xr:uid="{1A40D286-6946-4750-88D8-D431E63904DB}"/>
    <cellStyle name="Вычисление 7 4 3 2 4" xfId="22580" xr:uid="{424CF71F-6FE8-4C05-9982-3F475C6B3D7C}"/>
    <cellStyle name="Вычисление 7 4 3 3" xfId="7014" xr:uid="{544E627C-75F4-49AE-A2A3-BA99DF8E7599}"/>
    <cellStyle name="Вычисление 7 4 3 3 2" xfId="13497" xr:uid="{83E34718-ED76-4A69-88A8-2428DFD4761D}"/>
    <cellStyle name="Вычисление 7 4 3 3 3" xfId="19063" xr:uid="{209977B4-FBE9-4E16-B432-F185234DDE5C}"/>
    <cellStyle name="Вычисление 7 4 3 3 4" xfId="24504" xr:uid="{FE2C8365-FCE9-4E24-AAE8-2FEFCC1467D1}"/>
    <cellStyle name="Вычисление 7 4 3 4" xfId="9311" xr:uid="{AAAF9C14-D138-4153-8DF9-408B8506B27B}"/>
    <cellStyle name="Вычисление 7 4 3 5" xfId="14958" xr:uid="{12869AAB-EDA9-4E0B-B7D8-1DAF2E8CA1A4}"/>
    <cellStyle name="Вычисление 7 4 3 6" xfId="20478" xr:uid="{D9937B4B-B4E4-44E2-AFFD-E57EC77251B3}"/>
    <cellStyle name="Вычисление 7 4 4" xfId="4946" xr:uid="{97C9064F-F7BB-4CC0-B89B-9B4FFFF8B168}"/>
    <cellStyle name="Вычисление 7 4 4 2" xfId="11497" xr:uid="{2A00BE39-6C05-468A-B9C0-B89E21DC12C2}"/>
    <cellStyle name="Вычисление 7 4 4 3" xfId="17102" xr:uid="{64B60057-264B-4966-8AF7-DDCA4EB264E0}"/>
    <cellStyle name="Вычисление 7 4 4 4" xfId="22578" xr:uid="{C09A80BD-0CD5-47AF-BDF7-27E508D7774C}"/>
    <cellStyle name="Вычисление 7 4 5" xfId="7012" xr:uid="{F1937DF5-4638-47CC-9C54-6B7162ACF93F}"/>
    <cellStyle name="Вычисление 7 4 5 2" xfId="13495" xr:uid="{A874C396-D76A-427B-BDCB-FA40A0579E31}"/>
    <cellStyle name="Вычисление 7 4 5 3" xfId="19061" xr:uid="{DB330D70-B295-4180-B214-391F5F34B41C}"/>
    <cellStyle name="Вычисление 7 4 5 4" xfId="24502" xr:uid="{C84F89C8-5A49-48AB-9983-E8AB42C28951}"/>
    <cellStyle name="Вычисление 7 4 6" xfId="9309" xr:uid="{B8D1D650-874A-46EE-8F54-04D44AE38329}"/>
    <cellStyle name="Вычисление 7 4 7" xfId="14956" xr:uid="{4E85BEAF-9A64-4745-8ED2-8871185A12CB}"/>
    <cellStyle name="Вычисление 7 4 8" xfId="20476" xr:uid="{D90B4E41-1F9C-44C4-AD71-AFCFB930FF23}"/>
    <cellStyle name="Вычисление 7 5" xfId="2703" xr:uid="{257B8CB4-4D39-4059-B1A1-3B72521DF597}"/>
    <cellStyle name="Вычисление 7 5 2" xfId="4949" xr:uid="{FB2C0D1C-DDEE-4A7E-9F3E-C61CF246FFA0}"/>
    <cellStyle name="Вычисление 7 5 2 2" xfId="11500" xr:uid="{0BD6D59F-E947-4F28-822E-43137A7592DB}"/>
    <cellStyle name="Вычисление 7 5 2 3" xfId="17105" xr:uid="{DAB6E76A-1C27-4CB7-8F04-8350B1E872BE}"/>
    <cellStyle name="Вычисление 7 5 2 4" xfId="22581" xr:uid="{40027348-4C8B-4D60-8098-94CE59E48DB7}"/>
    <cellStyle name="Вычисление 7 5 3" xfId="7015" xr:uid="{64224FBA-FCB4-47AB-B996-4EF059FF71E1}"/>
    <cellStyle name="Вычисление 7 5 3 2" xfId="13498" xr:uid="{6E131A2C-8BDD-4555-AA0D-C23AE87911E8}"/>
    <cellStyle name="Вычисление 7 5 3 3" xfId="19064" xr:uid="{8D49128D-7DF1-4FE1-ACD6-7D9C7B4B076E}"/>
    <cellStyle name="Вычисление 7 5 3 4" xfId="24505" xr:uid="{7BA557DB-B9E9-44F7-81B1-EFF83C8DB32C}"/>
    <cellStyle name="Вычисление 7 5 4" xfId="9312" xr:uid="{6F171C6E-828D-452A-92F9-FBEA4D34A2F2}"/>
    <cellStyle name="Вычисление 7 5 5" xfId="14959" xr:uid="{5987DF00-C604-46BE-AE20-715BDF02535F}"/>
    <cellStyle name="Вычисление 7 5 6" xfId="20479" xr:uid="{8F89BEA6-9F85-40F7-BBFC-A20673820404}"/>
    <cellStyle name="Вычисление 7 6" xfId="2704" xr:uid="{3228D7CE-8C6E-4AD9-A163-3568B20F93A5}"/>
    <cellStyle name="Вычисление 7 6 2" xfId="4950" xr:uid="{3BE846DB-E9F9-49C0-AD94-957FC622561D}"/>
    <cellStyle name="Вычисление 7 6 2 2" xfId="11501" xr:uid="{1CA7C689-AA37-4F89-8FF1-FD5642EDBB3F}"/>
    <cellStyle name="Вычисление 7 6 2 3" xfId="17106" xr:uid="{09D539DD-ECFE-4317-8DB7-977C3DEC0AAF}"/>
    <cellStyle name="Вычисление 7 6 2 4" xfId="22582" xr:uid="{24C5C223-B41D-4EFC-B278-8ACCFD1BB14E}"/>
    <cellStyle name="Вычисление 7 6 3" xfId="7016" xr:uid="{C79A7B2E-BA61-41FB-99FB-10A0E36DFF22}"/>
    <cellStyle name="Вычисление 7 6 3 2" xfId="13499" xr:uid="{16B6D1E4-2BA7-45E8-831C-DE937990C223}"/>
    <cellStyle name="Вычисление 7 6 3 3" xfId="19065" xr:uid="{F5E7E010-7994-475C-B9B2-0A087D352D51}"/>
    <cellStyle name="Вычисление 7 6 3 4" xfId="24506" xr:uid="{5DE3DCFA-9990-4DD4-BCAB-EB9AC58D9788}"/>
    <cellStyle name="Вычисление 7 6 4" xfId="9313" xr:uid="{A6F18248-F6B3-4611-846C-952155FEF8F4}"/>
    <cellStyle name="Вычисление 7 6 5" xfId="14960" xr:uid="{09F94E7E-7CAB-469A-B97F-A3BB5AB8DC47}"/>
    <cellStyle name="Вычисление 7 6 6" xfId="20480" xr:uid="{936A9A4C-D711-473A-8AAA-AFEA14E370EA}"/>
    <cellStyle name="Вычисление 7 7" xfId="4939" xr:uid="{7C4593C1-9DDD-4954-923D-C9382A3EBD23}"/>
    <cellStyle name="Вычисление 7 7 2" xfId="11490" xr:uid="{F91173C1-EC7C-42DF-B138-BC9AB5F6ED7B}"/>
    <cellStyle name="Вычисление 7 7 3" xfId="17095" xr:uid="{636CF70A-FE32-4CD7-BC26-3997553F43E2}"/>
    <cellStyle name="Вычисление 7 7 4" xfId="22571" xr:uid="{89E5F842-723D-4275-A87E-4DE947398C75}"/>
    <cellStyle name="Вычисление 7 8" xfId="7005" xr:uid="{BF1DE2EE-CF87-446A-83B3-DAC28BB25D28}"/>
    <cellStyle name="Вычисление 7 8 2" xfId="13488" xr:uid="{2D71D42C-B7C0-4ECA-96B8-515140387D7F}"/>
    <cellStyle name="Вычисление 7 8 3" xfId="19054" xr:uid="{243A606C-9A31-4FB2-9F89-C43DE573F487}"/>
    <cellStyle name="Вычисление 7 8 4" xfId="24495" xr:uid="{777901B8-14ED-4915-988E-83CDCA081108}"/>
    <cellStyle name="Вычисление 7 9" xfId="9302" xr:uid="{4334D150-1ED5-4F4E-BB81-A39BADAF6143}"/>
    <cellStyle name="Вычисление 8" xfId="2705" xr:uid="{E21AD982-6398-44FA-8AC6-CD49C9A3489E}"/>
    <cellStyle name="Вычисление 8 10" xfId="14961" xr:uid="{339EABB8-669A-4C1F-9D08-5D9FACB7DA8D}"/>
    <cellStyle name="Вычисление 8 11" xfId="20481" xr:uid="{22898303-32D6-4A2C-8A1B-1001DF1FD1AB}"/>
    <cellStyle name="Вычисление 8 2" xfId="2706" xr:uid="{C42D5B71-35FB-468B-8155-9CB9007459FF}"/>
    <cellStyle name="Вычисление 8 2 2" xfId="2707" xr:uid="{20E1080E-D866-408A-99B7-D52B9C68CF09}"/>
    <cellStyle name="Вычисление 8 2 2 2" xfId="4953" xr:uid="{16EAC7C3-9E47-4115-950F-7B6CEDBBCA72}"/>
    <cellStyle name="Вычисление 8 2 2 2 2" xfId="11504" xr:uid="{CB6D94F3-9E78-4647-8AE8-B0C3085D2F6A}"/>
    <cellStyle name="Вычисление 8 2 2 2 3" xfId="17109" xr:uid="{54905BF8-C713-4BF6-8181-39783D7A8CA7}"/>
    <cellStyle name="Вычисление 8 2 2 2 4" xfId="22585" xr:uid="{0EEA92A0-A67E-417C-BDB8-F5E4F34C2699}"/>
    <cellStyle name="Вычисление 8 2 2 3" xfId="7019" xr:uid="{555FA394-F2B7-4655-AC2D-75B7241710CA}"/>
    <cellStyle name="Вычисление 8 2 2 3 2" xfId="13502" xr:uid="{86778330-9132-4F79-A793-D7F2AC8DB649}"/>
    <cellStyle name="Вычисление 8 2 2 3 3" xfId="19068" xr:uid="{D7EE9983-F5FC-4F91-8585-9C3F2D41C0A1}"/>
    <cellStyle name="Вычисление 8 2 2 3 4" xfId="24509" xr:uid="{EE235294-24BD-4FEB-9B18-346612B350E4}"/>
    <cellStyle name="Вычисление 8 2 2 4" xfId="9316" xr:uid="{DFB7C5C8-DDDB-47E6-92FF-8F29398933B9}"/>
    <cellStyle name="Вычисление 8 2 2 5" xfId="14963" xr:uid="{F1A1893A-0F3E-4269-A789-B8B37FCBA298}"/>
    <cellStyle name="Вычисление 8 2 2 6" xfId="20483" xr:uid="{9AAA6BDE-0BDE-4304-8CE5-A0BDE05026A9}"/>
    <cellStyle name="Вычисление 8 2 3" xfId="2708" xr:uid="{C69FACA5-911E-408D-B877-71D8C1BC6647}"/>
    <cellStyle name="Вычисление 8 2 3 2" xfId="4954" xr:uid="{9AA76C24-9B7F-4F71-BA7D-B4894022504A}"/>
    <cellStyle name="Вычисление 8 2 3 2 2" xfId="11505" xr:uid="{1DECD1DC-12A7-46ED-9A87-F3EBC49F8C4E}"/>
    <cellStyle name="Вычисление 8 2 3 2 3" xfId="17110" xr:uid="{6D09228E-9DAA-4951-AEA4-16841081E41D}"/>
    <cellStyle name="Вычисление 8 2 3 2 4" xfId="22586" xr:uid="{14475619-5F43-407B-BA34-5A0559680378}"/>
    <cellStyle name="Вычисление 8 2 3 3" xfId="7020" xr:uid="{5DEF4130-97A7-4905-9BED-094D690ABE68}"/>
    <cellStyle name="Вычисление 8 2 3 3 2" xfId="13503" xr:uid="{02AA9EF6-08A8-4317-96ED-0C9AA9D92E24}"/>
    <cellStyle name="Вычисление 8 2 3 3 3" xfId="19069" xr:uid="{35797CDB-4F01-4CF6-BC3F-CDE0FF024409}"/>
    <cellStyle name="Вычисление 8 2 3 3 4" xfId="24510" xr:uid="{6A1B6A11-9142-4BF7-87D6-7B89D9014662}"/>
    <cellStyle name="Вычисление 8 2 3 4" xfId="9317" xr:uid="{DFF76409-E508-4556-B356-510AD4AF3DDD}"/>
    <cellStyle name="Вычисление 8 2 3 5" xfId="14964" xr:uid="{2921CE05-25EE-4182-9B93-25B4508E0CFB}"/>
    <cellStyle name="Вычисление 8 2 3 6" xfId="20484" xr:uid="{48897DD5-AB6C-4DD6-8218-3A2B668D02D5}"/>
    <cellStyle name="Вычисление 8 2 4" xfId="4952" xr:uid="{98D4C922-8721-4C29-AA0A-3E24B3307A5C}"/>
    <cellStyle name="Вычисление 8 2 4 2" xfId="11503" xr:uid="{C7A3238A-48EF-4D32-8D4F-8DC10D7DF2E2}"/>
    <cellStyle name="Вычисление 8 2 4 3" xfId="17108" xr:uid="{DE4BD063-E2E5-48AE-8885-AA57E4C846C9}"/>
    <cellStyle name="Вычисление 8 2 4 4" xfId="22584" xr:uid="{F033CD3B-F0BD-42C2-93D5-10CBF81165F2}"/>
    <cellStyle name="Вычисление 8 2 5" xfId="7018" xr:uid="{3F498257-6B9D-4631-B099-3199AF3D4CAD}"/>
    <cellStyle name="Вычисление 8 2 5 2" xfId="13501" xr:uid="{1EAFDCFA-932A-4D1D-90BF-890FC84EC11A}"/>
    <cellStyle name="Вычисление 8 2 5 3" xfId="19067" xr:uid="{3DE226E8-6CCA-4C3D-9104-3DA78B18D861}"/>
    <cellStyle name="Вычисление 8 2 5 4" xfId="24508" xr:uid="{CDD8725B-7517-4364-86F8-1CD7621F6899}"/>
    <cellStyle name="Вычисление 8 2 6" xfId="9315" xr:uid="{BEA071B6-8611-4F44-931A-8E54290DA7BF}"/>
    <cellStyle name="Вычисление 8 2 7" xfId="14962" xr:uid="{F41F8462-3546-413A-96D0-50AB75AB0402}"/>
    <cellStyle name="Вычисление 8 2 8" xfId="20482" xr:uid="{086CD856-35DB-4550-A987-DFB3E885CC80}"/>
    <cellStyle name="Вычисление 8 3" xfId="2709" xr:uid="{65631070-FC7A-4336-AEB1-AB9D88A953FB}"/>
    <cellStyle name="Вычисление 8 3 2" xfId="2710" xr:uid="{81CA3F10-2D5C-4792-B2F8-C094FF636126}"/>
    <cellStyle name="Вычисление 8 3 2 2" xfId="4956" xr:uid="{E162199B-830D-4E4F-96F4-95822AB38AA7}"/>
    <cellStyle name="Вычисление 8 3 2 2 2" xfId="11507" xr:uid="{EDC5D45E-A810-43F5-936D-686F2870AC10}"/>
    <cellStyle name="Вычисление 8 3 2 2 3" xfId="17112" xr:uid="{0410BAC2-159B-43AF-B10A-BFDBEA771308}"/>
    <cellStyle name="Вычисление 8 3 2 2 4" xfId="22588" xr:uid="{D34A67C6-327B-4EAA-8191-DA0E995228A4}"/>
    <cellStyle name="Вычисление 8 3 2 3" xfId="7022" xr:uid="{9E89853C-BACA-436B-ABCB-16971CE104D7}"/>
    <cellStyle name="Вычисление 8 3 2 3 2" xfId="13505" xr:uid="{C0C39547-767E-4E6D-92A6-4F195C259701}"/>
    <cellStyle name="Вычисление 8 3 2 3 3" xfId="19071" xr:uid="{5BAD8C74-320D-41A2-8525-C1CA94C55D9D}"/>
    <cellStyle name="Вычисление 8 3 2 3 4" xfId="24512" xr:uid="{A67451C4-5BB1-44BF-9E9F-8F8BC65BE5BE}"/>
    <cellStyle name="Вычисление 8 3 2 4" xfId="9319" xr:uid="{8E09DCDD-D350-499F-B7B5-9C49099B96CE}"/>
    <cellStyle name="Вычисление 8 3 2 5" xfId="14966" xr:uid="{27ED02E4-52B7-4959-B709-F7CC955E05D6}"/>
    <cellStyle name="Вычисление 8 3 2 6" xfId="20486" xr:uid="{6CCCB81F-497F-44C3-A5C4-0DA8596ECB96}"/>
    <cellStyle name="Вычисление 8 3 3" xfId="2711" xr:uid="{8C138F4B-731E-4B83-91E0-056BF3B017F0}"/>
    <cellStyle name="Вычисление 8 3 3 2" xfId="4957" xr:uid="{FDE5016F-9D7B-4C19-BA90-91926EF77A7E}"/>
    <cellStyle name="Вычисление 8 3 3 2 2" xfId="11508" xr:uid="{4890C70F-0AC3-4435-8CC5-05B7A1534149}"/>
    <cellStyle name="Вычисление 8 3 3 2 3" xfId="17113" xr:uid="{C4F9DE83-FBD0-482D-89CD-18DEF71F214F}"/>
    <cellStyle name="Вычисление 8 3 3 2 4" xfId="22589" xr:uid="{2CD815FF-0E87-41A9-9F14-CC9852C8B4E5}"/>
    <cellStyle name="Вычисление 8 3 3 3" xfId="7023" xr:uid="{7B5ECBBA-8CEA-4E35-96E6-4B59FD49E2DC}"/>
    <cellStyle name="Вычисление 8 3 3 3 2" xfId="13506" xr:uid="{FACEB7D2-8E49-4E9C-B6E6-F3831C2DC3E7}"/>
    <cellStyle name="Вычисление 8 3 3 3 3" xfId="19072" xr:uid="{31A2D260-37F1-4F2F-A4E9-ACEC3DC86A03}"/>
    <cellStyle name="Вычисление 8 3 3 3 4" xfId="24513" xr:uid="{7FAE1D4A-86DB-4876-9F4C-29C2CBC783A1}"/>
    <cellStyle name="Вычисление 8 3 3 4" xfId="9320" xr:uid="{56295D7D-CDEF-4FFF-BDE3-E14FE2E62FDA}"/>
    <cellStyle name="Вычисление 8 3 3 5" xfId="14967" xr:uid="{6B174AB0-D568-465F-AF4C-DC051435D410}"/>
    <cellStyle name="Вычисление 8 3 3 6" xfId="20487" xr:uid="{D772FE35-1159-42BA-B40B-F8BE80559836}"/>
    <cellStyle name="Вычисление 8 3 4" xfId="4955" xr:uid="{B84D1971-2599-45C6-BA9D-D51178C066FE}"/>
    <cellStyle name="Вычисление 8 3 4 2" xfId="11506" xr:uid="{2ABF04EF-9A76-4638-8A3D-E88236EB1AF9}"/>
    <cellStyle name="Вычисление 8 3 4 3" xfId="17111" xr:uid="{59E57908-EB07-4FFA-80A4-36BDE6888820}"/>
    <cellStyle name="Вычисление 8 3 4 4" xfId="22587" xr:uid="{F14A74A5-C2D2-4F97-B6B9-7E463C51F225}"/>
    <cellStyle name="Вычисление 8 3 5" xfId="7021" xr:uid="{5F90FE86-0E56-4B5C-A1D8-D311FADDBEAF}"/>
    <cellStyle name="Вычисление 8 3 5 2" xfId="13504" xr:uid="{7ACD793B-8771-447B-BD6C-378C5685F92B}"/>
    <cellStyle name="Вычисление 8 3 5 3" xfId="19070" xr:uid="{132E52F6-02D8-40D5-B2AD-4F88BFF09762}"/>
    <cellStyle name="Вычисление 8 3 5 4" xfId="24511" xr:uid="{84A98188-A30A-43F4-AB2E-6F1AF6F20CA4}"/>
    <cellStyle name="Вычисление 8 3 6" xfId="9318" xr:uid="{F04B9A28-3F22-4FE9-8759-28F04766324C}"/>
    <cellStyle name="Вычисление 8 3 7" xfId="14965" xr:uid="{708DD6AA-4234-43A1-BEF7-8CF6D66B53C3}"/>
    <cellStyle name="Вычисление 8 3 8" xfId="20485" xr:uid="{AF7ACD6B-932A-47A5-87A4-E86177B4CE8E}"/>
    <cellStyle name="Вычисление 8 4" xfId="2712" xr:uid="{A241F58F-74D8-4871-A614-31D7EC870906}"/>
    <cellStyle name="Вычисление 8 4 2" xfId="2713" xr:uid="{56DC4B3C-3461-4C19-9B79-8AF08680C4C0}"/>
    <cellStyle name="Вычисление 8 4 2 2" xfId="4959" xr:uid="{0AC204F6-7C69-4BF7-83F4-FEBD65D82F4C}"/>
    <cellStyle name="Вычисление 8 4 2 2 2" xfId="11510" xr:uid="{03198F01-3B5B-4327-9B33-FE7610B9285A}"/>
    <cellStyle name="Вычисление 8 4 2 2 3" xfId="17115" xr:uid="{871EA501-D61E-4873-B3F8-58328DB7D63C}"/>
    <cellStyle name="Вычисление 8 4 2 2 4" xfId="22591" xr:uid="{59A19589-8B3C-4077-888A-217B98E64D47}"/>
    <cellStyle name="Вычисление 8 4 2 3" xfId="7025" xr:uid="{23E1B5B5-D960-4535-830E-60BA62A573E5}"/>
    <cellStyle name="Вычисление 8 4 2 3 2" xfId="13508" xr:uid="{18B5A482-74EB-442C-B7DC-6ADCDC7CFF97}"/>
    <cellStyle name="Вычисление 8 4 2 3 3" xfId="19074" xr:uid="{8A1801F4-F1B6-4F83-A68C-6B9A87EB95F1}"/>
    <cellStyle name="Вычисление 8 4 2 3 4" xfId="24515" xr:uid="{60F8095F-045B-42AF-82D0-E708FCDD1F6C}"/>
    <cellStyle name="Вычисление 8 4 2 4" xfId="9322" xr:uid="{274669E5-A538-42FA-8C47-93F7343A3F9D}"/>
    <cellStyle name="Вычисление 8 4 2 5" xfId="14969" xr:uid="{CCFE25B8-1AF9-4922-B025-D76EA231AD55}"/>
    <cellStyle name="Вычисление 8 4 2 6" xfId="20489" xr:uid="{B1D3B14D-AD93-4CEE-BDD3-032E02B9FAAE}"/>
    <cellStyle name="Вычисление 8 4 3" xfId="2714" xr:uid="{AC70CFC2-9DAB-4F1E-AF89-1460E878BD12}"/>
    <cellStyle name="Вычисление 8 4 3 2" xfId="4960" xr:uid="{EC3B39B9-6179-46E8-ADC8-3D86E3968400}"/>
    <cellStyle name="Вычисление 8 4 3 2 2" xfId="11511" xr:uid="{F93FD68E-BA62-46F5-8441-042D0295EA77}"/>
    <cellStyle name="Вычисление 8 4 3 2 3" xfId="17116" xr:uid="{AE051C67-66A1-4AE4-B7D3-CB40D6A114A3}"/>
    <cellStyle name="Вычисление 8 4 3 2 4" xfId="22592" xr:uid="{C0D971E7-4E90-42B5-A35D-E2F9B04CBBC6}"/>
    <cellStyle name="Вычисление 8 4 3 3" xfId="7026" xr:uid="{D350F9A7-48A0-460A-879B-BD6468220935}"/>
    <cellStyle name="Вычисление 8 4 3 3 2" xfId="13509" xr:uid="{00B83940-3A6D-4AC6-9E2D-E26B7E55739F}"/>
    <cellStyle name="Вычисление 8 4 3 3 3" xfId="19075" xr:uid="{31AA4BFD-5842-4C51-A9EB-C40B99AB7E95}"/>
    <cellStyle name="Вычисление 8 4 3 3 4" xfId="24516" xr:uid="{23951EC9-9A8C-4C6C-BDA9-E7C6D52578A8}"/>
    <cellStyle name="Вычисление 8 4 3 4" xfId="9323" xr:uid="{E77BFAFB-5C4A-46DC-9689-D49978F74DA8}"/>
    <cellStyle name="Вычисление 8 4 3 5" xfId="14970" xr:uid="{9E71BF88-BDF4-482A-8656-EF6A1B8B66F8}"/>
    <cellStyle name="Вычисление 8 4 3 6" xfId="20490" xr:uid="{69ACEC12-6AEA-40ED-80E8-DD3E1FD482C8}"/>
    <cellStyle name="Вычисление 8 4 4" xfId="4958" xr:uid="{C4515EAF-D5B9-416B-8269-0A620AA273F7}"/>
    <cellStyle name="Вычисление 8 4 4 2" xfId="11509" xr:uid="{AC76D0F9-B6A4-4B29-ADB7-F7634AAF0CA5}"/>
    <cellStyle name="Вычисление 8 4 4 3" xfId="17114" xr:uid="{4DD2F707-E3A5-4216-AE6C-04FF44643DA7}"/>
    <cellStyle name="Вычисление 8 4 4 4" xfId="22590" xr:uid="{08CF8298-D8D9-419E-BE18-8215B6CE7F31}"/>
    <cellStyle name="Вычисление 8 4 5" xfId="7024" xr:uid="{A7A5DFEA-9273-4331-A19B-4859BDC60947}"/>
    <cellStyle name="Вычисление 8 4 5 2" xfId="13507" xr:uid="{1619A5FB-2EA4-4CF1-A0F6-2F038F1F8340}"/>
    <cellStyle name="Вычисление 8 4 5 3" xfId="19073" xr:uid="{184AD295-4CB4-4195-8655-620345581C07}"/>
    <cellStyle name="Вычисление 8 4 5 4" xfId="24514" xr:uid="{D60A858A-6878-4EF4-86C3-4D9B6ECB0441}"/>
    <cellStyle name="Вычисление 8 4 6" xfId="9321" xr:uid="{E64D5CB0-4286-4799-A14D-7F5D60CA4770}"/>
    <cellStyle name="Вычисление 8 4 7" xfId="14968" xr:uid="{FCDA329F-65E0-4768-9388-565768C38C6E}"/>
    <cellStyle name="Вычисление 8 4 8" xfId="20488" xr:uid="{9558A760-6B16-457A-8B09-A8CF54C619DD}"/>
    <cellStyle name="Вычисление 8 5" xfId="2715" xr:uid="{3804336D-0AD6-4DAE-86F9-C90A13C57887}"/>
    <cellStyle name="Вычисление 8 5 2" xfId="4961" xr:uid="{C1846583-6C19-45C5-9247-A1DAAA2039A1}"/>
    <cellStyle name="Вычисление 8 5 2 2" xfId="11512" xr:uid="{2419FD47-DCE9-4320-B954-43AB702CCA77}"/>
    <cellStyle name="Вычисление 8 5 2 3" xfId="17117" xr:uid="{F9E87142-C9F7-4BCF-AF1A-AEF716538DBB}"/>
    <cellStyle name="Вычисление 8 5 2 4" xfId="22593" xr:uid="{15CF9485-F449-41E3-8B8F-A7EC4D9773D0}"/>
    <cellStyle name="Вычисление 8 5 3" xfId="7027" xr:uid="{A80D5E47-5923-490D-BC14-DDBA7E72575B}"/>
    <cellStyle name="Вычисление 8 5 3 2" xfId="13510" xr:uid="{5CD4378A-E9A3-443F-823B-07FD13A56819}"/>
    <cellStyle name="Вычисление 8 5 3 3" xfId="19076" xr:uid="{B301A483-13F5-42E8-ADC8-6A672FA84D0E}"/>
    <cellStyle name="Вычисление 8 5 3 4" xfId="24517" xr:uid="{C4ACC335-53A8-4DF4-8323-DB49C66876A9}"/>
    <cellStyle name="Вычисление 8 5 4" xfId="9324" xr:uid="{9B0711D6-9AC7-4DFB-B2C2-0932DFD6FF09}"/>
    <cellStyle name="Вычисление 8 5 5" xfId="14971" xr:uid="{169BB047-225D-49A4-A7E2-0E7909413AFA}"/>
    <cellStyle name="Вычисление 8 5 6" xfId="20491" xr:uid="{F111E92B-D6B1-4090-9237-F6BEBB645716}"/>
    <cellStyle name="Вычисление 8 6" xfId="2716" xr:uid="{B12A421C-A714-41C6-9401-AC4B2ABEBBD5}"/>
    <cellStyle name="Вычисление 8 6 2" xfId="4962" xr:uid="{52CB2734-021C-416A-A52C-0D9B8DF1152D}"/>
    <cellStyle name="Вычисление 8 6 2 2" xfId="11513" xr:uid="{A8305DEF-FC78-4982-8339-6120A01B2CA6}"/>
    <cellStyle name="Вычисление 8 6 2 3" xfId="17118" xr:uid="{989DA9CE-9C7B-43C0-A63E-B75C94F304D6}"/>
    <cellStyle name="Вычисление 8 6 2 4" xfId="22594" xr:uid="{BC34EEF3-01A2-4F52-987C-0AE9E9EE72F3}"/>
    <cellStyle name="Вычисление 8 6 3" xfId="7028" xr:uid="{4487BAA6-B5AC-40F4-B8EF-1DB69D2E9E19}"/>
    <cellStyle name="Вычисление 8 6 3 2" xfId="13511" xr:uid="{9C0F8C71-1E2E-42C7-8383-E6CAF222E7DE}"/>
    <cellStyle name="Вычисление 8 6 3 3" xfId="19077" xr:uid="{30EA222C-4108-4053-BC19-9944A0F0E971}"/>
    <cellStyle name="Вычисление 8 6 3 4" xfId="24518" xr:uid="{DE731ACC-606F-47C9-A942-AF12296016C8}"/>
    <cellStyle name="Вычисление 8 6 4" xfId="9325" xr:uid="{DBBAB3C3-77B1-41EB-9190-A70189DCD90B}"/>
    <cellStyle name="Вычисление 8 6 5" xfId="14972" xr:uid="{20F5EE95-5F7D-42C3-9E37-D01D6F670258}"/>
    <cellStyle name="Вычисление 8 6 6" xfId="20492" xr:uid="{7F21D52A-865A-451E-A374-06FB8BA1D4E7}"/>
    <cellStyle name="Вычисление 8 7" xfId="4951" xr:uid="{4B5AF57D-60AC-4F93-9982-03CAADE11845}"/>
    <cellStyle name="Вычисление 8 7 2" xfId="11502" xr:uid="{7731258F-FD32-4E40-A513-C5F7B8F12324}"/>
    <cellStyle name="Вычисление 8 7 3" xfId="17107" xr:uid="{528F9687-983B-4962-AEAA-6EBE23194E09}"/>
    <cellStyle name="Вычисление 8 7 4" xfId="22583" xr:uid="{A5B2698D-E78A-4DFB-89EE-BD1F0F153798}"/>
    <cellStyle name="Вычисление 8 8" xfId="7017" xr:uid="{ABABECFD-AD5D-4D95-8CAD-403215BD53F2}"/>
    <cellStyle name="Вычисление 8 8 2" xfId="13500" xr:uid="{F4EEE826-F80E-4FA6-9E69-771CFAA7536B}"/>
    <cellStyle name="Вычисление 8 8 3" xfId="19066" xr:uid="{18011EDA-44F9-4DD8-9857-198ADD780524}"/>
    <cellStyle name="Вычисление 8 8 4" xfId="24507" xr:uid="{A62655F5-4A7A-4B74-BD09-782C4FA3EBBA}"/>
    <cellStyle name="Вычисление 8 9" xfId="9314" xr:uid="{082BCDAC-EF72-4420-BAC4-88C38C14E03C}"/>
    <cellStyle name="Вычисление 9" xfId="2717" xr:uid="{98864FCA-BABB-498D-8C78-5318274C4764}"/>
    <cellStyle name="Вычисление 9 10" xfId="14973" xr:uid="{12507E5A-DAC5-4F61-8430-03DC61F662F3}"/>
    <cellStyle name="Вычисление 9 11" xfId="20493" xr:uid="{781A6D97-1BD7-4E00-948E-EC40DF40C696}"/>
    <cellStyle name="Вычисление 9 2" xfId="2718" xr:uid="{21525C8F-70D4-47B3-872E-4147D2796FCE}"/>
    <cellStyle name="Вычисление 9 2 2" xfId="2719" xr:uid="{1C0933C5-CE45-430E-92AA-92F3D8CFE375}"/>
    <cellStyle name="Вычисление 9 2 2 2" xfId="4965" xr:uid="{B39313A2-9715-4A47-AAEA-A305D3043C22}"/>
    <cellStyle name="Вычисление 9 2 2 2 2" xfId="11516" xr:uid="{E8A73DE4-96DC-457D-86EF-92145E561231}"/>
    <cellStyle name="Вычисление 9 2 2 2 3" xfId="17121" xr:uid="{FC247050-0196-40E6-998A-8CD57218E87C}"/>
    <cellStyle name="Вычисление 9 2 2 2 4" xfId="22597" xr:uid="{10FB01B3-3732-40C5-B21F-EC1FC7E9F56A}"/>
    <cellStyle name="Вычисление 9 2 2 3" xfId="7031" xr:uid="{94A638D7-B7AF-4BB0-B411-72F99622B31C}"/>
    <cellStyle name="Вычисление 9 2 2 3 2" xfId="13514" xr:uid="{22750529-E7CC-43F0-986A-2914A91CDCBF}"/>
    <cellStyle name="Вычисление 9 2 2 3 3" xfId="19080" xr:uid="{30A04C07-65D8-4540-A38E-E0C6C861F151}"/>
    <cellStyle name="Вычисление 9 2 2 3 4" xfId="24521" xr:uid="{D5927543-AD17-477A-A1B7-5974DBF40F55}"/>
    <cellStyle name="Вычисление 9 2 2 4" xfId="9328" xr:uid="{2362C8DE-88EC-4505-9B78-AC0434C5467B}"/>
    <cellStyle name="Вычисление 9 2 2 5" xfId="14975" xr:uid="{F866921A-DBE6-4C64-A201-0FBE074C2C83}"/>
    <cellStyle name="Вычисление 9 2 2 6" xfId="20495" xr:uid="{90650917-CAAC-40C6-A481-F64E68218317}"/>
    <cellStyle name="Вычисление 9 2 3" xfId="2720" xr:uid="{4F3237C8-66BF-43B8-ACEA-C0DAC46EDA7A}"/>
    <cellStyle name="Вычисление 9 2 3 2" xfId="4966" xr:uid="{9F893986-3932-4176-BB0A-0EA5A6778C40}"/>
    <cellStyle name="Вычисление 9 2 3 2 2" xfId="11517" xr:uid="{CE06DB7F-DD4E-4B61-9DB3-1FB9290C2A7C}"/>
    <cellStyle name="Вычисление 9 2 3 2 3" xfId="17122" xr:uid="{5AB167C5-92B4-45E5-8256-29AB8B94522D}"/>
    <cellStyle name="Вычисление 9 2 3 2 4" xfId="22598" xr:uid="{B2FFC6B0-5453-48CD-A4C7-1E5FE7D9EF3B}"/>
    <cellStyle name="Вычисление 9 2 3 3" xfId="7032" xr:uid="{4483B151-E8A1-4D40-AC90-7B80F1766DC7}"/>
    <cellStyle name="Вычисление 9 2 3 3 2" xfId="13515" xr:uid="{68557547-EEB1-4BE6-81E8-5AE623DE6EE6}"/>
    <cellStyle name="Вычисление 9 2 3 3 3" xfId="19081" xr:uid="{2C0A5E03-4579-4642-B177-96D5C8BB0077}"/>
    <cellStyle name="Вычисление 9 2 3 3 4" xfId="24522" xr:uid="{FF3381B1-09A2-42A3-9EB4-3DAE7FA40AD2}"/>
    <cellStyle name="Вычисление 9 2 3 4" xfId="9329" xr:uid="{B16675F6-CC15-4660-AB92-74D287342DD5}"/>
    <cellStyle name="Вычисление 9 2 3 5" xfId="14976" xr:uid="{4884612D-ABFA-46AF-9E63-05CB950D363C}"/>
    <cellStyle name="Вычисление 9 2 3 6" xfId="20496" xr:uid="{3E82E17F-64D5-4779-BF19-575D56DC1EC2}"/>
    <cellStyle name="Вычисление 9 2 4" xfId="4964" xr:uid="{C40ABB14-FE90-44F7-BE2E-580C588D172C}"/>
    <cellStyle name="Вычисление 9 2 4 2" xfId="11515" xr:uid="{7C0D525A-31AD-48E4-B10B-B33BCAB52CA2}"/>
    <cellStyle name="Вычисление 9 2 4 3" xfId="17120" xr:uid="{A49747C1-3FCB-4200-8CA5-83599E6C27FE}"/>
    <cellStyle name="Вычисление 9 2 4 4" xfId="22596" xr:uid="{978EB8C4-33F2-46EB-8E1D-D8620F314173}"/>
    <cellStyle name="Вычисление 9 2 5" xfId="7030" xr:uid="{2D8D6AF8-8B65-4836-9F25-6B45D43ACAF2}"/>
    <cellStyle name="Вычисление 9 2 5 2" xfId="13513" xr:uid="{53A304A8-A1BE-4FE3-806D-D21375A96FAD}"/>
    <cellStyle name="Вычисление 9 2 5 3" xfId="19079" xr:uid="{969FF465-C297-4FBC-9401-DBBCF79426E4}"/>
    <cellStyle name="Вычисление 9 2 5 4" xfId="24520" xr:uid="{7E7C2D52-929C-446E-9F55-3597C03C4339}"/>
    <cellStyle name="Вычисление 9 2 6" xfId="9327" xr:uid="{5BA11F98-6FDD-496F-ADDA-F1E21298CAEA}"/>
    <cellStyle name="Вычисление 9 2 7" xfId="14974" xr:uid="{922D4267-EA27-4220-9F15-56344939252C}"/>
    <cellStyle name="Вычисление 9 2 8" xfId="20494" xr:uid="{68ABF703-7089-4C46-BC14-8C421670C0AD}"/>
    <cellStyle name="Вычисление 9 3" xfId="2721" xr:uid="{DFFD1268-0C7F-4326-922A-5789F41578CF}"/>
    <cellStyle name="Вычисление 9 3 2" xfId="2722" xr:uid="{5BEC3C26-FA19-43DF-8276-B329182E14EE}"/>
    <cellStyle name="Вычисление 9 3 2 2" xfId="4968" xr:uid="{1B2B41EF-4780-4D3D-B3A2-6CCFBD2E78D0}"/>
    <cellStyle name="Вычисление 9 3 2 2 2" xfId="11519" xr:uid="{BEE2AC8B-F0CD-40F0-A2A1-5C8745BFF613}"/>
    <cellStyle name="Вычисление 9 3 2 2 3" xfId="17124" xr:uid="{8EA6374E-F448-4AC6-A582-7B79BE69CD40}"/>
    <cellStyle name="Вычисление 9 3 2 2 4" xfId="22600" xr:uid="{2BD4E8FF-7083-4A2B-93B3-1C254CADB409}"/>
    <cellStyle name="Вычисление 9 3 2 3" xfId="7034" xr:uid="{BE45AEC3-A31F-48C9-BE00-CF15D0F449FF}"/>
    <cellStyle name="Вычисление 9 3 2 3 2" xfId="13517" xr:uid="{22E552A6-8766-4AD1-A50A-A619807B20D2}"/>
    <cellStyle name="Вычисление 9 3 2 3 3" xfId="19083" xr:uid="{9C1B6483-BADA-47E2-BEE3-E84FCA45D81D}"/>
    <cellStyle name="Вычисление 9 3 2 3 4" xfId="24524" xr:uid="{9EB642F9-2848-45F0-AAE0-EAC44C75912D}"/>
    <cellStyle name="Вычисление 9 3 2 4" xfId="9331" xr:uid="{8BA52CAF-7438-490C-8379-1C56046F04C9}"/>
    <cellStyle name="Вычисление 9 3 2 5" xfId="14978" xr:uid="{6A3F0021-70D5-466B-8E2E-CD50075723BA}"/>
    <cellStyle name="Вычисление 9 3 2 6" xfId="20498" xr:uid="{89293A2F-E1B7-40B1-AA6F-489A31E38667}"/>
    <cellStyle name="Вычисление 9 3 3" xfId="2723" xr:uid="{6B590FD4-4789-42D1-87D1-191880FAA888}"/>
    <cellStyle name="Вычисление 9 3 3 2" xfId="4969" xr:uid="{7B5BF1A4-8953-4B39-B44F-42BAD9AA33B5}"/>
    <cellStyle name="Вычисление 9 3 3 2 2" xfId="11520" xr:uid="{F7171B32-563C-4B13-8122-1CA382D54286}"/>
    <cellStyle name="Вычисление 9 3 3 2 3" xfId="17125" xr:uid="{2E03FCE7-9EF5-457D-9AB9-4E24C7CDE6E7}"/>
    <cellStyle name="Вычисление 9 3 3 2 4" xfId="22601" xr:uid="{E6B191D3-B3FC-4F60-BD26-D688FD15A9B9}"/>
    <cellStyle name="Вычисление 9 3 3 3" xfId="7035" xr:uid="{A4F4DFC9-C192-4E83-9763-3337A560BC77}"/>
    <cellStyle name="Вычисление 9 3 3 3 2" xfId="13518" xr:uid="{89AEBFFE-34A6-42D9-88D5-1913A66C949C}"/>
    <cellStyle name="Вычисление 9 3 3 3 3" xfId="19084" xr:uid="{5AF12B81-FFAB-4F9E-812B-F5AEBC4F0759}"/>
    <cellStyle name="Вычисление 9 3 3 3 4" xfId="24525" xr:uid="{32004A6A-AA88-4A1D-99DA-E5A2116583CE}"/>
    <cellStyle name="Вычисление 9 3 3 4" xfId="9332" xr:uid="{F5376690-5761-4D57-82D2-884F2AF33973}"/>
    <cellStyle name="Вычисление 9 3 3 5" xfId="14979" xr:uid="{9FB0F4E6-4107-4802-B72C-890F836C3559}"/>
    <cellStyle name="Вычисление 9 3 3 6" xfId="20499" xr:uid="{8AD4C738-8CA4-49A6-83BD-6E2FFA8E4555}"/>
    <cellStyle name="Вычисление 9 3 4" xfId="4967" xr:uid="{BDBAC49E-1657-4496-94C6-AC2E2726702E}"/>
    <cellStyle name="Вычисление 9 3 4 2" xfId="11518" xr:uid="{A1F3B499-2B2F-4BA8-8D4E-9F020D62BF39}"/>
    <cellStyle name="Вычисление 9 3 4 3" xfId="17123" xr:uid="{6BA8B81C-1961-496C-A923-677DDC055C29}"/>
    <cellStyle name="Вычисление 9 3 4 4" xfId="22599" xr:uid="{5D9AB322-8F7D-4FC8-9556-7329FA261FDA}"/>
    <cellStyle name="Вычисление 9 3 5" xfId="7033" xr:uid="{E94DBB2A-6E8A-4063-B78F-8028E0E57BFE}"/>
    <cellStyle name="Вычисление 9 3 5 2" xfId="13516" xr:uid="{3D242403-D67A-4621-9E2C-E1F36FFC5AD4}"/>
    <cellStyle name="Вычисление 9 3 5 3" xfId="19082" xr:uid="{CE189897-3BA2-4333-888D-3B368C728BB7}"/>
    <cellStyle name="Вычисление 9 3 5 4" xfId="24523" xr:uid="{A013352C-9797-42BB-A7A8-6F899FEDFD64}"/>
    <cellStyle name="Вычисление 9 3 6" xfId="9330" xr:uid="{A4EF4EDB-D678-45F9-8460-35B8B976C35E}"/>
    <cellStyle name="Вычисление 9 3 7" xfId="14977" xr:uid="{439BB031-6C77-4BF5-BFD4-18267E31C163}"/>
    <cellStyle name="Вычисление 9 3 8" xfId="20497" xr:uid="{C061BD8B-3D84-45D8-BCF2-B517BDD02F9B}"/>
    <cellStyle name="Вычисление 9 4" xfId="2724" xr:uid="{EEBB8330-9EB7-4FA3-8B8B-CBA81062D9B9}"/>
    <cellStyle name="Вычисление 9 4 2" xfId="2725" xr:uid="{A664FE76-FB89-4C92-B38B-F69B817E7A1F}"/>
    <cellStyle name="Вычисление 9 4 2 2" xfId="4971" xr:uid="{854D9EDD-1009-469B-935C-5FDA017C20BF}"/>
    <cellStyle name="Вычисление 9 4 2 2 2" xfId="11522" xr:uid="{EA7145E2-D31C-4232-AE43-505DD8419DB3}"/>
    <cellStyle name="Вычисление 9 4 2 2 3" xfId="17127" xr:uid="{201A2128-FFD1-4D69-AFA1-C824E94EA9F7}"/>
    <cellStyle name="Вычисление 9 4 2 2 4" xfId="22603" xr:uid="{85B24D8C-94C1-4C72-AE15-560B98C8C19A}"/>
    <cellStyle name="Вычисление 9 4 2 3" xfId="7037" xr:uid="{C01C0946-5AF4-4A38-BE75-89C982EA3F4F}"/>
    <cellStyle name="Вычисление 9 4 2 3 2" xfId="13520" xr:uid="{271C2307-81E5-4A21-A2ED-A5FF87402C23}"/>
    <cellStyle name="Вычисление 9 4 2 3 3" xfId="19086" xr:uid="{FF3AB3A8-BA2D-4F3C-996B-7DCDBB84FF47}"/>
    <cellStyle name="Вычисление 9 4 2 3 4" xfId="24527" xr:uid="{C28E0A3C-953C-4B99-AE9C-D32B2D01A68A}"/>
    <cellStyle name="Вычисление 9 4 2 4" xfId="9334" xr:uid="{C70A7663-DF6C-47DF-80C7-7C3F1D2E5307}"/>
    <cellStyle name="Вычисление 9 4 2 5" xfId="14981" xr:uid="{5C562E1F-1FBA-4669-BFE5-2E5DDC5B54BE}"/>
    <cellStyle name="Вычисление 9 4 2 6" xfId="20501" xr:uid="{05FCBAB7-D39F-486F-B198-A147E36C0893}"/>
    <cellStyle name="Вычисление 9 4 3" xfId="2726" xr:uid="{7B098FA9-A063-479D-A322-7D956C59DAFF}"/>
    <cellStyle name="Вычисление 9 4 3 2" xfId="4972" xr:uid="{FED5D099-54B8-4567-8B38-822CA1003503}"/>
    <cellStyle name="Вычисление 9 4 3 2 2" xfId="11523" xr:uid="{850B8C28-77D9-476E-8DCA-0E7EF5FE2891}"/>
    <cellStyle name="Вычисление 9 4 3 2 3" xfId="17128" xr:uid="{AC25C770-D2B0-4230-A270-4706BB176749}"/>
    <cellStyle name="Вычисление 9 4 3 2 4" xfId="22604" xr:uid="{509E57BA-1FC6-4CD8-999A-2EF34464C988}"/>
    <cellStyle name="Вычисление 9 4 3 3" xfId="7038" xr:uid="{07D8F078-2F0D-41A8-A74D-857DDCC22AC7}"/>
    <cellStyle name="Вычисление 9 4 3 3 2" xfId="13521" xr:uid="{1583DCDA-8BC3-4932-B545-D734E870383B}"/>
    <cellStyle name="Вычисление 9 4 3 3 3" xfId="19087" xr:uid="{163C5895-0C4F-40A9-9B30-BDBE98154842}"/>
    <cellStyle name="Вычисление 9 4 3 3 4" xfId="24528" xr:uid="{106AB16F-02B2-4476-90A7-A5306C3A9135}"/>
    <cellStyle name="Вычисление 9 4 3 4" xfId="9335" xr:uid="{90F6C652-E6B9-41A0-A929-F6507478D176}"/>
    <cellStyle name="Вычисление 9 4 3 5" xfId="14982" xr:uid="{FAA0E201-B26A-4F5C-B39A-BD6649785465}"/>
    <cellStyle name="Вычисление 9 4 3 6" xfId="20502" xr:uid="{F19A647E-DB24-40C7-A14D-B014F19CE245}"/>
    <cellStyle name="Вычисление 9 4 4" xfId="4970" xr:uid="{469ADA40-24C7-4847-923B-58676CD97ED1}"/>
    <cellStyle name="Вычисление 9 4 4 2" xfId="11521" xr:uid="{4771CA63-A739-455A-B150-0A36528C26A0}"/>
    <cellStyle name="Вычисление 9 4 4 3" xfId="17126" xr:uid="{7E867F5C-2EC2-4819-BD34-BFC53F9F495B}"/>
    <cellStyle name="Вычисление 9 4 4 4" xfId="22602" xr:uid="{7E2A655B-E858-402F-8B98-B142D529F91D}"/>
    <cellStyle name="Вычисление 9 4 5" xfId="7036" xr:uid="{982DF970-3390-436B-9CE0-E8DF2AAAD7C1}"/>
    <cellStyle name="Вычисление 9 4 5 2" xfId="13519" xr:uid="{78ECBB50-40F1-4A32-9A23-54D422D40C0E}"/>
    <cellStyle name="Вычисление 9 4 5 3" xfId="19085" xr:uid="{10E553AE-2832-4497-BA71-854E93640E7E}"/>
    <cellStyle name="Вычисление 9 4 5 4" xfId="24526" xr:uid="{FF9DDD7B-C5A0-4C0B-A347-6E665460167C}"/>
    <cellStyle name="Вычисление 9 4 6" xfId="9333" xr:uid="{7AB658A4-CE3C-4066-907A-CF557CCD93F8}"/>
    <cellStyle name="Вычисление 9 4 7" xfId="14980" xr:uid="{0D758EEE-15B4-4F16-962E-AB9708F74160}"/>
    <cellStyle name="Вычисление 9 4 8" xfId="20500" xr:uid="{60C887EC-705A-49F7-AE60-FCBA7BC90ECE}"/>
    <cellStyle name="Вычисление 9 5" xfId="2727" xr:uid="{4C171A0D-7C3C-4A37-8B99-2824A00A184F}"/>
    <cellStyle name="Вычисление 9 5 2" xfId="4973" xr:uid="{D92388F8-5C77-40AF-96C1-1D77276B6D75}"/>
    <cellStyle name="Вычисление 9 5 2 2" xfId="11524" xr:uid="{FA58B429-8BF8-475D-B218-6889434A5099}"/>
    <cellStyle name="Вычисление 9 5 2 3" xfId="17129" xr:uid="{73991911-F290-464E-B31B-445BB50F4855}"/>
    <cellStyle name="Вычисление 9 5 2 4" xfId="22605" xr:uid="{CF860EAC-75A4-45EB-B89A-02AE531EB767}"/>
    <cellStyle name="Вычисление 9 5 3" xfId="7039" xr:uid="{090EA50E-62E3-4244-99F4-E49421136D36}"/>
    <cellStyle name="Вычисление 9 5 3 2" xfId="13522" xr:uid="{FFC02069-535C-42F7-8805-BC599E7D4D37}"/>
    <cellStyle name="Вычисление 9 5 3 3" xfId="19088" xr:uid="{9C39D714-D283-4D1C-AA58-733ED52DE94D}"/>
    <cellStyle name="Вычисление 9 5 3 4" xfId="24529" xr:uid="{37C99E3D-FD2F-4087-8800-988EBDE6409D}"/>
    <cellStyle name="Вычисление 9 5 4" xfId="9336" xr:uid="{5DB19581-02D0-40DA-A299-AED55617F0BE}"/>
    <cellStyle name="Вычисление 9 5 5" xfId="14983" xr:uid="{8916A53D-2908-449A-8F57-EEB01CDEBEFF}"/>
    <cellStyle name="Вычисление 9 5 6" xfId="20503" xr:uid="{B945BF06-257F-46F2-BD10-BBF782837052}"/>
    <cellStyle name="Вычисление 9 6" xfId="2728" xr:uid="{D3A75CFF-8938-4780-84FD-1D9B3D7C85E8}"/>
    <cellStyle name="Вычисление 9 6 2" xfId="4974" xr:uid="{E3DC33D3-49E1-4AC2-8E4F-D60D92596004}"/>
    <cellStyle name="Вычисление 9 6 2 2" xfId="11525" xr:uid="{EC676597-8D5B-4F6D-BFB5-845DFE3578C5}"/>
    <cellStyle name="Вычисление 9 6 2 3" xfId="17130" xr:uid="{4E6F5E3C-132B-4527-B4F5-6C0C076419B2}"/>
    <cellStyle name="Вычисление 9 6 2 4" xfId="22606" xr:uid="{F6678E73-7E87-4199-A3C0-037D742BB4B8}"/>
    <cellStyle name="Вычисление 9 6 3" xfId="7040" xr:uid="{F8CEB23A-08BF-437F-9CA9-70FA41124C4E}"/>
    <cellStyle name="Вычисление 9 6 3 2" xfId="13523" xr:uid="{BC60204D-766F-4BB6-AC18-F6F15D132587}"/>
    <cellStyle name="Вычисление 9 6 3 3" xfId="19089" xr:uid="{BFD3528B-BD7D-494F-9D30-82B6301B2A8E}"/>
    <cellStyle name="Вычисление 9 6 3 4" xfId="24530" xr:uid="{FB5947D2-8408-4F08-A939-D9982BE1FE8D}"/>
    <cellStyle name="Вычисление 9 6 4" xfId="9337" xr:uid="{39E0B0C6-7053-4C9A-A79A-00D21614D56F}"/>
    <cellStyle name="Вычисление 9 6 5" xfId="14984" xr:uid="{EA61E038-847C-495B-8106-626AAFC2863E}"/>
    <cellStyle name="Вычисление 9 6 6" xfId="20504" xr:uid="{146E0AA8-10EE-433C-8C0D-3FFD8D9C9E68}"/>
    <cellStyle name="Вычисление 9 7" xfId="4963" xr:uid="{B22DBE5A-4768-4188-BD98-331BEF6FEF29}"/>
    <cellStyle name="Вычисление 9 7 2" xfId="11514" xr:uid="{FBA298AD-4935-4B09-B969-112706205E9F}"/>
    <cellStyle name="Вычисление 9 7 3" xfId="17119" xr:uid="{93F7F6E7-D773-4DB3-86CC-EB9DA637D9DA}"/>
    <cellStyle name="Вычисление 9 7 4" xfId="22595" xr:uid="{7C33FB3C-B671-4D64-83C2-3886DBC4777E}"/>
    <cellStyle name="Вычисление 9 8" xfId="7029" xr:uid="{E83F23DC-5308-425E-92C5-D814864948F6}"/>
    <cellStyle name="Вычисление 9 8 2" xfId="13512" xr:uid="{16146643-F2AE-4276-99C5-2040612F4F22}"/>
    <cellStyle name="Вычисление 9 8 3" xfId="19078" xr:uid="{D8EF92EF-1F3A-4F6B-845E-B643C2CC50DA}"/>
    <cellStyle name="Вычисление 9 8 4" xfId="24519" xr:uid="{FBAA178E-6B3F-4477-9032-7430353680D8}"/>
    <cellStyle name="Вычисление 9 9" xfId="9326" xr:uid="{B9A1914A-61E5-4511-91B8-4EDF17098321}"/>
    <cellStyle name="Заголовок 1" xfId="2729" xr:uid="{D48293D7-ECB9-4E45-B25D-F50E5EC13DCA}"/>
    <cellStyle name="Заголовок 2" xfId="2730" xr:uid="{BF10825A-10B2-4445-BF0B-5191D08288B0}"/>
    <cellStyle name="Заголовок 3" xfId="2731" xr:uid="{35F7024C-B914-4884-A2CF-BA460F9D1BAC}"/>
    <cellStyle name="Заголовок 4" xfId="2732" xr:uid="{EA0ABEEF-F686-4E4A-81B5-806619716AED}"/>
    <cellStyle name="Итог" xfId="2733" xr:uid="{D5920094-3D9C-488B-BA71-CC5696563AB3}"/>
    <cellStyle name="Итог 10" xfId="2734" xr:uid="{9729BFCA-362D-4D2F-81ED-37856469CB0E}"/>
    <cellStyle name="Итог 10 10" xfId="20506" xr:uid="{25C10D60-959A-4949-B6AB-0D470DFB3655}"/>
    <cellStyle name="Итог 10 2" xfId="2735" xr:uid="{B2F8BDA1-0BC9-4F28-A35C-BE17C96BDB51}"/>
    <cellStyle name="Итог 10 2 2" xfId="2736" xr:uid="{DDC7C18F-E422-4826-930D-50E461F184E6}"/>
    <cellStyle name="Итог 10 2 2 2" xfId="4978" xr:uid="{4E45AC9F-BDFA-4559-A6F3-E3AAABC68FAD}"/>
    <cellStyle name="Итог 10 2 2 2 2" xfId="11529" xr:uid="{66BBD68E-285B-413E-9F2F-CA638D3CF8A5}"/>
    <cellStyle name="Итог 10 2 2 2 3" xfId="17134" xr:uid="{DF523217-B8CE-4766-AF9D-2FFA82BEA01B}"/>
    <cellStyle name="Итог 10 2 2 2 4" xfId="22610" xr:uid="{2DF7BBBF-50A1-44AC-A62B-5253E5BE4FB9}"/>
    <cellStyle name="Итог 10 2 2 3" xfId="9343" xr:uid="{05F391B9-037E-4962-911C-0C327DD4CAD9}"/>
    <cellStyle name="Итог 10 2 2 4" xfId="14988" xr:uid="{3826D8DD-D630-4EA8-8D6D-430C2EBC2575}"/>
    <cellStyle name="Итог 10 2 2 5" xfId="20508" xr:uid="{CB896978-42D7-41BE-93D0-C42505C4229D}"/>
    <cellStyle name="Итог 10 2 3" xfId="2737" xr:uid="{8904EB62-DD59-4B02-BE57-F9CBD9E505CE}"/>
    <cellStyle name="Итог 10 2 3 2" xfId="4979" xr:uid="{FAF29055-042C-498A-AA18-A96E509C5BB9}"/>
    <cellStyle name="Итог 10 2 3 2 2" xfId="11530" xr:uid="{DC01327A-FCAE-401F-AA8E-E2CDC6FD5AF8}"/>
    <cellStyle name="Итог 10 2 3 2 3" xfId="17135" xr:uid="{3346DC57-6116-4A12-8FE7-2AAE4B4DA356}"/>
    <cellStyle name="Итог 10 2 3 2 4" xfId="22611" xr:uid="{CF184FF9-15D5-4566-AB13-AAA4BA374F70}"/>
    <cellStyle name="Итог 10 2 3 3" xfId="9344" xr:uid="{C9496DC9-E6AD-44F4-9E5D-DCF0D3809D15}"/>
    <cellStyle name="Итог 10 2 3 4" xfId="14989" xr:uid="{1C760F43-E3D4-4FF8-BE28-8B66D09D925D}"/>
    <cellStyle name="Итог 10 2 3 5" xfId="20509" xr:uid="{2A8745A3-1CBE-4BDF-9227-5B15522DCE47}"/>
    <cellStyle name="Итог 10 2 4" xfId="4977" xr:uid="{1261AB3B-CF5F-4E8F-B4C3-8D1225A5FDE5}"/>
    <cellStyle name="Итог 10 2 4 2" xfId="11528" xr:uid="{31974244-432C-443C-8314-FDE90287E082}"/>
    <cellStyle name="Итог 10 2 4 3" xfId="17133" xr:uid="{9F7EF88E-36FD-4FA9-B4AC-064A7EE7FF0C}"/>
    <cellStyle name="Итог 10 2 4 4" xfId="22609" xr:uid="{EEB5E6A8-7407-4F6E-88BB-A72BADEE1B77}"/>
    <cellStyle name="Итог 10 2 5" xfId="9342" xr:uid="{0B9220D0-3248-4ADF-BC32-7D54B338E962}"/>
    <cellStyle name="Итог 10 2 6" xfId="14987" xr:uid="{F025F548-8A04-47F7-AC08-879990003EBD}"/>
    <cellStyle name="Итог 10 2 7" xfId="20507" xr:uid="{9A283AE4-D422-4B10-B813-DC34141C0F57}"/>
    <cellStyle name="Итог 10 3" xfId="2738" xr:uid="{EC15E721-79D3-4990-9F55-BB105BD77447}"/>
    <cellStyle name="Итог 10 3 2" xfId="2739" xr:uid="{AA250A17-383F-40FA-BD72-A58FB28B9851}"/>
    <cellStyle name="Итог 10 3 2 2" xfId="4981" xr:uid="{8F2AA0CC-BBD2-4CC9-8CCC-471B9526DF35}"/>
    <cellStyle name="Итог 10 3 2 2 2" xfId="11532" xr:uid="{1971C832-9B74-4240-9A9A-A81752E7DE3C}"/>
    <cellStyle name="Итог 10 3 2 2 3" xfId="17137" xr:uid="{FF73E4D0-5B32-4365-859C-497564D3B859}"/>
    <cellStyle name="Итог 10 3 2 2 4" xfId="22613" xr:uid="{744A03FB-70C3-40B5-A2EA-BEE9C8DAFA4F}"/>
    <cellStyle name="Итог 10 3 2 3" xfId="9346" xr:uid="{5E64B99F-215F-4A1B-A16D-9EEE622240ED}"/>
    <cellStyle name="Итог 10 3 2 4" xfId="14991" xr:uid="{CE22BF33-CF6B-473E-AAEA-55D2579C3D4D}"/>
    <cellStyle name="Итог 10 3 2 5" xfId="20511" xr:uid="{0A2C8B19-0E97-47BC-9ADD-C56EFC1F74F5}"/>
    <cellStyle name="Итог 10 3 3" xfId="2740" xr:uid="{228B1FE9-CAB7-473F-B41E-2E02240F2C1B}"/>
    <cellStyle name="Итог 10 3 3 2" xfId="4982" xr:uid="{AF1362D2-51D3-4A9D-B829-32166B2EBB29}"/>
    <cellStyle name="Итог 10 3 3 2 2" xfId="11533" xr:uid="{ED2EEEF3-C238-41CA-B2D2-21D64EF1589B}"/>
    <cellStyle name="Итог 10 3 3 2 3" xfId="17138" xr:uid="{1F3187E3-ABD6-4539-97EA-DD5ACBBB08A4}"/>
    <cellStyle name="Итог 10 3 3 2 4" xfId="22614" xr:uid="{F721F6B9-825C-4C31-9510-855F53D07342}"/>
    <cellStyle name="Итог 10 3 3 3" xfId="9347" xr:uid="{E4B2AE6A-D7C2-4E81-ADE9-A8A38BED442D}"/>
    <cellStyle name="Итог 10 3 3 4" xfId="14992" xr:uid="{05EC6B78-88A0-459B-8810-D9339E158DD8}"/>
    <cellStyle name="Итог 10 3 3 5" xfId="20512" xr:uid="{B7A8B072-3CF7-48EC-90C9-2DBA6CD1162C}"/>
    <cellStyle name="Итог 10 3 4" xfId="4980" xr:uid="{4245EC4E-26A3-4C33-9FC9-4E9718C43671}"/>
    <cellStyle name="Итог 10 3 4 2" xfId="11531" xr:uid="{6F499B9E-94DE-4B76-A061-7B9CE2708A25}"/>
    <cellStyle name="Итог 10 3 4 3" xfId="17136" xr:uid="{F65FC911-6CD1-4489-89E8-911F0859DECD}"/>
    <cellStyle name="Итог 10 3 4 4" xfId="22612" xr:uid="{933D6103-F6E0-4283-8133-1212D0730F1C}"/>
    <cellStyle name="Итог 10 3 5" xfId="9345" xr:uid="{9608071B-3CA8-4D93-9BB1-0B1479117DB3}"/>
    <cellStyle name="Итог 10 3 6" xfId="14990" xr:uid="{590E271B-F04A-49FC-B9C9-D1C9B3E82081}"/>
    <cellStyle name="Итог 10 3 7" xfId="20510" xr:uid="{449DA5A1-54FA-456B-A45C-B9D730C5B250}"/>
    <cellStyle name="Итог 10 4" xfId="2741" xr:uid="{DFAC011E-45BF-4535-A36A-6891657F13E0}"/>
    <cellStyle name="Итог 10 4 2" xfId="2742" xr:uid="{625D2FA4-B06A-4762-82EB-957154213DFD}"/>
    <cellStyle name="Итог 10 4 2 2" xfId="4984" xr:uid="{F091D657-C98D-417C-B4B5-D4CD481BE110}"/>
    <cellStyle name="Итог 10 4 2 2 2" xfId="11535" xr:uid="{6D3A1004-3518-4922-9EC7-74E9A92DDBBA}"/>
    <cellStyle name="Итог 10 4 2 2 3" xfId="17140" xr:uid="{C845722A-7A4E-4EFA-B953-5A974D091F0A}"/>
    <cellStyle name="Итог 10 4 2 2 4" xfId="22616" xr:uid="{37B80203-72E6-419C-AC33-34C922F64007}"/>
    <cellStyle name="Итог 10 4 2 3" xfId="9349" xr:uid="{61A38648-FD27-46EF-93A0-C3613640F0A7}"/>
    <cellStyle name="Итог 10 4 2 4" xfId="14994" xr:uid="{62F780ED-ED59-48E3-9357-7ACDC38FBEC0}"/>
    <cellStyle name="Итог 10 4 2 5" xfId="20514" xr:uid="{5F4F8D46-C410-4661-BDD7-EB88C7F21B2B}"/>
    <cellStyle name="Итог 10 4 3" xfId="2743" xr:uid="{3A7E8C10-1D95-4298-9BBC-C6F4330F961D}"/>
    <cellStyle name="Итог 10 4 3 2" xfId="4985" xr:uid="{9A6DC723-1A39-4126-A9A0-37A91560B598}"/>
    <cellStyle name="Итог 10 4 3 2 2" xfId="11536" xr:uid="{EEC58409-3704-45A5-A2B5-4CDEDB2799A1}"/>
    <cellStyle name="Итог 10 4 3 2 3" xfId="17141" xr:uid="{80B6A37A-4F28-435A-9571-68BAAF5B6F22}"/>
    <cellStyle name="Итог 10 4 3 2 4" xfId="22617" xr:uid="{994ADEF2-B71C-4408-8335-76A035C0BCCF}"/>
    <cellStyle name="Итог 10 4 3 3" xfId="9350" xr:uid="{B17FBA09-BA32-4BCD-B0F0-2CEFC1B0A666}"/>
    <cellStyle name="Итог 10 4 3 4" xfId="14995" xr:uid="{DFF6E3AB-0148-445E-86A3-137A2600CE84}"/>
    <cellStyle name="Итог 10 4 3 5" xfId="20515" xr:uid="{5A78C223-528B-4E8F-A416-9BB5E48DB1C0}"/>
    <cellStyle name="Итог 10 4 4" xfId="4983" xr:uid="{825EEE8E-B2E8-4562-972E-519D812F1E28}"/>
    <cellStyle name="Итог 10 4 4 2" xfId="11534" xr:uid="{14599AE2-5023-463C-91DB-1A14F9EB39CF}"/>
    <cellStyle name="Итог 10 4 4 3" xfId="17139" xr:uid="{7D8DF971-CB67-4CC0-BB00-3FAF61FE1DDE}"/>
    <cellStyle name="Итог 10 4 4 4" xfId="22615" xr:uid="{8413716A-8542-4412-880E-3664B153F675}"/>
    <cellStyle name="Итог 10 4 5" xfId="9348" xr:uid="{A7D6C63A-01CB-4AE0-BAA9-E5D35A703A9E}"/>
    <cellStyle name="Итог 10 4 6" xfId="14993" xr:uid="{C0792F6B-13A6-4B3B-86A9-980E9FD3181B}"/>
    <cellStyle name="Итог 10 4 7" xfId="20513" xr:uid="{669CD3CF-8C0A-403F-870C-D27F3BAD8930}"/>
    <cellStyle name="Итог 10 5" xfId="2744" xr:uid="{2DFC99B9-7B2E-4496-A0E3-D78944DC23E1}"/>
    <cellStyle name="Итог 10 5 2" xfId="4986" xr:uid="{C0022CF1-2597-4A5F-9A1C-C0DE04E2D0B9}"/>
    <cellStyle name="Итог 10 5 2 2" xfId="11537" xr:uid="{248D6BD1-9AE7-4F12-A515-D161999DC8D2}"/>
    <cellStyle name="Итог 10 5 2 3" xfId="17142" xr:uid="{B201AB3E-5ED7-4BE5-8F2B-75D4F5FBF54D}"/>
    <cellStyle name="Итог 10 5 2 4" xfId="22618" xr:uid="{03512822-C640-4D63-BE4B-76C625EED598}"/>
    <cellStyle name="Итог 10 5 3" xfId="9351" xr:uid="{1B2B4938-56F4-4A03-B26E-0EC4C31A552B}"/>
    <cellStyle name="Итог 10 5 4" xfId="14996" xr:uid="{EDAF5101-0855-42D9-97FE-7ECF1621CFC7}"/>
    <cellStyle name="Итог 10 5 5" xfId="20516" xr:uid="{2EE326B2-C691-44DD-A892-B491EDA03252}"/>
    <cellStyle name="Итог 10 6" xfId="2745" xr:uid="{6FF5185A-972D-4CB8-A8A8-28D08AE0C069}"/>
    <cellStyle name="Итог 10 6 2" xfId="4987" xr:uid="{AD30FE8B-2BC1-48AD-8F1D-A55DE4DF8B21}"/>
    <cellStyle name="Итог 10 6 2 2" xfId="11538" xr:uid="{A50C5C45-EF06-4FEA-8DC6-21E923501ED0}"/>
    <cellStyle name="Итог 10 6 2 3" xfId="17143" xr:uid="{3008079C-CD95-4CF7-A6DF-A9CD49B2823D}"/>
    <cellStyle name="Итог 10 6 2 4" xfId="22619" xr:uid="{235F2302-0941-425D-ACB1-6D3D71CC7654}"/>
    <cellStyle name="Итог 10 6 3" xfId="9352" xr:uid="{1848E2D7-19FA-4CD3-A24C-643ECEB499B2}"/>
    <cellStyle name="Итог 10 6 4" xfId="14997" xr:uid="{4DE16ECB-B699-420B-A7F0-861ADFF2F910}"/>
    <cellStyle name="Итог 10 6 5" xfId="20517" xr:uid="{0809D4DE-F8F2-40AD-86DC-2AB3AABADA8B}"/>
    <cellStyle name="Итог 10 7" xfId="4976" xr:uid="{CC2CAA8E-4526-4CE5-ACAF-489DFF724259}"/>
    <cellStyle name="Итог 10 7 2" xfId="11527" xr:uid="{35E61EB1-8347-4118-9A16-2607632952E2}"/>
    <cellStyle name="Итог 10 7 3" xfId="17132" xr:uid="{419DE524-F9F2-4BFB-912B-81B3523470EB}"/>
    <cellStyle name="Итог 10 7 4" xfId="22608" xr:uid="{F1ACA4A8-0C2D-44AB-BF15-BC81865B641C}"/>
    <cellStyle name="Итог 10 8" xfId="9341" xr:uid="{1AA126AE-84B9-4D48-AD24-2BB4D21CA4AB}"/>
    <cellStyle name="Итог 10 9" xfId="14986" xr:uid="{034FF34D-88B9-43F6-9E6F-D071DF44F9B8}"/>
    <cellStyle name="Итог 11" xfId="2746" xr:uid="{5E5868A6-2BE7-4C34-92A2-977D8686C64C}"/>
    <cellStyle name="Итог 11 10" xfId="20518" xr:uid="{B25C1A0A-B99E-418F-9674-5C8A7A0EA555}"/>
    <cellStyle name="Итог 11 2" xfId="2747" xr:uid="{7FD61EF8-98E3-4EC6-B84D-92119B89F343}"/>
    <cellStyle name="Итог 11 2 2" xfId="2748" xr:uid="{82A8D409-4901-4D1E-A837-A287E1E7E038}"/>
    <cellStyle name="Итог 11 2 2 2" xfId="4990" xr:uid="{B7BB3250-E586-4B42-9DA9-69CBA20489CC}"/>
    <cellStyle name="Итог 11 2 2 2 2" xfId="11541" xr:uid="{9BF68CED-3F3D-44F6-93A0-B81E9AD10347}"/>
    <cellStyle name="Итог 11 2 2 2 3" xfId="17146" xr:uid="{44B23AF8-5671-46F9-9BB6-5532C280835C}"/>
    <cellStyle name="Итог 11 2 2 2 4" xfId="22622" xr:uid="{3626D2D7-8986-410F-9B7E-398EE760A535}"/>
    <cellStyle name="Итог 11 2 2 3" xfId="9355" xr:uid="{56B35B69-F704-4502-BA85-2BA6C58F3202}"/>
    <cellStyle name="Итог 11 2 2 4" xfId="15000" xr:uid="{11C0A96E-0586-47DF-A88C-081474B62396}"/>
    <cellStyle name="Итог 11 2 2 5" xfId="20520" xr:uid="{F83BCFAD-B7FA-47AF-9194-C91C14FC713C}"/>
    <cellStyle name="Итог 11 2 3" xfId="2749" xr:uid="{4C52980B-1BA8-4CEB-888F-3D5AE8590BA6}"/>
    <cellStyle name="Итог 11 2 3 2" xfId="4991" xr:uid="{CFA5651A-B8DE-4CCE-B313-58212C057988}"/>
    <cellStyle name="Итог 11 2 3 2 2" xfId="11542" xr:uid="{717026B9-D400-4BBF-AFAF-8E30EF7CAE31}"/>
    <cellStyle name="Итог 11 2 3 2 3" xfId="17147" xr:uid="{E9CF1D0F-C36C-4B5F-8D3D-73BF082FEB8F}"/>
    <cellStyle name="Итог 11 2 3 2 4" xfId="22623" xr:uid="{57E6C1BC-78D2-419C-A76E-18E200669A7F}"/>
    <cellStyle name="Итог 11 2 3 3" xfId="9356" xr:uid="{99AD6420-6DAA-4323-B4D7-175DD222AE13}"/>
    <cellStyle name="Итог 11 2 3 4" xfId="15001" xr:uid="{485352F4-D25F-4638-B7FA-28AC4E0E37B2}"/>
    <cellStyle name="Итог 11 2 3 5" xfId="20521" xr:uid="{725D2157-970F-4313-A3F2-52A3DC752EDC}"/>
    <cellStyle name="Итог 11 2 4" xfId="4989" xr:uid="{ABC03B39-1388-4AA2-BE15-A3ACF1EC61B5}"/>
    <cellStyle name="Итог 11 2 4 2" xfId="11540" xr:uid="{D620E248-1547-47F1-93AE-49DF7B0E781F}"/>
    <cellStyle name="Итог 11 2 4 3" xfId="17145" xr:uid="{6A7BD5B3-E65C-45E4-AF4F-1F79DD90C184}"/>
    <cellStyle name="Итог 11 2 4 4" xfId="22621" xr:uid="{B11F2A9F-85DC-443A-80F1-D7EA7EB5FE81}"/>
    <cellStyle name="Итог 11 2 5" xfId="9354" xr:uid="{9866549F-E894-4F8E-972B-89ABB2079F03}"/>
    <cellStyle name="Итог 11 2 6" xfId="14999" xr:uid="{C1E106F7-6771-4FAC-AB68-6DBAD8EDE6C3}"/>
    <cellStyle name="Итог 11 2 7" xfId="20519" xr:uid="{AF56D5F9-6574-402E-8C8C-D2FD315838C1}"/>
    <cellStyle name="Итог 11 3" xfId="2750" xr:uid="{751572E1-5738-46C8-B84A-9946E8BEBA97}"/>
    <cellStyle name="Итог 11 3 2" xfId="2751" xr:uid="{DF459ED9-B57C-435D-A02A-A2A76A57F1C1}"/>
    <cellStyle name="Итог 11 3 2 2" xfId="4993" xr:uid="{BF039B6E-32BA-4BA0-8E0F-4FFBB4D7C00E}"/>
    <cellStyle name="Итог 11 3 2 2 2" xfId="11544" xr:uid="{2AF1146B-D9D3-4042-A080-ED1B69F7445D}"/>
    <cellStyle name="Итог 11 3 2 2 3" xfId="17149" xr:uid="{90B0D3D9-DF8C-422D-845E-1D565D728EEC}"/>
    <cellStyle name="Итог 11 3 2 2 4" xfId="22625" xr:uid="{B0656B91-2E83-4494-AF06-44FE4C2534DB}"/>
    <cellStyle name="Итог 11 3 2 3" xfId="9358" xr:uid="{CA40C458-A94F-4ECE-8497-0889DBC68148}"/>
    <cellStyle name="Итог 11 3 2 4" xfId="15003" xr:uid="{344FB2E2-36BF-49B2-9B1C-3B40B39DBC54}"/>
    <cellStyle name="Итог 11 3 2 5" xfId="20523" xr:uid="{1995162A-6E1F-4B1E-A9DE-479FFCFC8F22}"/>
    <cellStyle name="Итог 11 3 3" xfId="2752" xr:uid="{61300793-E53C-4E55-9009-E9FCC167C89F}"/>
    <cellStyle name="Итог 11 3 3 2" xfId="4994" xr:uid="{24D125FF-3E5A-4804-BB8F-F94BC3564907}"/>
    <cellStyle name="Итог 11 3 3 2 2" xfId="11545" xr:uid="{D9ECCD96-434C-408B-ACB0-240993379DAE}"/>
    <cellStyle name="Итог 11 3 3 2 3" xfId="17150" xr:uid="{7D606A45-EA1E-4E94-9806-6E167C5EB92F}"/>
    <cellStyle name="Итог 11 3 3 2 4" xfId="22626" xr:uid="{BF39104D-3DC2-4515-8C82-CCA1C6373CB5}"/>
    <cellStyle name="Итог 11 3 3 3" xfId="9359" xr:uid="{3C129825-2CB7-4C9D-9A4B-59CA228E2F7A}"/>
    <cellStyle name="Итог 11 3 3 4" xfId="15004" xr:uid="{245D857A-485D-464B-9E3C-C90EE1EFAF5C}"/>
    <cellStyle name="Итог 11 3 3 5" xfId="20524" xr:uid="{97B62650-92F6-4273-B839-9B386AE4A2FD}"/>
    <cellStyle name="Итог 11 3 4" xfId="4992" xr:uid="{96293DA2-CC01-40DF-B877-C522216741D7}"/>
    <cellStyle name="Итог 11 3 4 2" xfId="11543" xr:uid="{07ECE21A-7062-4FF7-903B-644FC61141D5}"/>
    <cellStyle name="Итог 11 3 4 3" xfId="17148" xr:uid="{D60B3954-4E7D-41F6-9953-D4545AF0BAA7}"/>
    <cellStyle name="Итог 11 3 4 4" xfId="22624" xr:uid="{2F686EA6-9ED0-4443-9D41-12CF3A77D67E}"/>
    <cellStyle name="Итог 11 3 5" xfId="9357" xr:uid="{50E875B0-0DE9-4589-91ED-621216A7F8FD}"/>
    <cellStyle name="Итог 11 3 6" xfId="15002" xr:uid="{D15F2B90-62BD-4BC1-B556-E4DEC01105EB}"/>
    <cellStyle name="Итог 11 3 7" xfId="20522" xr:uid="{6808AAB4-6071-4B31-B8C2-612BB10D7793}"/>
    <cellStyle name="Итог 11 4" xfId="2753" xr:uid="{019FA274-EFE6-4B84-BC85-45E992460623}"/>
    <cellStyle name="Итог 11 4 2" xfId="2754" xr:uid="{35DE62E5-847A-4153-9B6B-9639ABDD4184}"/>
    <cellStyle name="Итог 11 4 2 2" xfId="4996" xr:uid="{DD4D0FAC-820A-48F8-A7B0-3AD9D25B9B7B}"/>
    <cellStyle name="Итог 11 4 2 2 2" xfId="11547" xr:uid="{8FAF8F6F-4F2A-4DC8-B524-82FFC6CEA858}"/>
    <cellStyle name="Итог 11 4 2 2 3" xfId="17152" xr:uid="{FDD73647-7654-479A-9261-F8FC8D0437CA}"/>
    <cellStyle name="Итог 11 4 2 2 4" xfId="22628" xr:uid="{B6C8E99D-16D5-471D-89E5-290BAC748F0F}"/>
    <cellStyle name="Итог 11 4 2 3" xfId="9361" xr:uid="{98D111CD-237A-4118-944B-832C44F60133}"/>
    <cellStyle name="Итог 11 4 2 4" xfId="15006" xr:uid="{2C2FC7BA-E254-4722-BADB-5955984006C3}"/>
    <cellStyle name="Итог 11 4 2 5" xfId="20526" xr:uid="{34D0AF79-B1F0-44B1-BC98-96CA81B18D9C}"/>
    <cellStyle name="Итог 11 4 3" xfId="2755" xr:uid="{547AF332-F2BC-4B76-8A7F-1F93012FABD9}"/>
    <cellStyle name="Итог 11 4 3 2" xfId="4997" xr:uid="{DA4A25B4-F18E-4EEA-BF34-52671A421001}"/>
    <cellStyle name="Итог 11 4 3 2 2" xfId="11548" xr:uid="{00828BE7-D364-46DE-A76D-F043DDA2438E}"/>
    <cellStyle name="Итог 11 4 3 2 3" xfId="17153" xr:uid="{3242BF51-F38C-4C01-8F4C-FFA1EAF0CD1B}"/>
    <cellStyle name="Итог 11 4 3 2 4" xfId="22629" xr:uid="{4DB721DE-C8A4-4780-AD01-37B04A1A5763}"/>
    <cellStyle name="Итог 11 4 3 3" xfId="9362" xr:uid="{4357CE38-73AA-4F3F-B04A-05896DE11082}"/>
    <cellStyle name="Итог 11 4 3 4" xfId="15007" xr:uid="{7F754477-8548-4955-A12F-FC0E03C7D3F9}"/>
    <cellStyle name="Итог 11 4 3 5" xfId="20527" xr:uid="{52531609-2060-49BE-91C6-2C767B1D7367}"/>
    <cellStyle name="Итог 11 4 4" xfId="4995" xr:uid="{E908960F-483A-4E32-97AA-F5EC1A8B0518}"/>
    <cellStyle name="Итог 11 4 4 2" xfId="11546" xr:uid="{987ED568-C9D4-435D-B0FF-5EAA05BCA4A2}"/>
    <cellStyle name="Итог 11 4 4 3" xfId="17151" xr:uid="{CA9E1C93-3BE0-4CCA-A93E-501877BED9E5}"/>
    <cellStyle name="Итог 11 4 4 4" xfId="22627" xr:uid="{0EAFA3D4-3479-4B46-975C-A2D68DEF6277}"/>
    <cellStyle name="Итог 11 4 5" xfId="9360" xr:uid="{7BEF876A-5C74-4610-AD9C-E4A492F88F92}"/>
    <cellStyle name="Итог 11 4 6" xfId="15005" xr:uid="{78F9E959-C953-4121-BF82-682C4E07C553}"/>
    <cellStyle name="Итог 11 4 7" xfId="20525" xr:uid="{BA04994C-B34A-4005-8094-4190AF555953}"/>
    <cellStyle name="Итог 11 5" xfId="2756" xr:uid="{42E22B44-A015-4979-9016-49ACC5125C2F}"/>
    <cellStyle name="Итог 11 5 2" xfId="4998" xr:uid="{79BA0391-5C4C-4E2D-9B7F-28CBEA437C85}"/>
    <cellStyle name="Итог 11 5 2 2" xfId="11549" xr:uid="{2AE28A82-584A-4787-B64C-0F7769EDEEE2}"/>
    <cellStyle name="Итог 11 5 2 3" xfId="17154" xr:uid="{5F01E22A-D036-40DA-A19A-D98A4BB92567}"/>
    <cellStyle name="Итог 11 5 2 4" xfId="22630" xr:uid="{13E1C98A-D7CC-47FC-A5EF-D9F9FA1A604D}"/>
    <cellStyle name="Итог 11 5 3" xfId="9363" xr:uid="{9DD94AF8-83A6-4B0B-BD68-F68645EF49BC}"/>
    <cellStyle name="Итог 11 5 4" xfId="15008" xr:uid="{0555044D-C542-492F-B507-F12CEFF59ADA}"/>
    <cellStyle name="Итог 11 5 5" xfId="20528" xr:uid="{EF89F766-C5C6-418A-AA64-AEB6C725074C}"/>
    <cellStyle name="Итог 11 6" xfId="2757" xr:uid="{5B35446F-AEB6-45BD-9490-521F8A91F6EE}"/>
    <cellStyle name="Итог 11 6 2" xfId="4999" xr:uid="{DB0FFF8A-1AC9-4030-8B38-C49A481AA644}"/>
    <cellStyle name="Итог 11 6 2 2" xfId="11550" xr:uid="{88E6F8A8-86B5-4BF8-BDEE-120CD62D2C90}"/>
    <cellStyle name="Итог 11 6 2 3" xfId="17155" xr:uid="{80C90B94-A95C-4DED-B1DB-9ADAA08A265E}"/>
    <cellStyle name="Итог 11 6 2 4" xfId="22631" xr:uid="{5C7E18A1-65DF-4E21-BA38-073E7925C1CF}"/>
    <cellStyle name="Итог 11 6 3" xfId="9364" xr:uid="{FD3BD60D-725B-46C5-8C7B-9614252E2AEC}"/>
    <cellStyle name="Итог 11 6 4" xfId="15009" xr:uid="{D6F5526B-2AB1-46FE-846A-105F2661BE9A}"/>
    <cellStyle name="Итог 11 6 5" xfId="20529" xr:uid="{EEBC8845-3A92-499B-8295-8730D7660968}"/>
    <cellStyle name="Итог 11 7" xfId="4988" xr:uid="{33A66E5A-0295-4497-A850-DF2ECB6A4377}"/>
    <cellStyle name="Итог 11 7 2" xfId="11539" xr:uid="{9421C75A-C049-438C-828C-07E4FE2E30DE}"/>
    <cellStyle name="Итог 11 7 3" xfId="17144" xr:uid="{3FC1D420-3B9B-4065-ACAC-F6814FDB94B6}"/>
    <cellStyle name="Итог 11 7 4" xfId="22620" xr:uid="{9459F0A2-18E4-4F82-B402-A6A19398E549}"/>
    <cellStyle name="Итог 11 8" xfId="9353" xr:uid="{F2EBFEBB-EA32-4B2E-833E-2AED8BACC36F}"/>
    <cellStyle name="Итог 11 9" xfId="14998" xr:uid="{319B0CA5-95A5-4EDA-AF42-B7DAEBD61713}"/>
    <cellStyle name="Итог 12" xfId="2758" xr:uid="{F77A732A-DC88-417A-9FAD-50E52BACCF5A}"/>
    <cellStyle name="Итог 12 10" xfId="20530" xr:uid="{5089FF3D-7A96-45B1-AA4E-953AF0BF54BD}"/>
    <cellStyle name="Итог 12 2" xfId="2759" xr:uid="{9AAD7C1D-566E-4FCA-A7E7-7757AF0B0951}"/>
    <cellStyle name="Итог 12 2 2" xfId="2760" xr:uid="{EBF3595A-6E0A-49BF-8CDB-0B67C78D813E}"/>
    <cellStyle name="Итог 12 2 2 2" xfId="5002" xr:uid="{1CEB52F2-1677-4D5D-A1DC-31960DE474AA}"/>
    <cellStyle name="Итог 12 2 2 2 2" xfId="11553" xr:uid="{A5BABC90-A46B-4B61-9B1B-B6B0C186A0B2}"/>
    <cellStyle name="Итог 12 2 2 2 3" xfId="17158" xr:uid="{133E8C6E-279C-4391-BFEA-FDA10BFBAA90}"/>
    <cellStyle name="Итог 12 2 2 2 4" xfId="22634" xr:uid="{CE51DE69-DF33-448C-953E-A6ECF6938D32}"/>
    <cellStyle name="Итог 12 2 2 3" xfId="9367" xr:uid="{484E590F-3602-4872-AE2F-E580CCD5B195}"/>
    <cellStyle name="Итог 12 2 2 4" xfId="15012" xr:uid="{DF7ED5B6-47BF-44B5-8DA9-9954B26F8E21}"/>
    <cellStyle name="Итог 12 2 2 5" xfId="20532" xr:uid="{27E63A00-B16D-45FD-A713-D33614B62C26}"/>
    <cellStyle name="Итог 12 2 3" xfId="2761" xr:uid="{FA390030-3859-4FD5-B13A-47A7CA1C3181}"/>
    <cellStyle name="Итог 12 2 3 2" xfId="5003" xr:uid="{D04AE706-0CDB-4DBD-8940-7FBA606E9A43}"/>
    <cellStyle name="Итог 12 2 3 2 2" xfId="11554" xr:uid="{BB737AB8-6A30-433F-8132-FAF7791B176F}"/>
    <cellStyle name="Итог 12 2 3 2 3" xfId="17159" xr:uid="{60609D14-4D07-4711-A5CD-498CBDF66D05}"/>
    <cellStyle name="Итог 12 2 3 2 4" xfId="22635" xr:uid="{91713421-C79B-46F0-8E85-6042E427C1A8}"/>
    <cellStyle name="Итог 12 2 3 3" xfId="9368" xr:uid="{5E3B30DE-843B-49CF-8FE0-1140573EE8B8}"/>
    <cellStyle name="Итог 12 2 3 4" xfId="15013" xr:uid="{81C3F355-7CA3-40CF-801B-D56005567C75}"/>
    <cellStyle name="Итог 12 2 3 5" xfId="20533" xr:uid="{32D84A08-A839-4117-801F-9241B32AF8D8}"/>
    <cellStyle name="Итог 12 2 4" xfId="5001" xr:uid="{3390555A-946D-4679-83C7-AFEE7F43F68C}"/>
    <cellStyle name="Итог 12 2 4 2" xfId="11552" xr:uid="{D4BDE971-252F-4BD5-9D50-D1E783674094}"/>
    <cellStyle name="Итог 12 2 4 3" xfId="17157" xr:uid="{DDCCBEC3-7640-4052-9627-F1424A341E3E}"/>
    <cellStyle name="Итог 12 2 4 4" xfId="22633" xr:uid="{E5FB6E07-40BE-4496-8204-6CDA0BA767ED}"/>
    <cellStyle name="Итог 12 2 5" xfId="9366" xr:uid="{7DB5E7D5-37FD-43DD-87FF-FDC55FC5B518}"/>
    <cellStyle name="Итог 12 2 6" xfId="15011" xr:uid="{78526A1C-C6C4-477D-BFC7-DA3DE0E7333C}"/>
    <cellStyle name="Итог 12 2 7" xfId="20531" xr:uid="{0FB7F17C-F08A-4660-9C1E-AB13FFA2720D}"/>
    <cellStyle name="Итог 12 3" xfId="2762" xr:uid="{31850B83-E946-4836-84EB-28207B65353C}"/>
    <cellStyle name="Итог 12 3 2" xfId="2763" xr:uid="{779600D0-120D-4E4E-9342-6FB4D21EFD85}"/>
    <cellStyle name="Итог 12 3 2 2" xfId="5005" xr:uid="{F2CC5B20-047D-45B5-8991-BA80E448F31F}"/>
    <cellStyle name="Итог 12 3 2 2 2" xfId="11556" xr:uid="{54CDD5AA-C170-4F04-BF4C-B44BF51451F7}"/>
    <cellStyle name="Итог 12 3 2 2 3" xfId="17161" xr:uid="{61BA9AB1-76EE-4A1C-B5B4-F8C1C5E5B5BB}"/>
    <cellStyle name="Итог 12 3 2 2 4" xfId="22637" xr:uid="{18CC9780-3EF6-45A1-A133-24225F586433}"/>
    <cellStyle name="Итог 12 3 2 3" xfId="9370" xr:uid="{744547A9-1C62-4430-AA3F-793E7472D2A7}"/>
    <cellStyle name="Итог 12 3 2 4" xfId="15015" xr:uid="{0D843C45-4B21-4333-99D7-75C48C5F2AE2}"/>
    <cellStyle name="Итог 12 3 2 5" xfId="20535" xr:uid="{26A2D7F4-BC71-4AB1-A29B-79CD3E6F4AE5}"/>
    <cellStyle name="Итог 12 3 3" xfId="2764" xr:uid="{8B8DFB16-2832-43FD-84F3-075ACE80FBDE}"/>
    <cellStyle name="Итог 12 3 3 2" xfId="5006" xr:uid="{4BFF32D8-E431-4659-A1AA-6A9E70D51FF8}"/>
    <cellStyle name="Итог 12 3 3 2 2" xfId="11557" xr:uid="{55644C01-3432-4C23-B0F0-1C41C6312BC4}"/>
    <cellStyle name="Итог 12 3 3 2 3" xfId="17162" xr:uid="{E6AC2F2B-3AE1-4426-8436-87D75EED90CB}"/>
    <cellStyle name="Итог 12 3 3 2 4" xfId="22638" xr:uid="{C0ED8B40-64A3-4AA8-BC13-CF02E2741EF6}"/>
    <cellStyle name="Итог 12 3 3 3" xfId="9371" xr:uid="{15D81F36-EA35-4C9F-BB70-9A60E4B34E4A}"/>
    <cellStyle name="Итог 12 3 3 4" xfId="15016" xr:uid="{165B5E9F-0F12-4A7D-A8B7-E3058A6C97EF}"/>
    <cellStyle name="Итог 12 3 3 5" xfId="20536" xr:uid="{0C06DBF8-BA32-4779-981F-09198D094C59}"/>
    <cellStyle name="Итог 12 3 4" xfId="5004" xr:uid="{CE17A92E-4247-45C3-AD80-D7074685A759}"/>
    <cellStyle name="Итог 12 3 4 2" xfId="11555" xr:uid="{81EBF006-5D7E-4EE9-A25D-CD1A0D5F4F94}"/>
    <cellStyle name="Итог 12 3 4 3" xfId="17160" xr:uid="{61C470BE-5A5B-4901-A6B8-7B24E1517178}"/>
    <cellStyle name="Итог 12 3 4 4" xfId="22636" xr:uid="{27012BF3-5A06-4EB9-93EC-05E4B78DC252}"/>
    <cellStyle name="Итог 12 3 5" xfId="9369" xr:uid="{51F058B7-315C-4CD3-B828-E342AF8E3109}"/>
    <cellStyle name="Итог 12 3 6" xfId="15014" xr:uid="{CAE4FD46-0B09-4E61-82DE-BB4FE4B69F8B}"/>
    <cellStyle name="Итог 12 3 7" xfId="20534" xr:uid="{A6F96666-4A20-46F3-8FEB-BAEEE591135B}"/>
    <cellStyle name="Итог 12 4" xfId="2765" xr:uid="{1F21BDD4-A813-4655-B6CA-D4E0E3FAF7D3}"/>
    <cellStyle name="Итог 12 4 2" xfId="2766" xr:uid="{D5A920CD-4ED5-42B6-BF61-D7BAE3DD3754}"/>
    <cellStyle name="Итог 12 4 2 2" xfId="5008" xr:uid="{9FC0AE39-C240-482A-87A6-1A0A34841F6F}"/>
    <cellStyle name="Итог 12 4 2 2 2" xfId="11559" xr:uid="{D45AE96E-9518-4F48-942F-4268A1887280}"/>
    <cellStyle name="Итог 12 4 2 2 3" xfId="17164" xr:uid="{8926A237-BE1F-49DD-A8EC-3B3C9E7C237C}"/>
    <cellStyle name="Итог 12 4 2 2 4" xfId="22640" xr:uid="{A23E8C43-399A-4E1E-9699-F987BA28B99A}"/>
    <cellStyle name="Итог 12 4 2 3" xfId="9373" xr:uid="{C0050058-4B79-45A5-BC71-F9B8B83439DC}"/>
    <cellStyle name="Итог 12 4 2 4" xfId="15018" xr:uid="{14B84FB8-CDCE-45A8-980B-66A862B1EB65}"/>
    <cellStyle name="Итог 12 4 2 5" xfId="20538" xr:uid="{752F74AA-45FC-4B99-A0BF-CAE54C25E536}"/>
    <cellStyle name="Итог 12 4 3" xfId="2767" xr:uid="{7B3C00F7-4575-44D2-9AA5-4B9D28175E80}"/>
    <cellStyle name="Итог 12 4 3 2" xfId="5009" xr:uid="{D7F71C4B-496C-4456-B769-9E1EA46EB233}"/>
    <cellStyle name="Итог 12 4 3 2 2" xfId="11560" xr:uid="{A7773ACF-76BE-47A5-88D7-D4EA4488F2E8}"/>
    <cellStyle name="Итог 12 4 3 2 3" xfId="17165" xr:uid="{6181ECAE-40E3-4AB3-B75A-72B1857B1A0E}"/>
    <cellStyle name="Итог 12 4 3 2 4" xfId="22641" xr:uid="{A45C573D-4501-48D2-9747-4237BDE4F27C}"/>
    <cellStyle name="Итог 12 4 3 3" xfId="9374" xr:uid="{9CEE3624-D015-434F-BD33-568C6AF89BAE}"/>
    <cellStyle name="Итог 12 4 3 4" xfId="15019" xr:uid="{F7B93328-CCC0-45D3-B10B-01A9C1DB8CD0}"/>
    <cellStyle name="Итог 12 4 3 5" xfId="20539" xr:uid="{D05A13D4-D678-4D05-86FC-4756F7A8DAFD}"/>
    <cellStyle name="Итог 12 4 4" xfId="5007" xr:uid="{24F499F8-D41B-44FC-B741-291CB2C64179}"/>
    <cellStyle name="Итог 12 4 4 2" xfId="11558" xr:uid="{669FC774-92CC-49A8-84EE-18874211A2F1}"/>
    <cellStyle name="Итог 12 4 4 3" xfId="17163" xr:uid="{2E0F553F-6B9B-497D-BAAE-415BA576369D}"/>
    <cellStyle name="Итог 12 4 4 4" xfId="22639" xr:uid="{142731CF-001C-45B1-BA65-553EA99A01AC}"/>
    <cellStyle name="Итог 12 4 5" xfId="9372" xr:uid="{F205BCA3-9769-48B3-A2A5-8537DF54DD2D}"/>
    <cellStyle name="Итог 12 4 6" xfId="15017" xr:uid="{7F31BD63-656F-4472-A8E8-46E5983CCD9E}"/>
    <cellStyle name="Итог 12 4 7" xfId="20537" xr:uid="{B47E96C5-2750-41B2-9FAF-869EDC2D15C4}"/>
    <cellStyle name="Итог 12 5" xfId="2768" xr:uid="{C83D7154-0315-4F23-81A4-7E60A148DDA8}"/>
    <cellStyle name="Итог 12 5 2" xfId="5010" xr:uid="{229CC76F-34FA-4050-BA54-E05D32DE45C5}"/>
    <cellStyle name="Итог 12 5 2 2" xfId="11561" xr:uid="{75B91BC0-BE56-412D-88B5-C06F321D8A49}"/>
    <cellStyle name="Итог 12 5 2 3" xfId="17166" xr:uid="{477E4426-53CC-4BDA-A1FE-06A823CCD1B1}"/>
    <cellStyle name="Итог 12 5 2 4" xfId="22642" xr:uid="{48C76EFE-BD81-469C-8B38-39262731A2B6}"/>
    <cellStyle name="Итог 12 5 3" xfId="9375" xr:uid="{F0F2B394-8E6A-4AE2-9A28-7573A9FE3036}"/>
    <cellStyle name="Итог 12 5 4" xfId="15020" xr:uid="{F3229576-CF38-4170-B0E3-0328751AE45C}"/>
    <cellStyle name="Итог 12 5 5" xfId="20540" xr:uid="{D7806DF5-2397-42AD-8536-530CED0652C4}"/>
    <cellStyle name="Итог 12 6" xfId="2769" xr:uid="{D81D7C27-949A-4991-8AAC-1F85758134C2}"/>
    <cellStyle name="Итог 12 6 2" xfId="5011" xr:uid="{AFE5736A-59F7-4651-BAF2-587A6CC9D14B}"/>
    <cellStyle name="Итог 12 6 2 2" xfId="11562" xr:uid="{5C47DE72-9A57-4756-B510-3440B29B0B41}"/>
    <cellStyle name="Итог 12 6 2 3" xfId="17167" xr:uid="{BCAD7DDD-59FD-4EFA-B939-3F4D851D47D6}"/>
    <cellStyle name="Итог 12 6 2 4" xfId="22643" xr:uid="{36940A0E-1B83-4645-88C6-AD80D2D074D3}"/>
    <cellStyle name="Итог 12 6 3" xfId="9376" xr:uid="{FAAB13C6-7148-4C7E-9099-316A7911D86F}"/>
    <cellStyle name="Итог 12 6 4" xfId="15021" xr:uid="{991B1E53-3D1A-4A24-8E60-4D0C93CA3F33}"/>
    <cellStyle name="Итог 12 6 5" xfId="20541" xr:uid="{49F55E47-0465-464F-9475-5D790A051C1B}"/>
    <cellStyle name="Итог 12 7" xfId="5000" xr:uid="{9FF7453B-AF8E-40E6-AF19-EAB5287708EF}"/>
    <cellStyle name="Итог 12 7 2" xfId="11551" xr:uid="{5D6B5CC2-18B3-448E-A537-06617534F5F9}"/>
    <cellStyle name="Итог 12 7 3" xfId="17156" xr:uid="{E674FFD8-3B13-48C5-936F-E10710984622}"/>
    <cellStyle name="Итог 12 7 4" xfId="22632" xr:uid="{C714D99B-32C9-486D-AC37-2D09AF67FA14}"/>
    <cellStyle name="Итог 12 8" xfId="9365" xr:uid="{0A4E9C81-C17F-4845-9624-57FF75205FAD}"/>
    <cellStyle name="Итог 12 9" xfId="15010" xr:uid="{F34FC954-46E8-4F66-9FE5-FB6071AEF7D8}"/>
    <cellStyle name="Итог 13" xfId="2770" xr:uid="{3E6421FE-795D-44E3-9E00-4EE19E4C8CA1}"/>
    <cellStyle name="Итог 13 10" xfId="20542" xr:uid="{DBF3C625-B2BA-4085-9664-D57D12306E73}"/>
    <cellStyle name="Итог 13 2" xfId="2771" xr:uid="{BB400328-F136-4E87-A235-FD3D0EEFBBE8}"/>
    <cellStyle name="Итог 13 2 2" xfId="2772" xr:uid="{5C85302A-67F2-4DEE-A1D5-ECC04DAF10E2}"/>
    <cellStyle name="Итог 13 2 2 2" xfId="5014" xr:uid="{62CCD05A-B062-47AE-B138-3C7081751060}"/>
    <cellStyle name="Итог 13 2 2 2 2" xfId="11565" xr:uid="{531E4189-4992-4E19-942A-B33ABD63D905}"/>
    <cellStyle name="Итог 13 2 2 2 3" xfId="17170" xr:uid="{FB9E479E-4572-418B-840E-D5F0155806FE}"/>
    <cellStyle name="Итог 13 2 2 2 4" xfId="22646" xr:uid="{BEE8D095-8676-4537-A92E-71E6316339C7}"/>
    <cellStyle name="Итог 13 2 2 3" xfId="9379" xr:uid="{A19CF212-232F-4CB8-B44B-62328A07B023}"/>
    <cellStyle name="Итог 13 2 2 4" xfId="15024" xr:uid="{9EEFF125-77F1-4D0E-987E-A7B9E2B65404}"/>
    <cellStyle name="Итог 13 2 2 5" xfId="20544" xr:uid="{03AF1E95-C034-4E44-AF1C-B8F5AC309A54}"/>
    <cellStyle name="Итог 13 2 3" xfId="2773" xr:uid="{7335F4D6-902A-4958-9646-16B09DDC680B}"/>
    <cellStyle name="Итог 13 2 3 2" xfId="5015" xr:uid="{8657992F-63DF-4088-80C4-80BCEDB7787A}"/>
    <cellStyle name="Итог 13 2 3 2 2" xfId="11566" xr:uid="{3DABC74B-D3B1-4ABA-B0FA-55CA5AD52853}"/>
    <cellStyle name="Итог 13 2 3 2 3" xfId="17171" xr:uid="{8828BD2D-7B3D-4F9F-9CFC-B58E91247139}"/>
    <cellStyle name="Итог 13 2 3 2 4" xfId="22647" xr:uid="{8B0F972B-03B7-4401-B588-D7CE5C54028B}"/>
    <cellStyle name="Итог 13 2 3 3" xfId="9380" xr:uid="{86AF4470-ADC9-4D1B-8874-8E76031B1167}"/>
    <cellStyle name="Итог 13 2 3 4" xfId="15025" xr:uid="{3DCA8C07-CAB3-4087-A045-69211C8675A1}"/>
    <cellStyle name="Итог 13 2 3 5" xfId="20545" xr:uid="{E50728A4-69C4-48C1-A8AB-73022ED191F0}"/>
    <cellStyle name="Итог 13 2 4" xfId="5013" xr:uid="{1FDC7669-FCCD-4A1C-9071-F5692C1702EB}"/>
    <cellStyle name="Итог 13 2 4 2" xfId="11564" xr:uid="{A9705FBC-D608-49B1-A788-2BE795892AE2}"/>
    <cellStyle name="Итог 13 2 4 3" xfId="17169" xr:uid="{1E28E8FF-EF0B-48B8-98E8-80D5A4656BBB}"/>
    <cellStyle name="Итог 13 2 4 4" xfId="22645" xr:uid="{4E1F15CE-64B6-4A46-A13A-635684FCF62A}"/>
    <cellStyle name="Итог 13 2 5" xfId="9378" xr:uid="{C474F2C9-1241-47AF-A4F8-348400B16D6F}"/>
    <cellStyle name="Итог 13 2 6" xfId="15023" xr:uid="{83D683C8-43D0-486E-9BC1-335ABBA366EB}"/>
    <cellStyle name="Итог 13 2 7" xfId="20543" xr:uid="{402E4671-11CB-4373-9925-FADE2A1190B5}"/>
    <cellStyle name="Итог 13 3" xfId="2774" xr:uid="{13F93579-46BE-4330-8A9F-1B693BDA9BCD}"/>
    <cellStyle name="Итог 13 3 2" xfId="2775" xr:uid="{BF3C6C6F-BE4F-4BBA-AD9C-6792B2DDAE51}"/>
    <cellStyle name="Итог 13 3 2 2" xfId="5017" xr:uid="{1F8F529F-A3FA-4F2C-9B44-30802464CA47}"/>
    <cellStyle name="Итог 13 3 2 2 2" xfId="11568" xr:uid="{7210FA98-E44F-40E4-9053-93AEED03EC9B}"/>
    <cellStyle name="Итог 13 3 2 2 3" xfId="17173" xr:uid="{EE49CC2A-8CAF-4CBC-B733-60F98A2A30B0}"/>
    <cellStyle name="Итог 13 3 2 2 4" xfId="22649" xr:uid="{5A78B908-F50B-483B-BB5B-FF736066E30B}"/>
    <cellStyle name="Итог 13 3 2 3" xfId="9382" xr:uid="{281F10BA-D842-4C3D-BDA7-16907EE3ED71}"/>
    <cellStyle name="Итог 13 3 2 4" xfId="15027" xr:uid="{ADE00811-AC5D-48CD-A370-E4D096980765}"/>
    <cellStyle name="Итог 13 3 2 5" xfId="20547" xr:uid="{1895EE0D-729D-4227-B1DE-41149D8E0A1E}"/>
    <cellStyle name="Итог 13 3 3" xfId="2776" xr:uid="{6542A7E2-EB66-4350-9FBE-66D7D03B2F76}"/>
    <cellStyle name="Итог 13 3 3 2" xfId="5018" xr:uid="{8A714810-7EB4-4DF2-B884-DD886531D6F5}"/>
    <cellStyle name="Итог 13 3 3 2 2" xfId="11569" xr:uid="{A2B5B901-8566-474A-A478-203F6DF9AA07}"/>
    <cellStyle name="Итог 13 3 3 2 3" xfId="17174" xr:uid="{5D748B9C-2C1C-4473-B318-BE7B425FB2E4}"/>
    <cellStyle name="Итог 13 3 3 2 4" xfId="22650" xr:uid="{0E1F6448-85A0-4AE4-9477-96DADAEF1EA4}"/>
    <cellStyle name="Итог 13 3 3 3" xfId="9383" xr:uid="{36455A1B-A1AB-4D8A-B837-69315CF6A41F}"/>
    <cellStyle name="Итог 13 3 3 4" xfId="15028" xr:uid="{63E66CBA-8202-4540-A0C8-217691D6792C}"/>
    <cellStyle name="Итог 13 3 3 5" xfId="20548" xr:uid="{6F53A666-D84A-4B1A-80E6-FA554920EEF4}"/>
    <cellStyle name="Итог 13 3 4" xfId="5016" xr:uid="{2722C48A-2ACB-4A04-9D1F-2F7E8E30D5E2}"/>
    <cellStyle name="Итог 13 3 4 2" xfId="11567" xr:uid="{73DD54F7-9FC4-4229-A112-FCA79758E4B1}"/>
    <cellStyle name="Итог 13 3 4 3" xfId="17172" xr:uid="{8855D8CB-4BFC-4830-8BA4-07DAF0C29345}"/>
    <cellStyle name="Итог 13 3 4 4" xfId="22648" xr:uid="{063CB26E-AA87-4506-AEC5-349FDC8103A1}"/>
    <cellStyle name="Итог 13 3 5" xfId="9381" xr:uid="{174C7722-CB8B-43DB-B242-9801C21F3242}"/>
    <cellStyle name="Итог 13 3 6" xfId="15026" xr:uid="{CFB2E6F7-7A71-44AA-8B34-AD69C9A8C616}"/>
    <cellStyle name="Итог 13 3 7" xfId="20546" xr:uid="{0FAEC997-0160-41AC-AD1F-6EA6CFA3625B}"/>
    <cellStyle name="Итог 13 4" xfId="2777" xr:uid="{A40E059A-6602-4AF7-95F9-94E2BF417913}"/>
    <cellStyle name="Итог 13 4 2" xfId="2778" xr:uid="{791B63D1-8388-4A47-BE3B-C51163535CC5}"/>
    <cellStyle name="Итог 13 4 2 2" xfId="5020" xr:uid="{3F91B25B-7F03-41ED-8114-83842F8E9C7A}"/>
    <cellStyle name="Итог 13 4 2 2 2" xfId="11571" xr:uid="{7B2C3CFB-24DD-47A1-A5D5-26CBE5925D7C}"/>
    <cellStyle name="Итог 13 4 2 2 3" xfId="17176" xr:uid="{A1C3BBE5-4BC1-4B53-8285-EA953EA2173F}"/>
    <cellStyle name="Итог 13 4 2 2 4" xfId="22652" xr:uid="{78D69763-8D76-4132-9AF4-2D531EB381A6}"/>
    <cellStyle name="Итог 13 4 2 3" xfId="9385" xr:uid="{2E1D4933-6BA2-4267-841C-FBC52D68EA69}"/>
    <cellStyle name="Итог 13 4 2 4" xfId="15030" xr:uid="{4FBC791A-93D8-478F-A701-2A0F3B7BEF19}"/>
    <cellStyle name="Итог 13 4 2 5" xfId="20550" xr:uid="{8E898D2A-B4B2-41C5-966D-57A7051FB5EC}"/>
    <cellStyle name="Итог 13 4 3" xfId="2779" xr:uid="{B3B7624C-8D24-41A9-9B06-06FE106EAC2B}"/>
    <cellStyle name="Итог 13 4 3 2" xfId="5021" xr:uid="{DCEBE623-0159-4654-A049-18D08001AF9C}"/>
    <cellStyle name="Итог 13 4 3 2 2" xfId="11572" xr:uid="{1613E3B2-44A3-41F1-B1AC-A4B6AE0D0D92}"/>
    <cellStyle name="Итог 13 4 3 2 3" xfId="17177" xr:uid="{B7D66A9C-EDBA-4927-95D0-5019CE3EFC73}"/>
    <cellStyle name="Итог 13 4 3 2 4" xfId="22653" xr:uid="{9DAD0FD1-2B3A-46D6-9868-43203ADA0899}"/>
    <cellStyle name="Итог 13 4 3 3" xfId="9386" xr:uid="{C6DBC720-B4F6-4323-A722-C90B640155AF}"/>
    <cellStyle name="Итог 13 4 3 4" xfId="15031" xr:uid="{DA75F819-DF3C-4B80-83B6-9AEA9BBC420C}"/>
    <cellStyle name="Итог 13 4 3 5" xfId="20551" xr:uid="{E6BA9070-EB20-451F-B9F0-59162C37DE58}"/>
    <cellStyle name="Итог 13 4 4" xfId="5019" xr:uid="{6709745D-4696-4566-A4EA-C81B601D17D4}"/>
    <cellStyle name="Итог 13 4 4 2" xfId="11570" xr:uid="{0B150163-9083-47F1-878A-0E754F9405BB}"/>
    <cellStyle name="Итог 13 4 4 3" xfId="17175" xr:uid="{881DB596-190A-4F40-A0E0-8828AFC6095C}"/>
    <cellStyle name="Итог 13 4 4 4" xfId="22651" xr:uid="{C3E9AB16-D684-4E5B-9FD7-6F1C1872613C}"/>
    <cellStyle name="Итог 13 4 5" xfId="9384" xr:uid="{C0E8A455-48C0-4CF4-B48F-E08417506040}"/>
    <cellStyle name="Итог 13 4 6" xfId="15029" xr:uid="{7830C2A8-598A-44AC-9CE0-AF6E260B7156}"/>
    <cellStyle name="Итог 13 4 7" xfId="20549" xr:uid="{4C23A66C-A4F3-4E4C-8E5A-F98A3F7BEB1D}"/>
    <cellStyle name="Итог 13 5" xfId="2780" xr:uid="{6A12FDC7-2327-45C4-A748-7C5AC3B32DE9}"/>
    <cellStyle name="Итог 13 5 2" xfId="5022" xr:uid="{5D07906D-CBE5-479C-BF64-F40120960EE8}"/>
    <cellStyle name="Итог 13 5 2 2" xfId="11573" xr:uid="{99FA4082-1599-44E3-A637-3553EA85AC9A}"/>
    <cellStyle name="Итог 13 5 2 3" xfId="17178" xr:uid="{AAB925B2-8143-40CB-BA44-0730FCAC8743}"/>
    <cellStyle name="Итог 13 5 2 4" xfId="22654" xr:uid="{B884AC36-CEC0-4FEB-9FE1-6C77C18F6F09}"/>
    <cellStyle name="Итог 13 5 3" xfId="9387" xr:uid="{FADFEA1E-1B44-41B9-9C6F-491EFD32FF2F}"/>
    <cellStyle name="Итог 13 5 4" xfId="15032" xr:uid="{E69C8C38-028C-4A51-BC73-58CB9385E31C}"/>
    <cellStyle name="Итог 13 5 5" xfId="20552" xr:uid="{59F819B2-FFCE-4B37-816E-631E0ADD9E50}"/>
    <cellStyle name="Итог 13 6" xfId="2781" xr:uid="{69FB74B8-6242-4611-8972-CC63DDD29EAC}"/>
    <cellStyle name="Итог 13 6 2" xfId="5023" xr:uid="{72E72B6D-C65A-4EDB-A6A3-EE9A9C51C146}"/>
    <cellStyle name="Итог 13 6 2 2" xfId="11574" xr:uid="{66FF094B-77A5-449E-8FEA-2252E6D5B20F}"/>
    <cellStyle name="Итог 13 6 2 3" xfId="17179" xr:uid="{E2F337D5-532D-4DEE-A5A6-38EED1639278}"/>
    <cellStyle name="Итог 13 6 2 4" xfId="22655" xr:uid="{2DCFA99D-3C33-4B97-9785-022D43AF1186}"/>
    <cellStyle name="Итог 13 6 3" xfId="9388" xr:uid="{B82E7667-67FE-4F1C-ADD6-34BC8162CC38}"/>
    <cellStyle name="Итог 13 6 4" xfId="15033" xr:uid="{D5B41566-5DB7-4EC3-AE6B-19F2944E160A}"/>
    <cellStyle name="Итог 13 6 5" xfId="20553" xr:uid="{114EEBED-57A9-4B8B-BE8A-9F160967B6AD}"/>
    <cellStyle name="Итог 13 7" xfId="5012" xr:uid="{C0952E0D-3F2F-4984-B895-1374245E1AC9}"/>
    <cellStyle name="Итог 13 7 2" xfId="11563" xr:uid="{60ABA4CD-B7B3-43C6-8264-AF18102BE8FA}"/>
    <cellStyle name="Итог 13 7 3" xfId="17168" xr:uid="{7DFF8A1E-5E8F-4183-B0BD-677FF555F403}"/>
    <cellStyle name="Итог 13 7 4" xfId="22644" xr:uid="{8F754C58-9752-460B-9FA4-F8C601A0EF78}"/>
    <cellStyle name="Итог 13 8" xfId="9377" xr:uid="{CFD72155-AC1D-47CC-8D08-36C354D900D5}"/>
    <cellStyle name="Итог 13 9" xfId="15022" xr:uid="{E266C654-F30D-4D70-8B49-4393920A3FB0}"/>
    <cellStyle name="Итог 14" xfId="2782" xr:uid="{AA8737C9-CCAE-4864-BDA1-CB0AF6460EF4}"/>
    <cellStyle name="Итог 14 10" xfId="20554" xr:uid="{BDB2F6AE-8190-43D5-8308-4EE1796B5F30}"/>
    <cellStyle name="Итог 14 2" xfId="2783" xr:uid="{4EDD3AD1-91C0-4E99-A7EA-DD15BB4DBA77}"/>
    <cellStyle name="Итог 14 2 2" xfId="2784" xr:uid="{8B7E8009-FD71-4CC5-B93A-4C514EE5D7C4}"/>
    <cellStyle name="Итог 14 2 2 2" xfId="5026" xr:uid="{349013D8-2215-4871-9722-EC62D799B8BB}"/>
    <cellStyle name="Итог 14 2 2 2 2" xfId="11577" xr:uid="{12C51049-4439-48A5-971F-213E9B1A0326}"/>
    <cellStyle name="Итог 14 2 2 2 3" xfId="17182" xr:uid="{24B29DC4-B3BC-4224-8D71-2D181B203F89}"/>
    <cellStyle name="Итог 14 2 2 2 4" xfId="22658" xr:uid="{C6B8AC54-F06C-484D-958D-F99982F5B6AF}"/>
    <cellStyle name="Итог 14 2 2 3" xfId="9391" xr:uid="{957D729E-ED3A-4CDB-8271-BA1D600D8469}"/>
    <cellStyle name="Итог 14 2 2 4" xfId="15036" xr:uid="{1CC3D283-0996-4327-ADC2-E4C901A3A4B1}"/>
    <cellStyle name="Итог 14 2 2 5" xfId="20556" xr:uid="{DFEB2952-5674-47C2-B07C-EBF2D76817EE}"/>
    <cellStyle name="Итог 14 2 3" xfId="2785" xr:uid="{DF17DD49-A48C-4567-8B6A-6FDFEBDA0AD0}"/>
    <cellStyle name="Итог 14 2 3 2" xfId="5027" xr:uid="{53C46283-4989-43D1-8EC9-D8C7281DCB57}"/>
    <cellStyle name="Итог 14 2 3 2 2" xfId="11578" xr:uid="{6598E2BD-3BE4-45A5-92C8-A9A28AF70529}"/>
    <cellStyle name="Итог 14 2 3 2 3" xfId="17183" xr:uid="{DC23BB42-C633-48BD-BF12-1DF8464D1B0B}"/>
    <cellStyle name="Итог 14 2 3 2 4" xfId="22659" xr:uid="{45759729-E19C-4579-AEEE-02FD18110B36}"/>
    <cellStyle name="Итог 14 2 3 3" xfId="9392" xr:uid="{E024E3D5-FCAC-40C2-A733-F71D26F16B43}"/>
    <cellStyle name="Итог 14 2 3 4" xfId="15037" xr:uid="{879AC69A-A1E0-449D-8937-EFA5E6A7BB65}"/>
    <cellStyle name="Итог 14 2 3 5" xfId="20557" xr:uid="{6F99D3D6-CE21-432C-976B-D120291C61DC}"/>
    <cellStyle name="Итог 14 2 4" xfId="5025" xr:uid="{66A8D012-B550-4716-AF98-F15AE0E7E257}"/>
    <cellStyle name="Итог 14 2 4 2" xfId="11576" xr:uid="{604EB580-1AC0-4302-AFA4-E126F1101F9B}"/>
    <cellStyle name="Итог 14 2 4 3" xfId="17181" xr:uid="{74B758C9-410F-42D1-9240-70E1B146B964}"/>
    <cellStyle name="Итог 14 2 4 4" xfId="22657" xr:uid="{FD5EEA7C-F3D2-4BDC-89BB-9FE63F40A616}"/>
    <cellStyle name="Итог 14 2 5" xfId="9390" xr:uid="{F1767566-59CA-41BD-88AF-A523600A127F}"/>
    <cellStyle name="Итог 14 2 6" xfId="15035" xr:uid="{362BDA03-C080-4F12-99AF-146B2F30DEAF}"/>
    <cellStyle name="Итог 14 2 7" xfId="20555" xr:uid="{365F426A-8F40-48B7-AB18-C59DA1CD3418}"/>
    <cellStyle name="Итог 14 3" xfId="2786" xr:uid="{E52153E8-54D5-4B63-9DB5-898D135BF4E7}"/>
    <cellStyle name="Итог 14 3 2" xfId="2787" xr:uid="{6727F314-DC63-4952-9931-29CC1750C350}"/>
    <cellStyle name="Итог 14 3 2 2" xfId="5029" xr:uid="{70AE4EA4-BD80-47BC-9A42-5E1A04CC280B}"/>
    <cellStyle name="Итог 14 3 2 2 2" xfId="11580" xr:uid="{49930D58-B623-43BC-8F54-29E44FDE2470}"/>
    <cellStyle name="Итог 14 3 2 2 3" xfId="17185" xr:uid="{89FB7A70-859D-4F82-9687-D90DC3EBE309}"/>
    <cellStyle name="Итог 14 3 2 2 4" xfId="22661" xr:uid="{48D271A0-002C-4A39-BEFF-E6533D6E7D95}"/>
    <cellStyle name="Итог 14 3 2 3" xfId="9394" xr:uid="{535616FD-E200-4524-A081-CA932D787635}"/>
    <cellStyle name="Итог 14 3 2 4" xfId="15039" xr:uid="{1FB85B06-9511-490B-993C-9D572FF196C5}"/>
    <cellStyle name="Итог 14 3 2 5" xfId="20559" xr:uid="{BC1FEF32-2E4F-4852-BACA-F0637729747B}"/>
    <cellStyle name="Итог 14 3 3" xfId="2788" xr:uid="{BCCA9723-3641-438D-926F-8C5EA85734EA}"/>
    <cellStyle name="Итог 14 3 3 2" xfId="5030" xr:uid="{C4128CF4-1BB2-4BAE-92C6-E81DB72018AD}"/>
    <cellStyle name="Итог 14 3 3 2 2" xfId="11581" xr:uid="{F528FB47-2DF1-443D-9A49-847F9F7F63AD}"/>
    <cellStyle name="Итог 14 3 3 2 3" xfId="17186" xr:uid="{1BEBFAB9-2C7B-4F6E-9846-FCB79893A8F2}"/>
    <cellStyle name="Итог 14 3 3 2 4" xfId="22662" xr:uid="{9FD2BF81-E563-4950-992C-81B3A92F8705}"/>
    <cellStyle name="Итог 14 3 3 3" xfId="9395" xr:uid="{0EDB0395-E2D3-4FF0-8690-6EF1386BF4F6}"/>
    <cellStyle name="Итог 14 3 3 4" xfId="15040" xr:uid="{883044E9-92E8-48C8-83EA-57BE427347E8}"/>
    <cellStyle name="Итог 14 3 3 5" xfId="20560" xr:uid="{AC03368A-35C4-481A-A8C6-6F6DC4FDFA0C}"/>
    <cellStyle name="Итог 14 3 4" xfId="5028" xr:uid="{2B53C091-132E-4BB6-885B-9C3984B8808D}"/>
    <cellStyle name="Итог 14 3 4 2" xfId="11579" xr:uid="{80D3DF3D-A92B-4DD8-99A7-E5CE4ED7597A}"/>
    <cellStyle name="Итог 14 3 4 3" xfId="17184" xr:uid="{E5E4C428-EB40-4E86-B276-5ED83224DF7E}"/>
    <cellStyle name="Итог 14 3 4 4" xfId="22660" xr:uid="{63457A2D-142D-4421-9D50-FDA71B966AC1}"/>
    <cellStyle name="Итог 14 3 5" xfId="9393" xr:uid="{4943AE61-920A-4DA6-97E3-075DD7B0622F}"/>
    <cellStyle name="Итог 14 3 6" xfId="15038" xr:uid="{B9D3B980-D59C-47F2-B1E4-DA40BF029D60}"/>
    <cellStyle name="Итог 14 3 7" xfId="20558" xr:uid="{2FFB75B4-37D8-465E-B309-E86926041648}"/>
    <cellStyle name="Итог 14 4" xfId="2789" xr:uid="{2D09582D-7F4A-43E7-A740-0811140E120A}"/>
    <cellStyle name="Итог 14 4 2" xfId="2790" xr:uid="{A004EBFC-B56C-4D47-963A-242791F8B129}"/>
    <cellStyle name="Итог 14 4 2 2" xfId="5032" xr:uid="{C38AA5F3-032F-48DA-9170-79E718ADCAB4}"/>
    <cellStyle name="Итог 14 4 2 2 2" xfId="11583" xr:uid="{4A47278A-818F-4506-B109-A305AB976618}"/>
    <cellStyle name="Итог 14 4 2 2 3" xfId="17188" xr:uid="{AE8D9EBB-C8E6-4FDF-B71D-C9FC452438EB}"/>
    <cellStyle name="Итог 14 4 2 2 4" xfId="22664" xr:uid="{56285619-D452-44EB-AEA1-00F471FDAAC3}"/>
    <cellStyle name="Итог 14 4 2 3" xfId="9397" xr:uid="{EFC2D237-522D-4DBE-8921-04D2FB2E8C51}"/>
    <cellStyle name="Итог 14 4 2 4" xfId="15042" xr:uid="{E4CCD6AF-1799-4A3D-9CA4-F06C8DDC30CE}"/>
    <cellStyle name="Итог 14 4 2 5" xfId="20562" xr:uid="{0FEDA2D3-F1BD-4098-B33D-8E72323C9C98}"/>
    <cellStyle name="Итог 14 4 3" xfId="2791" xr:uid="{7B1892C3-7218-4CCE-8292-E6531FC4B9BF}"/>
    <cellStyle name="Итог 14 4 3 2" xfId="5033" xr:uid="{F776A79A-FF9C-4639-8C70-A466A791977E}"/>
    <cellStyle name="Итог 14 4 3 2 2" xfId="11584" xr:uid="{2C72F8F0-C224-4FC8-AD7C-19864150755C}"/>
    <cellStyle name="Итог 14 4 3 2 3" xfId="17189" xr:uid="{034F2D14-D075-45A3-83CD-25F69F7CFD7F}"/>
    <cellStyle name="Итог 14 4 3 2 4" xfId="22665" xr:uid="{32BFBF8C-AC6F-4AD1-BDCB-5569D4F23A86}"/>
    <cellStyle name="Итог 14 4 3 3" xfId="9398" xr:uid="{84C53230-3846-43D8-A0CF-964C7371CFEF}"/>
    <cellStyle name="Итог 14 4 3 4" xfId="15043" xr:uid="{611F34E5-EAD2-4BBE-8EA5-C5CB134C53F7}"/>
    <cellStyle name="Итог 14 4 3 5" xfId="20563" xr:uid="{D1D5F111-D700-41E2-A787-93C4D87E97A3}"/>
    <cellStyle name="Итог 14 4 4" xfId="5031" xr:uid="{F29412B3-3D88-49B4-BAB1-C0B3FBB7199F}"/>
    <cellStyle name="Итог 14 4 4 2" xfId="11582" xr:uid="{894ABBAF-7725-4114-9B44-8698938060B6}"/>
    <cellStyle name="Итог 14 4 4 3" xfId="17187" xr:uid="{E3D67FA8-7895-4DB0-84B5-9783215B9754}"/>
    <cellStyle name="Итог 14 4 4 4" xfId="22663" xr:uid="{AE2F5948-3F84-4553-B4A1-682CB3A7D3AE}"/>
    <cellStyle name="Итог 14 4 5" xfId="9396" xr:uid="{8CB4DCAA-911C-431A-B890-BB8224A63B83}"/>
    <cellStyle name="Итог 14 4 6" xfId="15041" xr:uid="{48129E5E-A699-47C8-9867-5BE7132B3EB5}"/>
    <cellStyle name="Итог 14 4 7" xfId="20561" xr:uid="{70448D3E-7A4B-4B44-8730-470768DF9653}"/>
    <cellStyle name="Итог 14 5" xfId="2792" xr:uid="{1C0E029B-88CC-418F-861A-B674879EB47F}"/>
    <cellStyle name="Итог 14 5 2" xfId="5034" xr:uid="{02124C27-E15A-4361-8E81-1D409AD0209A}"/>
    <cellStyle name="Итог 14 5 2 2" xfId="11585" xr:uid="{9E369750-EE67-4F0D-B043-5D59350A05C4}"/>
    <cellStyle name="Итог 14 5 2 3" xfId="17190" xr:uid="{8E3E8BDC-3F50-4DBF-8D5A-E77F0B95B146}"/>
    <cellStyle name="Итог 14 5 2 4" xfId="22666" xr:uid="{C1F6A47E-7FDE-49A6-A2EE-7BDBB2F89C30}"/>
    <cellStyle name="Итог 14 5 3" xfId="9399" xr:uid="{B564B3DC-6C20-47F6-9AD5-8C688FB8704A}"/>
    <cellStyle name="Итог 14 5 4" xfId="15044" xr:uid="{ED61F58C-AEAD-4896-8225-CC32832E8D46}"/>
    <cellStyle name="Итог 14 5 5" xfId="20564" xr:uid="{C005D57E-7D45-4171-9966-9C00C8D7401C}"/>
    <cellStyle name="Итог 14 6" xfId="2793" xr:uid="{C5E8F6EE-51A6-4A30-B2C6-AFB4B41121A3}"/>
    <cellStyle name="Итог 14 6 2" xfId="5035" xr:uid="{B5198867-F21B-4770-A4CD-F0FED0EE08ED}"/>
    <cellStyle name="Итог 14 6 2 2" xfId="11586" xr:uid="{5BC90C4C-41AD-492C-964B-ED75801C26DB}"/>
    <cellStyle name="Итог 14 6 2 3" xfId="17191" xr:uid="{C0DCE434-9571-45D8-AE8E-30DB78DED8D3}"/>
    <cellStyle name="Итог 14 6 2 4" xfId="22667" xr:uid="{78FD497D-B951-4B99-8915-BD9ACD78F555}"/>
    <cellStyle name="Итог 14 6 3" xfId="9400" xr:uid="{8F46FA01-77FE-4904-A1F3-75802098161F}"/>
    <cellStyle name="Итог 14 6 4" xfId="15045" xr:uid="{9A62C10F-EA0C-4DA8-9BE7-4E706B66AE17}"/>
    <cellStyle name="Итог 14 6 5" xfId="20565" xr:uid="{7F81F60F-4704-4C6C-B030-A74D6C133296}"/>
    <cellStyle name="Итог 14 7" xfId="5024" xr:uid="{3CB43C2D-D8B3-49D2-9C4D-BC3FB56CAC25}"/>
    <cellStyle name="Итог 14 7 2" xfId="11575" xr:uid="{690710EE-4E20-42FE-A46D-D7C48E2C80F7}"/>
    <cellStyle name="Итог 14 7 3" xfId="17180" xr:uid="{C91E99DD-6E98-466D-B4F4-12387ECDB03E}"/>
    <cellStyle name="Итог 14 7 4" xfId="22656" xr:uid="{90B18BA6-871D-4070-AA62-7CADF748F1F8}"/>
    <cellStyle name="Итог 14 8" xfId="9389" xr:uid="{524A09E8-23F2-4DAC-92F0-D55353E31271}"/>
    <cellStyle name="Итог 14 9" xfId="15034" xr:uid="{B9689467-0402-4477-AD7B-EFB4E617F8B9}"/>
    <cellStyle name="Итог 15" xfId="2794" xr:uid="{BB4D8321-FD0A-400F-B3C1-237267404D58}"/>
    <cellStyle name="Итог 15 2" xfId="2795" xr:uid="{4E461F8E-705F-48B5-B4D5-5C4DA3DAB7A2}"/>
    <cellStyle name="Итог 15 2 2" xfId="5037" xr:uid="{CEFA3A92-CE3B-4073-9306-7A85141A1067}"/>
    <cellStyle name="Итог 15 2 2 2" xfId="11588" xr:uid="{E4E521E9-271C-46C4-A27E-AF4AE89D680F}"/>
    <cellStyle name="Итог 15 2 2 3" xfId="17193" xr:uid="{B27AE63A-9868-412C-B57D-A62BBCE78152}"/>
    <cellStyle name="Итог 15 2 2 4" xfId="22669" xr:uid="{F9244064-79DB-4C89-B31B-3AC7C0C6E95D}"/>
    <cellStyle name="Итог 15 2 3" xfId="9402" xr:uid="{D72D2208-2AA9-4994-B373-0E2D96A2006F}"/>
    <cellStyle name="Итог 15 2 4" xfId="15047" xr:uid="{C9DE345F-2F3C-4772-A127-A306C2C0B8D5}"/>
    <cellStyle name="Итог 15 2 5" xfId="20567" xr:uid="{0E7C4D9A-6F2B-4C88-9ABC-8806DF398848}"/>
    <cellStyle name="Итог 15 3" xfId="2796" xr:uid="{B02B3B0D-0E54-4B3E-A7FE-2AFB702B3D19}"/>
    <cellStyle name="Итог 15 3 2" xfId="5038" xr:uid="{0737DB26-9C7D-441D-AA5D-E4FA1BDCC002}"/>
    <cellStyle name="Итог 15 3 2 2" xfId="11589" xr:uid="{B4BFDAAD-5937-45E4-9C97-AB292219A27A}"/>
    <cellStyle name="Итог 15 3 2 3" xfId="17194" xr:uid="{9A3985DD-1787-49C5-A5DD-53730AB254C4}"/>
    <cellStyle name="Итог 15 3 2 4" xfId="22670" xr:uid="{34AF0C87-F15F-467D-B338-D1B71D428608}"/>
    <cellStyle name="Итог 15 3 3" xfId="9403" xr:uid="{AC17A3CC-4044-4485-B28E-A4A003D73AAC}"/>
    <cellStyle name="Итог 15 3 4" xfId="15048" xr:uid="{5BCE968D-77B1-4F93-AB42-B2DC244CAB6B}"/>
    <cellStyle name="Итог 15 3 5" xfId="20568" xr:uid="{167D2AD5-68E0-4799-8F6B-7E3EF11F4D16}"/>
    <cellStyle name="Итог 15 4" xfId="5036" xr:uid="{0C1D8D39-8298-461F-9D53-29469480705D}"/>
    <cellStyle name="Итог 15 4 2" xfId="11587" xr:uid="{48E56EB4-D05F-49BC-906C-80474CDC1236}"/>
    <cellStyle name="Итог 15 4 3" xfId="17192" xr:uid="{25457A14-7F5F-48EA-AC35-47797A922352}"/>
    <cellStyle name="Итог 15 4 4" xfId="22668" xr:uid="{A7E93846-0D51-4C99-8E30-C85F865F5EC1}"/>
    <cellStyle name="Итог 15 5" xfId="9401" xr:uid="{ACAA48A6-75DF-401B-BB6D-BB5B46F03C23}"/>
    <cellStyle name="Итог 15 6" xfId="15046" xr:uid="{779AA928-4545-4CFE-9B6D-AE63F7605BB3}"/>
    <cellStyle name="Итог 15 7" xfId="20566" xr:uid="{EF895690-7540-4201-8180-4A7DFA84F51C}"/>
    <cellStyle name="Итог 16" xfId="2797" xr:uid="{302BF688-1C1D-484C-8581-E204DB9E4D44}"/>
    <cellStyle name="Итог 16 2" xfId="2798" xr:uid="{2B99A58E-EC21-4A17-9271-D9D58C21A59C}"/>
    <cellStyle name="Итог 16 2 2" xfId="5040" xr:uid="{E1A79F68-864A-47CE-8373-6935CCC0DA85}"/>
    <cellStyle name="Итог 16 2 2 2" xfId="11591" xr:uid="{EF8FB1EB-60C2-405B-BAF2-5BD7634AE9BF}"/>
    <cellStyle name="Итог 16 2 2 3" xfId="17196" xr:uid="{E7F2C62A-239D-4E56-BADE-63ADF5566538}"/>
    <cellStyle name="Итог 16 2 2 4" xfId="22672" xr:uid="{EBFB4257-A233-4F5F-B55A-889352E01C0A}"/>
    <cellStyle name="Итог 16 2 3" xfId="9405" xr:uid="{98B82C22-1D5F-45E8-8B9F-2EFE46672BA1}"/>
    <cellStyle name="Итог 16 2 4" xfId="15050" xr:uid="{5E3F1C3E-22C2-433F-B784-77C8120E18B2}"/>
    <cellStyle name="Итог 16 2 5" xfId="20570" xr:uid="{FF1B000D-49C5-4648-AEB3-EFCED3580CB1}"/>
    <cellStyle name="Итог 16 3" xfId="2799" xr:uid="{3BD138F1-50DE-4977-867C-09057ECE5BCD}"/>
    <cellStyle name="Итог 16 3 2" xfId="5041" xr:uid="{D030F869-5D8C-49A9-8061-184755552E2F}"/>
    <cellStyle name="Итог 16 3 2 2" xfId="11592" xr:uid="{6760DEFE-48CE-40F4-85C5-5565CBC4899F}"/>
    <cellStyle name="Итог 16 3 2 3" xfId="17197" xr:uid="{B7F98C90-AB84-419C-8F40-332056774022}"/>
    <cellStyle name="Итог 16 3 2 4" xfId="22673" xr:uid="{C640B3EC-FE1C-432F-8794-BD3DEFD57725}"/>
    <cellStyle name="Итог 16 3 3" xfId="9406" xr:uid="{6DBAC208-1A70-4348-B41D-385CB28969CA}"/>
    <cellStyle name="Итог 16 3 4" xfId="15051" xr:uid="{0DE05A6D-D68C-497B-837A-9B795FCDABD7}"/>
    <cellStyle name="Итог 16 3 5" xfId="20571" xr:uid="{FBBCC377-DB45-47BC-8451-25971084089E}"/>
    <cellStyle name="Итог 16 4" xfId="5039" xr:uid="{0A841445-9E1A-482E-9553-8D36F451279B}"/>
    <cellStyle name="Итог 16 4 2" xfId="11590" xr:uid="{80456677-2977-4C8F-B64C-BD776D4B837D}"/>
    <cellStyle name="Итог 16 4 3" xfId="17195" xr:uid="{DE253AD6-5B66-4BE7-BB2E-FB58C684B995}"/>
    <cellStyle name="Итог 16 4 4" xfId="22671" xr:uid="{F95F968B-64F9-4585-B521-AFDED935EB93}"/>
    <cellStyle name="Итог 16 5" xfId="9404" xr:uid="{7B14C083-7D61-41B6-BC99-B0F8DF747C1F}"/>
    <cellStyle name="Итог 16 6" xfId="15049" xr:uid="{3BBCF7F9-8BD1-4463-8BD3-911A63EE41C9}"/>
    <cellStyle name="Итог 16 7" xfId="20569" xr:uid="{1C7099A8-8BCF-44E0-B773-65C519709533}"/>
    <cellStyle name="Итог 17" xfId="2800" xr:uid="{CEA019CF-1F29-4052-97E6-96CD286E2640}"/>
    <cellStyle name="Итог 17 2" xfId="5042" xr:uid="{4E7D0D60-0C87-49F1-AA89-BDE676FEE681}"/>
    <cellStyle name="Итог 17 2 2" xfId="11593" xr:uid="{7BAE5F40-AD7E-4DC3-A343-2139FEA6E8D2}"/>
    <cellStyle name="Итог 17 2 3" xfId="17198" xr:uid="{47213D45-D44E-43D0-A3AD-5D5F23681EFB}"/>
    <cellStyle name="Итог 17 2 4" xfId="22674" xr:uid="{8151AE49-1093-4949-8501-A1A17D651FFB}"/>
    <cellStyle name="Итог 17 3" xfId="9407" xr:uid="{8A0D4963-5273-413B-A712-F0466E2F7B4F}"/>
    <cellStyle name="Итог 17 4" xfId="15052" xr:uid="{36A8F644-1B6B-4364-B79F-49200394A945}"/>
    <cellStyle name="Итог 17 5" xfId="20572" xr:uid="{F3FDD251-7DD1-46B5-AC9F-699EBB4CFDA7}"/>
    <cellStyle name="Итог 18" xfId="2801" xr:uid="{5DDA1824-B12B-4208-8D82-4859443DEF0E}"/>
    <cellStyle name="Итог 18 2" xfId="5043" xr:uid="{7A729971-EA7F-44C0-B3D0-BBDD4E91C4EB}"/>
    <cellStyle name="Итог 18 2 2" xfId="11594" xr:uid="{90B6BE12-04DD-400B-99E1-A5F3C272489F}"/>
    <cellStyle name="Итог 18 2 3" xfId="17199" xr:uid="{A749E482-E28B-4FC4-BE3E-CAA22F5D537A}"/>
    <cellStyle name="Итог 18 2 4" xfId="22675" xr:uid="{6DBF9390-72DC-48D4-8F9B-5333CC2C408F}"/>
    <cellStyle name="Итог 18 3" xfId="9408" xr:uid="{AA2D9C20-C8B7-4DE7-ABA4-68C1856D752F}"/>
    <cellStyle name="Итог 18 4" xfId="15053" xr:uid="{756FCC73-7B18-46FB-BCF9-8C1889F29FEF}"/>
    <cellStyle name="Итог 18 5" xfId="20573" xr:uid="{98588DD9-A08C-45B7-9D95-9EAB6A482D0D}"/>
    <cellStyle name="Итог 19" xfId="4975" xr:uid="{BBAD5390-14CB-422A-82B8-67FBDE63135E}"/>
    <cellStyle name="Итог 19 2" xfId="11526" xr:uid="{CB80E165-715A-4769-B8CC-A7A315A07D5A}"/>
    <cellStyle name="Итог 19 3" xfId="17131" xr:uid="{B6C5CA04-C059-42D7-9B5C-54A7698DA827}"/>
    <cellStyle name="Итог 19 4" xfId="22607" xr:uid="{F997880B-DCF0-4A5D-97C7-8211A3CE0C17}"/>
    <cellStyle name="Итог 2" xfId="2802" xr:uid="{CF71F486-F163-4A61-82A7-55D61FB49677}"/>
    <cellStyle name="Итог 2 10" xfId="20574" xr:uid="{1F99BD4D-19B9-468E-AFC0-267D7433057B}"/>
    <cellStyle name="Итог 2 2" xfId="2803" xr:uid="{1EF1D72E-7B9F-49FC-919C-D61F65F763A0}"/>
    <cellStyle name="Итог 2 2 2" xfId="2804" xr:uid="{E91D27FD-C2DF-4972-925D-45D53D75B548}"/>
    <cellStyle name="Итог 2 2 2 2" xfId="2805" xr:uid="{E7F07C2A-8B3B-483E-A5FA-3ACCE41EB430}"/>
    <cellStyle name="Итог 2 2 2 2 2" xfId="5047" xr:uid="{774FABE2-B813-4186-8E01-18C870B3EC34}"/>
    <cellStyle name="Итог 2 2 2 2 2 2" xfId="11598" xr:uid="{D6AE7F7D-BCC3-492F-970A-B860A25947CA}"/>
    <cellStyle name="Итог 2 2 2 2 2 3" xfId="17203" xr:uid="{402405CF-011F-42CA-A702-EF389B96303B}"/>
    <cellStyle name="Итог 2 2 2 2 2 4" xfId="22679" xr:uid="{8EBD34D5-F20C-4D51-A516-1CADDD912AF3}"/>
    <cellStyle name="Итог 2 2 2 2 3" xfId="9412" xr:uid="{4532D856-EEED-4BF9-A44B-F98F1C998F8E}"/>
    <cellStyle name="Итог 2 2 2 2 4" xfId="15057" xr:uid="{50FBAE55-DEF9-491D-9CFE-4BAE605E1704}"/>
    <cellStyle name="Итог 2 2 2 2 5" xfId="20577" xr:uid="{A353132D-59A2-402E-97C2-4D81F25BC7B7}"/>
    <cellStyle name="Итог 2 2 2 3" xfId="2806" xr:uid="{9C93B74C-2654-44B4-8581-B212A68940DA}"/>
    <cellStyle name="Итог 2 2 2 3 2" xfId="5048" xr:uid="{28CBD31C-26E5-4D18-81C7-8FBCCE7562D8}"/>
    <cellStyle name="Итог 2 2 2 3 2 2" xfId="11599" xr:uid="{19CDAB0C-BA25-4B83-903D-5E2F4CF1B38D}"/>
    <cellStyle name="Итог 2 2 2 3 2 3" xfId="17204" xr:uid="{760A4DE2-D8A4-4DD4-90A6-824AF70B6882}"/>
    <cellStyle name="Итог 2 2 2 3 2 4" xfId="22680" xr:uid="{546F9234-34F3-4129-A651-C669486B590D}"/>
    <cellStyle name="Итог 2 2 2 3 3" xfId="9413" xr:uid="{4E3A4C67-76AE-432E-8E54-20950C96EE54}"/>
    <cellStyle name="Итог 2 2 2 3 4" xfId="15058" xr:uid="{C367949E-D43D-4D7D-992D-BB0085CA19FA}"/>
    <cellStyle name="Итог 2 2 2 3 5" xfId="20578" xr:uid="{B74C524D-9D98-418A-8E15-C8050406657E}"/>
    <cellStyle name="Итог 2 2 2 4" xfId="5046" xr:uid="{C5640C9D-0A04-4482-8DE0-D9849EB69740}"/>
    <cellStyle name="Итог 2 2 2 4 2" xfId="11597" xr:uid="{7E457ECC-5B25-4ECC-83B0-0E5D4AE099BD}"/>
    <cellStyle name="Итог 2 2 2 4 3" xfId="17202" xr:uid="{1CDD09FA-1B3A-4458-AC54-C11EE354DD35}"/>
    <cellStyle name="Итог 2 2 2 4 4" xfId="22678" xr:uid="{8881FB57-FDBD-4B1F-89AD-1481BB96180C}"/>
    <cellStyle name="Итог 2 2 2 5" xfId="9411" xr:uid="{985AF451-F11D-42B9-B147-84ED6A88666A}"/>
    <cellStyle name="Итог 2 2 2 6" xfId="15056" xr:uid="{555B974D-68AA-4DA4-AC62-7F60D79333B6}"/>
    <cellStyle name="Итог 2 2 2 7" xfId="20576" xr:uid="{18BAAF22-343B-4E5C-8A74-8046AE3CD2B9}"/>
    <cellStyle name="Итог 2 2 3" xfId="2807" xr:uid="{62D097F5-3429-4A4D-8E9A-8398A69F5776}"/>
    <cellStyle name="Итог 2 2 3 2" xfId="2808" xr:uid="{BEA7926C-E58C-4E73-A017-E987726E3C14}"/>
    <cellStyle name="Итог 2 2 3 2 2" xfId="5050" xr:uid="{C0ED400D-A302-4379-8583-64A135A5E84E}"/>
    <cellStyle name="Итог 2 2 3 2 2 2" xfId="11601" xr:uid="{5B3D6D2C-3530-49A2-A4CB-E0E88D8D6622}"/>
    <cellStyle name="Итог 2 2 3 2 2 3" xfId="17206" xr:uid="{108BC31E-4488-4E8D-A1DF-B87B1BF6DE43}"/>
    <cellStyle name="Итог 2 2 3 2 2 4" xfId="22682" xr:uid="{4C3824BF-FE1A-405D-880B-11607312A1DA}"/>
    <cellStyle name="Итог 2 2 3 2 3" xfId="9415" xr:uid="{48F1208D-C26E-4A81-A591-0B09F79A1DB8}"/>
    <cellStyle name="Итог 2 2 3 2 4" xfId="15060" xr:uid="{806365E7-1C50-4F4A-9B8F-17CF2D814EFC}"/>
    <cellStyle name="Итог 2 2 3 2 5" xfId="20580" xr:uid="{7C83B855-64F1-4258-AD82-78CE3B3A52A2}"/>
    <cellStyle name="Итог 2 2 3 3" xfId="2809" xr:uid="{F1612FE1-E147-45B9-807F-955EDECADAED}"/>
    <cellStyle name="Итог 2 2 3 3 2" xfId="5051" xr:uid="{F5EE6170-C47F-4648-9227-DDD41E9D2AEE}"/>
    <cellStyle name="Итог 2 2 3 3 2 2" xfId="11602" xr:uid="{324FF1AE-24A9-4A23-B4E0-F55EEAFCCD17}"/>
    <cellStyle name="Итог 2 2 3 3 2 3" xfId="17207" xr:uid="{B083ED24-3925-4553-A1F1-05D35F70CDF0}"/>
    <cellStyle name="Итог 2 2 3 3 2 4" xfId="22683" xr:uid="{F93E2D1B-D0F1-4534-B60C-E5C08638A011}"/>
    <cellStyle name="Итог 2 2 3 3 3" xfId="9416" xr:uid="{7A445765-E35C-4D6B-9430-510AB8E4179E}"/>
    <cellStyle name="Итог 2 2 3 3 4" xfId="15061" xr:uid="{E66C86C9-6E39-4EF6-B1BB-C716EFDEDF9B}"/>
    <cellStyle name="Итог 2 2 3 3 5" xfId="20581" xr:uid="{3365F5DD-B701-4047-9D7A-A7D95DF562D1}"/>
    <cellStyle name="Итог 2 2 3 4" xfId="5049" xr:uid="{26032CA7-9A4C-44A0-B58B-F0D33F038531}"/>
    <cellStyle name="Итог 2 2 3 4 2" xfId="11600" xr:uid="{E209AE3F-13B7-440A-B6B2-074D13FE25E0}"/>
    <cellStyle name="Итог 2 2 3 4 3" xfId="17205" xr:uid="{E2E6F3F9-A875-4A21-9B75-38511988E8D7}"/>
    <cellStyle name="Итог 2 2 3 4 4" xfId="22681" xr:uid="{1784BFBF-EBCC-4E46-A644-BEFD1FCE5BEB}"/>
    <cellStyle name="Итог 2 2 3 5" xfId="9414" xr:uid="{FE9F5731-B102-4A9D-B569-2CB17B40D768}"/>
    <cellStyle name="Итог 2 2 3 6" xfId="15059" xr:uid="{CB6BF441-1347-401F-8279-D24B0977BFDD}"/>
    <cellStyle name="Итог 2 2 3 7" xfId="20579" xr:uid="{1771B6B0-B08F-4402-ABB3-7D0CE3F814FD}"/>
    <cellStyle name="Итог 2 2 4" xfId="2810" xr:uid="{50ABAE91-3CE7-411D-98C7-FABC8B174702}"/>
    <cellStyle name="Итог 2 2 4 2" xfId="5052" xr:uid="{B887B4B3-BFDD-4061-BC91-2C490974E75C}"/>
    <cellStyle name="Итог 2 2 4 2 2" xfId="11603" xr:uid="{D8699699-13E0-49B5-8672-250B608ED64E}"/>
    <cellStyle name="Итог 2 2 4 2 3" xfId="17208" xr:uid="{216DB871-A931-4F9A-A605-405A1542B541}"/>
    <cellStyle name="Итог 2 2 4 2 4" xfId="22684" xr:uid="{D80B7D41-95EE-4208-AE03-BFCC91464878}"/>
    <cellStyle name="Итог 2 2 4 3" xfId="9417" xr:uid="{03B2ADD3-BA91-4573-821E-6A2E7360DF51}"/>
    <cellStyle name="Итог 2 2 4 4" xfId="15062" xr:uid="{BAD83B66-52B3-4E97-9CFB-3EBEE9998244}"/>
    <cellStyle name="Итог 2 2 4 5" xfId="20582" xr:uid="{EA42E400-F34B-4374-BE4A-72DF30FECCE8}"/>
    <cellStyle name="Итог 2 2 5" xfId="2811" xr:uid="{910B56A5-E08B-43F9-84DB-9BA4E3E104BE}"/>
    <cellStyle name="Итог 2 2 5 2" xfId="5053" xr:uid="{72970532-FDAC-437C-A831-FD427369CD82}"/>
    <cellStyle name="Итог 2 2 5 2 2" xfId="11604" xr:uid="{A7784CA7-5AED-4D3B-A709-B5BFD3CB6301}"/>
    <cellStyle name="Итог 2 2 5 2 3" xfId="17209" xr:uid="{F3A026A6-5CEF-48AC-8D2C-66E40599240F}"/>
    <cellStyle name="Итог 2 2 5 2 4" xfId="22685" xr:uid="{C3C11884-BC3E-497C-B2DE-6DFBB5F128B3}"/>
    <cellStyle name="Итог 2 2 5 3" xfId="9418" xr:uid="{57A649B5-4812-4A05-A19E-88356A19980F}"/>
    <cellStyle name="Итог 2 2 5 4" xfId="15063" xr:uid="{B2A71552-6B1D-47FD-8C67-B9B31F322B9C}"/>
    <cellStyle name="Итог 2 2 5 5" xfId="20583" xr:uid="{F83FE7CA-7DC8-433C-B644-71989788BA75}"/>
    <cellStyle name="Итог 2 2 6" xfId="5045" xr:uid="{3ADB5E13-7B93-4AA7-BCDC-87432F84F58D}"/>
    <cellStyle name="Итог 2 2 6 2" xfId="11596" xr:uid="{AE9A4FC0-6A04-4AB0-8499-D50E19AC2539}"/>
    <cellStyle name="Итог 2 2 6 3" xfId="17201" xr:uid="{1E0878C5-A799-425D-8731-194E1E36B309}"/>
    <cellStyle name="Итог 2 2 6 4" xfId="22677" xr:uid="{3B76B37A-D42F-4E63-83F2-27AD3E246F98}"/>
    <cellStyle name="Итог 2 2 7" xfId="9410" xr:uid="{C628B387-DA86-4D26-9371-74B8C97944DA}"/>
    <cellStyle name="Итог 2 2 8" xfId="15055" xr:uid="{2BEF8A63-5531-4EC2-A37A-4B2C4E5A2E4C}"/>
    <cellStyle name="Итог 2 2 9" xfId="20575" xr:uid="{499E2E3D-FC74-466F-80B6-2B8FF8D437D1}"/>
    <cellStyle name="Итог 2 3" xfId="2812" xr:uid="{F81A271D-CE3C-40A5-9C45-59E8B180DA4E}"/>
    <cellStyle name="Итог 2 3 2" xfId="2813" xr:uid="{5085328E-D0D1-497A-B1F6-ED2951388CE1}"/>
    <cellStyle name="Итог 2 3 2 2" xfId="5055" xr:uid="{E1729406-0963-427D-9ABF-638B1E401457}"/>
    <cellStyle name="Итог 2 3 2 2 2" xfId="11606" xr:uid="{392390C5-7746-462A-82EF-C5C7AC96B227}"/>
    <cellStyle name="Итог 2 3 2 2 3" xfId="17211" xr:uid="{86033308-7B98-46B2-A1BC-B25888811272}"/>
    <cellStyle name="Итог 2 3 2 2 4" xfId="22687" xr:uid="{7310D50B-34F8-4A7E-9132-6940D899D97A}"/>
    <cellStyle name="Итог 2 3 2 3" xfId="9420" xr:uid="{1E1C50FA-9DF9-46AA-9A86-3CC1FC9769DC}"/>
    <cellStyle name="Итог 2 3 2 4" xfId="15065" xr:uid="{A4E284E0-FA1F-4897-B6AB-08B5096107B9}"/>
    <cellStyle name="Итог 2 3 2 5" xfId="20585" xr:uid="{1131996F-2C68-44AE-BE7F-6BD36FD17D19}"/>
    <cellStyle name="Итог 2 3 3" xfId="2814" xr:uid="{28F0BA3A-534E-4678-AE08-6A88AD725A3E}"/>
    <cellStyle name="Итог 2 3 3 2" xfId="5056" xr:uid="{73AE80D4-43C1-4F63-B00F-4EA605D59E84}"/>
    <cellStyle name="Итог 2 3 3 2 2" xfId="11607" xr:uid="{1E38575B-C550-45A8-A97B-9A16534E24B9}"/>
    <cellStyle name="Итог 2 3 3 2 3" xfId="17212" xr:uid="{8CD48990-9FF5-4C4B-B423-212A819680C2}"/>
    <cellStyle name="Итог 2 3 3 2 4" xfId="22688" xr:uid="{39BD41C6-BDFD-430F-9FD6-705C4C26AD6D}"/>
    <cellStyle name="Итог 2 3 3 3" xfId="9421" xr:uid="{CC342895-3FA1-4B66-B18F-BEAE9AF5DADD}"/>
    <cellStyle name="Итог 2 3 3 4" xfId="15066" xr:uid="{3A2DF2C6-696B-44E2-B85C-B4E1148B05E8}"/>
    <cellStyle name="Итог 2 3 3 5" xfId="20586" xr:uid="{36F246AF-F193-438F-8DAE-6DF9567E96BF}"/>
    <cellStyle name="Итог 2 3 4" xfId="5054" xr:uid="{5C87D486-D757-4BEB-866C-3C2D1C235D59}"/>
    <cellStyle name="Итог 2 3 4 2" xfId="11605" xr:uid="{08B7D77E-497F-4896-8188-639B5C3BE904}"/>
    <cellStyle name="Итог 2 3 4 3" xfId="17210" xr:uid="{B64D0A78-AC69-45C1-BEFF-B340597F50DC}"/>
    <cellStyle name="Итог 2 3 4 4" xfId="22686" xr:uid="{EAF501E4-8AE8-4F2F-98B9-2BA8B14CC5BD}"/>
    <cellStyle name="Итог 2 3 5" xfId="9419" xr:uid="{874174E5-3658-4F38-A87C-FDFB9E953297}"/>
    <cellStyle name="Итог 2 3 6" xfId="15064" xr:uid="{2C772DFC-57FF-4200-BBEF-022ABCB2BE90}"/>
    <cellStyle name="Итог 2 3 7" xfId="20584" xr:uid="{C23D0F24-AB70-4D39-AC0F-82F565A27791}"/>
    <cellStyle name="Итог 2 4" xfId="2815" xr:uid="{B19D42BD-248D-4CD5-9F56-801735A57467}"/>
    <cellStyle name="Итог 2 4 2" xfId="2816" xr:uid="{F8ADC2DD-3C79-4078-BC8C-7951768A2ACD}"/>
    <cellStyle name="Итог 2 4 2 2" xfId="5058" xr:uid="{DB3EAD94-0DDE-4820-9C1C-D624D132E70D}"/>
    <cellStyle name="Итог 2 4 2 2 2" xfId="11609" xr:uid="{13EDF282-40D1-458F-932E-5FE79EF871E3}"/>
    <cellStyle name="Итог 2 4 2 2 3" xfId="17214" xr:uid="{7F30206F-824A-4D93-8EFB-E42845E9C2A0}"/>
    <cellStyle name="Итог 2 4 2 2 4" xfId="22690" xr:uid="{F2EB9464-94D2-46FC-A531-31742E85986D}"/>
    <cellStyle name="Итог 2 4 2 3" xfId="9423" xr:uid="{387976FD-6183-45D2-9411-23D59D449A44}"/>
    <cellStyle name="Итог 2 4 2 4" xfId="15068" xr:uid="{95C7CA2F-9ECA-4701-A9DA-C02B76CD28F3}"/>
    <cellStyle name="Итог 2 4 2 5" xfId="20588" xr:uid="{1ECB41EB-BB20-47AD-AC3D-B97D819426F2}"/>
    <cellStyle name="Итог 2 4 3" xfId="2817" xr:uid="{58F7028C-3586-47E7-8B9D-D28C14F79238}"/>
    <cellStyle name="Итог 2 4 3 2" xfId="5059" xr:uid="{E7D268BA-2976-46B5-A38B-00491CC2F41D}"/>
    <cellStyle name="Итог 2 4 3 2 2" xfId="11610" xr:uid="{52AB9D29-D620-42D0-99BD-B751176946C6}"/>
    <cellStyle name="Итог 2 4 3 2 3" xfId="17215" xr:uid="{8363EB3A-3684-446F-BDD5-040C2282D909}"/>
    <cellStyle name="Итог 2 4 3 2 4" xfId="22691" xr:uid="{CFDD7824-F1A2-4E73-9B5D-DD837F657B12}"/>
    <cellStyle name="Итог 2 4 3 3" xfId="9424" xr:uid="{0BCB24D4-D055-4A7B-A9E0-29A4AEBA6EA0}"/>
    <cellStyle name="Итог 2 4 3 4" xfId="15069" xr:uid="{25E4CE50-55A9-4AAD-89AD-7610C7227A41}"/>
    <cellStyle name="Итог 2 4 3 5" xfId="20589" xr:uid="{18A9B962-FBB4-4561-BA59-F2C7D38BD366}"/>
    <cellStyle name="Итог 2 4 4" xfId="5057" xr:uid="{95171367-E837-4602-960E-2993CF72E6C1}"/>
    <cellStyle name="Итог 2 4 4 2" xfId="11608" xr:uid="{C4633F98-1980-4473-A06A-BCD3CB42761A}"/>
    <cellStyle name="Итог 2 4 4 3" xfId="17213" xr:uid="{A5DED23E-9099-4FEE-B081-697CE6DC6911}"/>
    <cellStyle name="Итог 2 4 4 4" xfId="22689" xr:uid="{BC35C77E-A2C1-4BE0-9F81-AF787FF39B82}"/>
    <cellStyle name="Итог 2 4 5" xfId="9422" xr:uid="{45DD9B8A-BFC9-4685-ADEF-A87C220740D6}"/>
    <cellStyle name="Итог 2 4 6" xfId="15067" xr:uid="{29FBD4C5-6249-4C86-BBBE-E18A8FC53EB2}"/>
    <cellStyle name="Итог 2 4 7" xfId="20587" xr:uid="{5A8E5219-B4BA-4AF7-908E-C50E21801326}"/>
    <cellStyle name="Итог 2 5" xfId="2818" xr:uid="{A7FF995B-052F-4E8F-BEAA-AF97A0675F7D}"/>
    <cellStyle name="Итог 2 5 2" xfId="5060" xr:uid="{0552BAF9-B8D5-43D5-8810-913E4BF01697}"/>
    <cellStyle name="Итог 2 5 2 2" xfId="11611" xr:uid="{F7A2E20D-66EA-461A-9EDA-124C40756348}"/>
    <cellStyle name="Итог 2 5 2 3" xfId="17216" xr:uid="{2E7FF67C-7437-4CD7-A602-7F173B4EB2C7}"/>
    <cellStyle name="Итог 2 5 2 4" xfId="22692" xr:uid="{AD3F5A70-646A-4574-879F-4E52AA534CEC}"/>
    <cellStyle name="Итог 2 5 3" xfId="9425" xr:uid="{0EFAB6C0-1960-4F42-980C-2116B3935222}"/>
    <cellStyle name="Итог 2 5 4" xfId="15070" xr:uid="{5425C7E5-7136-4509-8DFB-4C0E785C7754}"/>
    <cellStyle name="Итог 2 5 5" xfId="20590" xr:uid="{B3021071-37B3-4DF3-95B6-D1B80C6F9946}"/>
    <cellStyle name="Итог 2 6" xfId="2819" xr:uid="{E76C20D4-3B7C-4297-A625-C3B9B3950588}"/>
    <cellStyle name="Итог 2 6 2" xfId="5061" xr:uid="{25A68110-648E-4BE9-B0C9-1B64F1DD7865}"/>
    <cellStyle name="Итог 2 6 2 2" xfId="11612" xr:uid="{83866F64-7F48-4C19-9A87-C27F68EA35F9}"/>
    <cellStyle name="Итог 2 6 2 3" xfId="17217" xr:uid="{D9B45E66-C45B-4FBD-9CAB-5F2C9190625E}"/>
    <cellStyle name="Итог 2 6 2 4" xfId="22693" xr:uid="{46309A73-ED59-4E56-AC81-1619F4E6778F}"/>
    <cellStyle name="Итог 2 6 3" xfId="9426" xr:uid="{8CE3E8C9-C06D-42B1-8A0E-4871957C1CC2}"/>
    <cellStyle name="Итог 2 6 4" xfId="15071" xr:uid="{7E213BC1-839A-4286-AECF-EBD3902AF579}"/>
    <cellStyle name="Итог 2 6 5" xfId="20591" xr:uid="{9A9EE816-A311-46EB-8098-F748C7E30DE6}"/>
    <cellStyle name="Итог 2 7" xfId="5044" xr:uid="{B76062A3-092D-4AD3-8532-A57A6751CD66}"/>
    <cellStyle name="Итог 2 7 2" xfId="11595" xr:uid="{A0892505-4030-4E8E-A724-1BF004A2AD57}"/>
    <cellStyle name="Итог 2 7 3" xfId="17200" xr:uid="{9A33F072-A0E9-4148-BAF8-327A779E8342}"/>
    <cellStyle name="Итог 2 7 4" xfId="22676" xr:uid="{DD9C79D7-F087-45B0-96D8-EC497E123089}"/>
    <cellStyle name="Итог 2 8" xfId="9409" xr:uid="{40F961CE-5769-4289-AF6F-74C7D70CE3D5}"/>
    <cellStyle name="Итог 2 9" xfId="15054" xr:uid="{106B2E2A-4F5C-4581-A1B8-96C51059AD6E}"/>
    <cellStyle name="Итог 20" xfId="9340" xr:uid="{CAEF1F1B-6E72-489F-AD2C-3A916EBD1799}"/>
    <cellStyle name="Итог 21" xfId="14985" xr:uid="{0214BB00-CE89-4174-984B-5FDD61319098}"/>
    <cellStyle name="Итог 22" xfId="20505" xr:uid="{CFBF902F-011B-49B4-81EC-A66B8C592767}"/>
    <cellStyle name="Итог 3" xfId="2820" xr:uid="{D04A4DB1-C7F2-4D74-8D46-C6691FFF0E63}"/>
    <cellStyle name="Итог 3 2" xfId="2821" xr:uid="{A2DE1655-2194-4BB0-9B9E-1E1B99D1FA9B}"/>
    <cellStyle name="Итог 3 2 2" xfId="2822" xr:uid="{B3C4E073-60BC-4549-901A-0CF60981BB72}"/>
    <cellStyle name="Итог 3 2 2 2" xfId="5064" xr:uid="{3A9930F5-8612-42AF-8290-EAFC77F726DC}"/>
    <cellStyle name="Итог 3 2 2 2 2" xfId="11615" xr:uid="{CF636FFA-243F-4A34-A5B2-B1667523E055}"/>
    <cellStyle name="Итог 3 2 2 2 3" xfId="17220" xr:uid="{FE74775B-521E-4816-A528-71AE63103503}"/>
    <cellStyle name="Итог 3 2 2 2 4" xfId="22696" xr:uid="{22BB516E-00AD-4CD6-B7A8-7EF14E4C0264}"/>
    <cellStyle name="Итог 3 2 2 3" xfId="9429" xr:uid="{CF23C28E-CBC2-4B11-A4BD-17219F5F14E3}"/>
    <cellStyle name="Итог 3 2 2 4" xfId="15074" xr:uid="{E6C0B17D-F097-4F16-8E7C-1C72EC95F68A}"/>
    <cellStyle name="Итог 3 2 2 5" xfId="20594" xr:uid="{16533DEA-B9C4-49A5-9BBF-BA4CA26DE12C}"/>
    <cellStyle name="Итог 3 2 3" xfId="2823" xr:uid="{CF24A7D8-1895-40BD-A14C-D2CA3A2183D9}"/>
    <cellStyle name="Итог 3 2 3 2" xfId="5065" xr:uid="{13C8F680-6D5C-4731-A363-FBCF9277D834}"/>
    <cellStyle name="Итог 3 2 3 2 2" xfId="11616" xr:uid="{F2982BEB-EACE-4413-9A57-49CFDD8385BD}"/>
    <cellStyle name="Итог 3 2 3 2 3" xfId="17221" xr:uid="{E3511E33-C420-42DC-BA6D-9EBFD00E36B7}"/>
    <cellStyle name="Итог 3 2 3 2 4" xfId="22697" xr:uid="{C3719A4E-5D8F-4DD4-8B40-947060763E20}"/>
    <cellStyle name="Итог 3 2 3 3" xfId="9430" xr:uid="{B59828CB-E980-4103-B7F9-19F300130DD9}"/>
    <cellStyle name="Итог 3 2 3 4" xfId="15075" xr:uid="{A3700DD1-9CB0-4F3B-87DF-60884D907F7D}"/>
    <cellStyle name="Итог 3 2 3 5" xfId="20595" xr:uid="{203F187F-58A0-4F5B-B40F-837CAE8CB638}"/>
    <cellStyle name="Итог 3 2 4" xfId="5063" xr:uid="{FCA1B040-7D59-4810-9DE5-775D65F87651}"/>
    <cellStyle name="Итог 3 2 4 2" xfId="11614" xr:uid="{DBC0573F-5F59-4C1E-89CA-2BDC29B24123}"/>
    <cellStyle name="Итог 3 2 4 3" xfId="17219" xr:uid="{BEEA0C18-BD79-4CE5-B78D-164DC5096EA4}"/>
    <cellStyle name="Итог 3 2 4 4" xfId="22695" xr:uid="{78D832AD-8B08-4E96-84EF-BCE5F9829189}"/>
    <cellStyle name="Итог 3 2 5" xfId="9428" xr:uid="{A547F383-FC29-41B5-98A9-55C7516E41DB}"/>
    <cellStyle name="Итог 3 2 6" xfId="15073" xr:uid="{CEB85EC6-B44F-48EA-A500-D6AB96000628}"/>
    <cellStyle name="Итог 3 2 7" xfId="20593" xr:uid="{3935825E-6C2B-4510-9877-A3BEB782568D}"/>
    <cellStyle name="Итог 3 3" xfId="2824" xr:uid="{FB902855-3454-4CEC-951B-B1930656DB68}"/>
    <cellStyle name="Итог 3 3 2" xfId="2825" xr:uid="{187F9311-968A-480A-B837-CF8FC05BB83E}"/>
    <cellStyle name="Итог 3 3 2 2" xfId="5067" xr:uid="{A6398CC5-1610-4ECD-9B1B-898BB66AA51E}"/>
    <cellStyle name="Итог 3 3 2 2 2" xfId="11618" xr:uid="{E738B9D0-10CB-4958-97D1-97C5C05FB13C}"/>
    <cellStyle name="Итог 3 3 2 2 3" xfId="17223" xr:uid="{0FFD2C46-CBB9-4DC3-B8D4-58A111CF637F}"/>
    <cellStyle name="Итог 3 3 2 2 4" xfId="22699" xr:uid="{689EBC8E-5769-40EB-A639-6D8D62D7E797}"/>
    <cellStyle name="Итог 3 3 2 3" xfId="9432" xr:uid="{D30183B9-90F2-4FB9-A695-B98D978AEF6D}"/>
    <cellStyle name="Итог 3 3 2 4" xfId="15077" xr:uid="{BBB59493-A216-4726-B2CD-2C79D95DB50E}"/>
    <cellStyle name="Итог 3 3 2 5" xfId="20597" xr:uid="{7CC86346-EF3E-48F5-924B-6CFE0CE9091A}"/>
    <cellStyle name="Итог 3 3 3" xfId="2826" xr:uid="{27110E2C-206B-4710-AD2D-2F6A9EF9597C}"/>
    <cellStyle name="Итог 3 3 3 2" xfId="5068" xr:uid="{602DFF84-0839-4CCB-B13C-3DC987E6DB3B}"/>
    <cellStyle name="Итог 3 3 3 2 2" xfId="11619" xr:uid="{3F66C906-3072-4F43-BD35-F179B2F4B693}"/>
    <cellStyle name="Итог 3 3 3 2 3" xfId="17224" xr:uid="{983B713E-C684-4DE9-AE4C-FC245BBA853C}"/>
    <cellStyle name="Итог 3 3 3 2 4" xfId="22700" xr:uid="{0EEAFEB9-0C16-4BC7-9BCF-EF27155596EA}"/>
    <cellStyle name="Итог 3 3 3 3" xfId="9433" xr:uid="{31565283-E811-4AAD-B955-BAC5D469EE40}"/>
    <cellStyle name="Итог 3 3 3 4" xfId="15078" xr:uid="{7CD5E5A8-B83E-4483-A5F8-8DC2211264CE}"/>
    <cellStyle name="Итог 3 3 3 5" xfId="20598" xr:uid="{CEFF1346-94C6-4342-9513-8C47E98DA902}"/>
    <cellStyle name="Итог 3 3 4" xfId="5066" xr:uid="{1E7B5D59-3F88-4F01-BC28-EA4FB490B962}"/>
    <cellStyle name="Итог 3 3 4 2" xfId="11617" xr:uid="{1FF3CF72-BDE6-4CD3-A5D8-5EDCB87E4786}"/>
    <cellStyle name="Итог 3 3 4 3" xfId="17222" xr:uid="{17E165C3-B807-4816-9820-EEC012EFDBDF}"/>
    <cellStyle name="Итог 3 3 4 4" xfId="22698" xr:uid="{043170AF-0811-42D2-89FD-9AA2BE83CEE1}"/>
    <cellStyle name="Итог 3 3 5" xfId="9431" xr:uid="{12EDDB14-53C0-4A22-8B43-A27D07F503F2}"/>
    <cellStyle name="Итог 3 3 6" xfId="15076" xr:uid="{09024C3B-E262-4592-AC77-721E42B79E81}"/>
    <cellStyle name="Итог 3 3 7" xfId="20596" xr:uid="{DCE228CB-345B-4DEF-BF60-D3AB03A142D2}"/>
    <cellStyle name="Итог 3 4" xfId="2827" xr:uid="{4CCA09CB-0797-49D2-AD99-6536200FD45F}"/>
    <cellStyle name="Итог 3 4 2" xfId="5069" xr:uid="{FD7907ED-779E-4D2C-8DF3-D314E80FD1C1}"/>
    <cellStyle name="Итог 3 4 2 2" xfId="11620" xr:uid="{242E3591-C570-40F2-836E-77415FC8C241}"/>
    <cellStyle name="Итог 3 4 2 3" xfId="17225" xr:uid="{F1B9B633-5D1E-4CBA-8913-5CA25743B6BB}"/>
    <cellStyle name="Итог 3 4 2 4" xfId="22701" xr:uid="{92747459-D8D2-44FA-883E-2C40958D70D7}"/>
    <cellStyle name="Итог 3 4 3" xfId="9434" xr:uid="{CD10BAD4-791F-4729-97F9-1CEBCC36437E}"/>
    <cellStyle name="Итог 3 4 4" xfId="15079" xr:uid="{EAB368C3-92B7-4B74-8E17-6C2C9870B062}"/>
    <cellStyle name="Итог 3 4 5" xfId="20599" xr:uid="{9D841263-9A5B-42A0-BB2F-F574674445C9}"/>
    <cellStyle name="Итог 3 5" xfId="2828" xr:uid="{7EC23753-1EB1-4C29-AF31-C71CB5B347D6}"/>
    <cellStyle name="Итог 3 5 2" xfId="5070" xr:uid="{E9510A9C-2A15-43E0-8159-FBEE9C958EE2}"/>
    <cellStyle name="Итог 3 5 2 2" xfId="11621" xr:uid="{03D3FC5A-8E46-4B3D-81EB-35955D2FC686}"/>
    <cellStyle name="Итог 3 5 2 3" xfId="17226" xr:uid="{F7238593-8F88-49F7-9D2E-B3D8A08B1D4C}"/>
    <cellStyle name="Итог 3 5 2 4" xfId="22702" xr:uid="{A8EFB12F-807D-4E25-AAE2-92A22A2600D0}"/>
    <cellStyle name="Итог 3 5 3" xfId="9435" xr:uid="{EE8E850A-DB0F-4928-8894-D08C1459BD7D}"/>
    <cellStyle name="Итог 3 5 4" xfId="15080" xr:uid="{59EAE891-CEE9-4E8D-82B8-C78DEA089B77}"/>
    <cellStyle name="Итог 3 5 5" xfId="20600" xr:uid="{B5F95D92-28B4-413E-B4C6-E6A06A3463F0}"/>
    <cellStyle name="Итог 3 6" xfId="5062" xr:uid="{DC9E81BA-31C1-41E4-AE27-31A7DC4FDE34}"/>
    <cellStyle name="Итог 3 6 2" xfId="11613" xr:uid="{7B499226-339A-43BE-BF5F-6938879505DC}"/>
    <cellStyle name="Итог 3 6 3" xfId="17218" xr:uid="{38D82D6A-3C0E-45D8-BEA8-4EFCCB84F1E1}"/>
    <cellStyle name="Итог 3 6 4" xfId="22694" xr:uid="{24999485-1403-49A1-94C3-8797A56B6A92}"/>
    <cellStyle name="Итог 3 7" xfId="9427" xr:uid="{628C6B51-3234-4B70-88C4-404DDE58C798}"/>
    <cellStyle name="Итог 3 8" xfId="15072" xr:uid="{D18A320A-F976-4EDB-9B84-03D386F27617}"/>
    <cellStyle name="Итог 3 9" xfId="20592" xr:uid="{785A2F0F-331F-4E4B-9A4C-274E47374566}"/>
    <cellStyle name="Итог 4" xfId="2829" xr:uid="{9294BF0A-EBBA-4C1B-960F-917FF2B71282}"/>
    <cellStyle name="Итог 4 10" xfId="20601" xr:uid="{E5699286-97E0-4AF8-8280-4381CCFAEDCF}"/>
    <cellStyle name="Итог 4 2" xfId="2830" xr:uid="{F3BACEF9-E987-4C3A-BC9F-3F210B7A8482}"/>
    <cellStyle name="Итог 4 2 2" xfId="2831" xr:uid="{2DED1E2E-B7EE-422F-9BA8-7E78F4E0CA75}"/>
    <cellStyle name="Итог 4 2 2 2" xfId="5073" xr:uid="{083FBE3B-A7C6-4C50-A4F9-F588BE104984}"/>
    <cellStyle name="Итог 4 2 2 2 2" xfId="11624" xr:uid="{2BCCF8DA-2522-40BF-8AC7-4BB94DC2B8C2}"/>
    <cellStyle name="Итог 4 2 2 2 3" xfId="17229" xr:uid="{AAF1920A-35A6-4979-B9D4-E2DE1A29319E}"/>
    <cellStyle name="Итог 4 2 2 2 4" xfId="22705" xr:uid="{CC11760F-EAF1-435A-971A-95869001E855}"/>
    <cellStyle name="Итог 4 2 2 3" xfId="9438" xr:uid="{4BBA73B2-B98E-479A-9E36-435BFD769BC0}"/>
    <cellStyle name="Итог 4 2 2 4" xfId="15083" xr:uid="{812D3A84-89A2-4133-8BB8-E589752E6CE2}"/>
    <cellStyle name="Итог 4 2 2 5" xfId="20603" xr:uid="{B0F6CCE8-CC14-4F7C-A85E-A4D4D410ED7B}"/>
    <cellStyle name="Итог 4 2 3" xfId="2832" xr:uid="{656B70CB-586D-471B-8F78-CE6F4D96EF38}"/>
    <cellStyle name="Итог 4 2 3 2" xfId="5074" xr:uid="{B658E135-5063-4031-A8BC-BE287AE2456A}"/>
    <cellStyle name="Итог 4 2 3 2 2" xfId="11625" xr:uid="{C54AE633-492A-4B15-AA62-E706006FDA35}"/>
    <cellStyle name="Итог 4 2 3 2 3" xfId="17230" xr:uid="{D53868D3-DDD0-4672-A53B-CB7FDDF202C8}"/>
    <cellStyle name="Итог 4 2 3 2 4" xfId="22706" xr:uid="{E6DE7AE6-E2D6-43A4-B8E2-AA9A644304D0}"/>
    <cellStyle name="Итог 4 2 3 3" xfId="9439" xr:uid="{433D1CE4-82FA-4589-8397-04754C33A993}"/>
    <cellStyle name="Итог 4 2 3 4" xfId="15084" xr:uid="{2B7D78A0-DD13-433D-8AA0-AA1CDC1A09D0}"/>
    <cellStyle name="Итог 4 2 3 5" xfId="20604" xr:uid="{4DAB9DD0-9AB6-4A86-9F6A-B0B3B4867524}"/>
    <cellStyle name="Итог 4 2 4" xfId="5072" xr:uid="{EA7620EA-D702-4CA0-A96C-1665153F9686}"/>
    <cellStyle name="Итог 4 2 4 2" xfId="11623" xr:uid="{9EB3142D-38B1-49EA-A363-B63CD3B22C2B}"/>
    <cellStyle name="Итог 4 2 4 3" xfId="17228" xr:uid="{7BD536C0-795D-4139-8F2B-721B2A2E1B14}"/>
    <cellStyle name="Итог 4 2 4 4" xfId="22704" xr:uid="{B56FF94D-E376-4036-AC8E-5F8D0AAC6CC0}"/>
    <cellStyle name="Итог 4 2 5" xfId="9437" xr:uid="{FC236FF6-0587-4140-A25B-0408EA39D8CC}"/>
    <cellStyle name="Итог 4 2 6" xfId="15082" xr:uid="{99001988-7624-44E9-8159-6915B01D75D1}"/>
    <cellStyle name="Итог 4 2 7" xfId="20602" xr:uid="{562DBA7D-26E6-4DF2-9FF5-B4F6B4CE45FF}"/>
    <cellStyle name="Итог 4 3" xfId="2833" xr:uid="{29667A40-FE3F-4720-A5D7-1984C3125A18}"/>
    <cellStyle name="Итог 4 3 2" xfId="2834" xr:uid="{E3B9B61E-F20B-4934-9BD0-ACB6F4466495}"/>
    <cellStyle name="Итог 4 3 2 2" xfId="5076" xr:uid="{9D9C3BA9-6289-46BD-86CF-6AF21FE94FF9}"/>
    <cellStyle name="Итог 4 3 2 2 2" xfId="11627" xr:uid="{1DC2E312-2AE6-48A4-A67D-82D7256612CD}"/>
    <cellStyle name="Итог 4 3 2 2 3" xfId="17232" xr:uid="{17E46A4E-BE3A-4867-ADB1-9EE420E11DBC}"/>
    <cellStyle name="Итог 4 3 2 2 4" xfId="22708" xr:uid="{E7914781-F660-4147-9F18-E8272BBC222F}"/>
    <cellStyle name="Итог 4 3 2 3" xfId="9441" xr:uid="{7F5E9978-031D-4737-B6F1-1B8EABCB9BF4}"/>
    <cellStyle name="Итог 4 3 2 4" xfId="15086" xr:uid="{16FCCC34-0740-45F3-B6F9-856A30C32BE9}"/>
    <cellStyle name="Итог 4 3 2 5" xfId="20606" xr:uid="{C731A113-7CB9-44E7-91AF-191A168EDDBF}"/>
    <cellStyle name="Итог 4 3 3" xfId="2835" xr:uid="{928A7223-E369-427A-99EC-050DF4DE22DF}"/>
    <cellStyle name="Итог 4 3 3 2" xfId="5077" xr:uid="{D579AE6C-9DEE-45B0-B8DC-A492C0700FA9}"/>
    <cellStyle name="Итог 4 3 3 2 2" xfId="11628" xr:uid="{A49FDC9D-038F-4560-9272-4216CE8DE173}"/>
    <cellStyle name="Итог 4 3 3 2 3" xfId="17233" xr:uid="{E99DCB79-8122-4989-8499-F142BC2E0D33}"/>
    <cellStyle name="Итог 4 3 3 2 4" xfId="22709" xr:uid="{72C850D8-4D57-4171-8A82-2A8546814E00}"/>
    <cellStyle name="Итог 4 3 3 3" xfId="9442" xr:uid="{1B0A52BB-2345-447B-A710-FA0D3A28989B}"/>
    <cellStyle name="Итог 4 3 3 4" xfId="15087" xr:uid="{705AAAF3-507D-414C-9446-2E071B125399}"/>
    <cellStyle name="Итог 4 3 3 5" xfId="20607" xr:uid="{73BED6A8-E046-404C-A6EC-7B21B3741BF7}"/>
    <cellStyle name="Итог 4 3 4" xfId="5075" xr:uid="{A54C7D90-CD86-45AE-B905-687F81EBCD1E}"/>
    <cellStyle name="Итог 4 3 4 2" xfId="11626" xr:uid="{2628EBE1-32B7-423D-B643-57946B9D54F7}"/>
    <cellStyle name="Итог 4 3 4 3" xfId="17231" xr:uid="{334A3537-EB47-4A49-87A3-197E1F304EE6}"/>
    <cellStyle name="Итог 4 3 4 4" xfId="22707" xr:uid="{82A33BDA-9FA4-4204-93EA-72D0A7B1DB5D}"/>
    <cellStyle name="Итог 4 3 5" xfId="9440" xr:uid="{2357B4C2-B0C0-4B6F-95A3-00883DC54D3C}"/>
    <cellStyle name="Итог 4 3 6" xfId="15085" xr:uid="{142FC824-54AD-42E0-9395-7D7BEB3B7DF4}"/>
    <cellStyle name="Итог 4 3 7" xfId="20605" xr:uid="{4931F7ED-EB0B-4083-AFF0-E42C9FC3CF52}"/>
    <cellStyle name="Итог 4 4" xfId="2836" xr:uid="{B86154FF-D512-4C00-B61B-EAAA736FA68C}"/>
    <cellStyle name="Итог 4 4 2" xfId="2837" xr:uid="{FE1B74A1-F42D-4831-882F-4270BC5F46D6}"/>
    <cellStyle name="Итог 4 4 2 2" xfId="5079" xr:uid="{D4A9599B-B6F0-4845-96E4-7A22093AB2B4}"/>
    <cellStyle name="Итог 4 4 2 2 2" xfId="11630" xr:uid="{99055E7C-EFF6-4FAC-B5B8-52B042399841}"/>
    <cellStyle name="Итог 4 4 2 2 3" xfId="17235" xr:uid="{A169C41E-5AF2-48D0-B23D-2700B474747E}"/>
    <cellStyle name="Итог 4 4 2 2 4" xfId="22711" xr:uid="{E8C970B7-49F4-4D33-9226-1A2E3F4BC303}"/>
    <cellStyle name="Итог 4 4 2 3" xfId="9444" xr:uid="{13625645-595E-4633-B2C5-6B0645628F3E}"/>
    <cellStyle name="Итог 4 4 2 4" xfId="15089" xr:uid="{13ED0940-9CDC-4713-B016-1D42317A354F}"/>
    <cellStyle name="Итог 4 4 2 5" xfId="20609" xr:uid="{443DFD2B-AD70-478E-8483-95138588B2D1}"/>
    <cellStyle name="Итог 4 4 3" xfId="2838" xr:uid="{F51A9149-41B6-4657-B71F-4BD2B1F14191}"/>
    <cellStyle name="Итог 4 4 3 2" xfId="5080" xr:uid="{7294155F-D1A0-4CFF-9210-DBA39394A781}"/>
    <cellStyle name="Итог 4 4 3 2 2" xfId="11631" xr:uid="{B3F23915-4902-4365-BF3C-8D29D4787120}"/>
    <cellStyle name="Итог 4 4 3 2 3" xfId="17236" xr:uid="{D11B46B3-63F5-423B-BFBD-EDF34A529C47}"/>
    <cellStyle name="Итог 4 4 3 2 4" xfId="22712" xr:uid="{E02B0A58-86E4-4E02-A18A-CE1C31247AF6}"/>
    <cellStyle name="Итог 4 4 3 3" xfId="9445" xr:uid="{7C042E8A-23F2-4113-BB86-90C9FDB3E3F1}"/>
    <cellStyle name="Итог 4 4 3 4" xfId="15090" xr:uid="{9E123084-6551-4988-A730-1D2D8A140C2B}"/>
    <cellStyle name="Итог 4 4 3 5" xfId="20610" xr:uid="{52904467-A92C-4003-ACB9-6045B141F977}"/>
    <cellStyle name="Итог 4 4 4" xfId="5078" xr:uid="{4249FB50-9CE0-45B3-AF75-67C17D50E4BA}"/>
    <cellStyle name="Итог 4 4 4 2" xfId="11629" xr:uid="{9ABB46B8-29BD-426C-B0D7-2235362E7CF6}"/>
    <cellStyle name="Итог 4 4 4 3" xfId="17234" xr:uid="{32C50F3C-A207-4441-B08C-22F48C9361A5}"/>
    <cellStyle name="Итог 4 4 4 4" xfId="22710" xr:uid="{4A0A0BFC-9818-49D8-BC8C-26CD0928ABC2}"/>
    <cellStyle name="Итог 4 4 5" xfId="9443" xr:uid="{6A3F1921-B5CD-45A3-AAE7-B95B31E506F7}"/>
    <cellStyle name="Итог 4 4 6" xfId="15088" xr:uid="{832E4521-E932-4A2A-AEF8-085C34F73D87}"/>
    <cellStyle name="Итог 4 4 7" xfId="20608" xr:uid="{4B7D9E8F-B0AA-445B-B817-FB26DD28F44F}"/>
    <cellStyle name="Итог 4 5" xfId="2839" xr:uid="{572C9807-A649-4924-AC44-7D82A5C69EC9}"/>
    <cellStyle name="Итог 4 5 2" xfId="5081" xr:uid="{A1A68805-FAC3-4E74-9BC5-4B7AAB1ABFD2}"/>
    <cellStyle name="Итог 4 5 2 2" xfId="11632" xr:uid="{225A12C7-A46E-41C1-B001-C3BBF70C097C}"/>
    <cellStyle name="Итог 4 5 2 3" xfId="17237" xr:uid="{9AFC113F-ACED-4503-9A7E-1A7F65523FB7}"/>
    <cellStyle name="Итог 4 5 2 4" xfId="22713" xr:uid="{7877C015-BF8A-4866-BE09-7961AF965C8C}"/>
    <cellStyle name="Итог 4 5 3" xfId="9446" xr:uid="{23E5A115-9B99-416E-ACE2-E9C0A426A7C0}"/>
    <cellStyle name="Итог 4 5 4" xfId="15091" xr:uid="{A6904972-1DDB-4AED-B624-F1BECDA5BFF4}"/>
    <cellStyle name="Итог 4 5 5" xfId="20611" xr:uid="{207F1D4D-CD76-4E6D-A9E4-F9BA429C3D4F}"/>
    <cellStyle name="Итог 4 6" xfId="2840" xr:uid="{E70F1F3F-C084-40E2-AD44-43AEFAC73625}"/>
    <cellStyle name="Итог 4 6 2" xfId="5082" xr:uid="{E3A7AB27-F01F-4E83-AE7C-2C81505DA49C}"/>
    <cellStyle name="Итог 4 6 2 2" xfId="11633" xr:uid="{1AD92704-964F-4102-8C33-4D18A09CE70F}"/>
    <cellStyle name="Итог 4 6 2 3" xfId="17238" xr:uid="{F3E50B8D-A6F5-488D-B372-BC04F5EFD09E}"/>
    <cellStyle name="Итог 4 6 2 4" xfId="22714" xr:uid="{530C3D0A-0123-4883-9788-DB4D536CBF29}"/>
    <cellStyle name="Итог 4 6 3" xfId="9447" xr:uid="{014A93D6-E982-4F9D-AB42-08F9D97FC393}"/>
    <cellStyle name="Итог 4 6 4" xfId="15092" xr:uid="{E8CCF6D5-DB36-477D-BD6D-2F3B60D291B7}"/>
    <cellStyle name="Итог 4 6 5" xfId="20612" xr:uid="{709A9D40-91AB-4F7F-BB93-8A1B07CB4E74}"/>
    <cellStyle name="Итог 4 7" xfId="5071" xr:uid="{E4CD17A0-8758-4D69-90AC-676A90962010}"/>
    <cellStyle name="Итог 4 7 2" xfId="11622" xr:uid="{EA7DE682-D452-4EE2-80A2-C4335E143D46}"/>
    <cellStyle name="Итог 4 7 3" xfId="17227" xr:uid="{D92AB292-D627-4525-8069-6D40CD07DCAF}"/>
    <cellStyle name="Итог 4 7 4" xfId="22703" xr:uid="{3E347DB6-F04B-4EBC-81D5-22CEA2DD1AC6}"/>
    <cellStyle name="Итог 4 8" xfId="9436" xr:uid="{589BDE51-5E95-44B2-9F9A-2B3CFB38C170}"/>
    <cellStyle name="Итог 4 9" xfId="15081" xr:uid="{5DC7E4BD-533B-4C06-806A-E088B2D22830}"/>
    <cellStyle name="Итог 5" xfId="2841" xr:uid="{C9F12B41-1AA2-44D9-98BD-9384400ACD82}"/>
    <cellStyle name="Итог 5 10" xfId="20613" xr:uid="{2728FA4F-10A7-4F2F-8C91-B1C775F60FF5}"/>
    <cellStyle name="Итог 5 2" xfId="2842" xr:uid="{06AE776D-9C8A-4192-B5D6-884D563CD181}"/>
    <cellStyle name="Итог 5 2 2" xfId="2843" xr:uid="{36655550-3103-40CE-B6F9-B86CB019513B}"/>
    <cellStyle name="Итог 5 2 2 2" xfId="5085" xr:uid="{7F5D5864-0105-4C3F-B59A-8EC8C10D3563}"/>
    <cellStyle name="Итог 5 2 2 2 2" xfId="11636" xr:uid="{789747F2-9BCD-42D2-B107-AA4944B45A27}"/>
    <cellStyle name="Итог 5 2 2 2 3" xfId="17241" xr:uid="{644127B6-8595-42DB-9708-A588F9632D34}"/>
    <cellStyle name="Итог 5 2 2 2 4" xfId="22717" xr:uid="{79634FD3-66F1-4A90-A2C7-7F0E8B7F927A}"/>
    <cellStyle name="Итог 5 2 2 3" xfId="9450" xr:uid="{ECCBA2EE-C9F2-4C1D-A088-77C321267D00}"/>
    <cellStyle name="Итог 5 2 2 4" xfId="15095" xr:uid="{DEE849D5-A260-4632-B28F-B890390FFB46}"/>
    <cellStyle name="Итог 5 2 2 5" xfId="20615" xr:uid="{A19F6009-32DF-41A2-A664-5F727EBCF5D3}"/>
    <cellStyle name="Итог 5 2 3" xfId="2844" xr:uid="{01C046EE-70B3-4BF6-A981-EA964331F866}"/>
    <cellStyle name="Итог 5 2 3 2" xfId="5086" xr:uid="{6F8E24E7-54A5-47EC-8FE0-7F9A3350E276}"/>
    <cellStyle name="Итог 5 2 3 2 2" xfId="11637" xr:uid="{7D38CF6A-3B18-4332-BF1C-C79264380EFE}"/>
    <cellStyle name="Итог 5 2 3 2 3" xfId="17242" xr:uid="{46068E31-4A51-469B-9012-E4CE3B126A48}"/>
    <cellStyle name="Итог 5 2 3 2 4" xfId="22718" xr:uid="{32698D1F-1B35-4ABF-B9C6-E1BDF4369473}"/>
    <cellStyle name="Итог 5 2 3 3" xfId="9451" xr:uid="{720E1FF5-7758-452D-85D6-42FCEE3EC1EF}"/>
    <cellStyle name="Итог 5 2 3 4" xfId="15096" xr:uid="{9A9A51BF-D0F6-4B66-8A03-150D34844DD6}"/>
    <cellStyle name="Итог 5 2 3 5" xfId="20616" xr:uid="{F98FD924-5428-47D4-9E5F-37C1006105F6}"/>
    <cellStyle name="Итог 5 2 4" xfId="5084" xr:uid="{E3DDB56A-054D-4222-83F9-EFE83E2E8150}"/>
    <cellStyle name="Итог 5 2 4 2" xfId="11635" xr:uid="{92620782-821F-44FD-BDFC-D62C421ABC98}"/>
    <cellStyle name="Итог 5 2 4 3" xfId="17240" xr:uid="{09D2BC35-F061-4C7F-96B4-B0A7549F9D79}"/>
    <cellStyle name="Итог 5 2 4 4" xfId="22716" xr:uid="{0F13A0B7-33B1-4AF2-BF1E-98CF9F117F09}"/>
    <cellStyle name="Итог 5 2 5" xfId="9449" xr:uid="{36C542B4-8069-492F-A90C-FE0442F7E6CE}"/>
    <cellStyle name="Итог 5 2 6" xfId="15094" xr:uid="{20798FB7-424B-40E3-A661-FBCF193734F9}"/>
    <cellStyle name="Итог 5 2 7" xfId="20614" xr:uid="{FDA3CA30-35BA-4403-A5BE-CDBFE25A64FE}"/>
    <cellStyle name="Итог 5 3" xfId="2845" xr:uid="{B15FFE90-F7EA-4587-9A83-90F567BE4135}"/>
    <cellStyle name="Итог 5 3 2" xfId="2846" xr:uid="{B6EA3343-E8C5-4900-A7CD-F72E2F442141}"/>
    <cellStyle name="Итог 5 3 2 2" xfId="5088" xr:uid="{3FA51D05-7DB6-4C4A-847E-555B2B22EFD4}"/>
    <cellStyle name="Итог 5 3 2 2 2" xfId="11639" xr:uid="{10EA7CEE-0CA6-4844-BE26-4961130AD0F3}"/>
    <cellStyle name="Итог 5 3 2 2 3" xfId="17244" xr:uid="{C99ADB9C-9EB4-4AFD-B613-AE741E0292FF}"/>
    <cellStyle name="Итог 5 3 2 2 4" xfId="22720" xr:uid="{3DFA16E6-DEA3-48BC-9391-606639D5F8CB}"/>
    <cellStyle name="Итог 5 3 2 3" xfId="9453" xr:uid="{553BF551-1805-40FA-9838-67DF21D4CA94}"/>
    <cellStyle name="Итог 5 3 2 4" xfId="15098" xr:uid="{3E1A450A-3B5C-45BD-BAFD-E8B1818F45FA}"/>
    <cellStyle name="Итог 5 3 2 5" xfId="20618" xr:uid="{FBE755D7-99E6-46A5-8170-B961BF575909}"/>
    <cellStyle name="Итог 5 3 3" xfId="2847" xr:uid="{CC850563-F5B2-44B5-9DF8-F23EBEFCD9E8}"/>
    <cellStyle name="Итог 5 3 3 2" xfId="5089" xr:uid="{090E0C09-5D52-4CCD-AE4B-745DE428CD00}"/>
    <cellStyle name="Итог 5 3 3 2 2" xfId="11640" xr:uid="{A6FDB2BE-CD62-4EA8-BF76-62B226DF697E}"/>
    <cellStyle name="Итог 5 3 3 2 3" xfId="17245" xr:uid="{F789DECD-FB9B-435B-BF7B-EE6C8CE23935}"/>
    <cellStyle name="Итог 5 3 3 2 4" xfId="22721" xr:uid="{07630493-2177-42F0-81FF-200D5A49E53B}"/>
    <cellStyle name="Итог 5 3 3 3" xfId="9454" xr:uid="{163E1310-37CB-4F2E-9718-79C45C4AC644}"/>
    <cellStyle name="Итог 5 3 3 4" xfId="15099" xr:uid="{379656CB-4BBA-4473-9FCA-0521D420FE94}"/>
    <cellStyle name="Итог 5 3 3 5" xfId="20619" xr:uid="{B5C95B64-6CDE-45C5-9929-0EC9F6021A1D}"/>
    <cellStyle name="Итог 5 3 4" xfId="5087" xr:uid="{C76EEF16-1F6D-4012-A2EE-1B884CA8C33D}"/>
    <cellStyle name="Итог 5 3 4 2" xfId="11638" xr:uid="{D9A04281-1F31-42A0-98FA-511F1B42C86E}"/>
    <cellStyle name="Итог 5 3 4 3" xfId="17243" xr:uid="{EAB50C03-AF4C-49EC-B2B0-53E3C1AED99F}"/>
    <cellStyle name="Итог 5 3 4 4" xfId="22719" xr:uid="{A4B3123B-91CE-4C47-89C2-7ECB2A743D0D}"/>
    <cellStyle name="Итог 5 3 5" xfId="9452" xr:uid="{A8E05201-5E51-463A-9EFD-3EEA83132956}"/>
    <cellStyle name="Итог 5 3 6" xfId="15097" xr:uid="{FB69EED5-2CF9-4F8B-ABC9-FC2659998E17}"/>
    <cellStyle name="Итог 5 3 7" xfId="20617" xr:uid="{35CFA92C-43DD-4AF3-8A6B-B508589CA4DD}"/>
    <cellStyle name="Итог 5 4" xfId="2848" xr:uid="{FC7CFACD-0136-425D-91BB-FAFB95D90416}"/>
    <cellStyle name="Итог 5 4 2" xfId="2849" xr:uid="{1ACB9E65-E658-4CDD-9D6A-1899F8C4F1B6}"/>
    <cellStyle name="Итог 5 4 2 2" xfId="5091" xr:uid="{D939458B-5873-4BF8-B9B7-A59B41A63700}"/>
    <cellStyle name="Итог 5 4 2 2 2" xfId="11642" xr:uid="{41954319-D4E0-491C-BC5A-CC64DD829F5A}"/>
    <cellStyle name="Итог 5 4 2 2 3" xfId="17247" xr:uid="{63488F1E-550D-4832-A1CE-E214D8FCEF14}"/>
    <cellStyle name="Итог 5 4 2 2 4" xfId="22723" xr:uid="{43185902-7965-4B74-8999-8E20201A2894}"/>
    <cellStyle name="Итог 5 4 2 3" xfId="9456" xr:uid="{2260B4E9-E547-470E-A361-C62299BC279F}"/>
    <cellStyle name="Итог 5 4 2 4" xfId="15101" xr:uid="{7469669F-3C2D-400E-873E-7D204BF996BE}"/>
    <cellStyle name="Итог 5 4 2 5" xfId="20621" xr:uid="{AF3EAAC3-06D4-4D1E-8792-A25E1CA6DC11}"/>
    <cellStyle name="Итог 5 4 3" xfId="2850" xr:uid="{980F26C9-75B2-411F-8652-112BE9F63AE9}"/>
    <cellStyle name="Итог 5 4 3 2" xfId="5092" xr:uid="{8778F6AD-A8DC-40FB-9A33-235986ECDD2E}"/>
    <cellStyle name="Итог 5 4 3 2 2" xfId="11643" xr:uid="{137F5355-7F5F-485A-BF36-801DA043C32E}"/>
    <cellStyle name="Итог 5 4 3 2 3" xfId="17248" xr:uid="{AD7B040B-76DD-4F24-8C5C-BC1C5B629F4F}"/>
    <cellStyle name="Итог 5 4 3 2 4" xfId="22724" xr:uid="{5470B630-A03E-441F-9780-37E46C4D21E2}"/>
    <cellStyle name="Итог 5 4 3 3" xfId="9457" xr:uid="{37A5BC89-AEBB-4271-8634-F68CBBBB8A1B}"/>
    <cellStyle name="Итог 5 4 3 4" xfId="15102" xr:uid="{1A86E468-4F4C-47A7-8C32-94C8138AB465}"/>
    <cellStyle name="Итог 5 4 3 5" xfId="20622" xr:uid="{0719B7D2-7AD2-4027-BD8F-75CF3CD3821A}"/>
    <cellStyle name="Итог 5 4 4" xfId="5090" xr:uid="{621BA0CC-40B3-42D2-8EDA-75F9AA21388D}"/>
    <cellStyle name="Итог 5 4 4 2" xfId="11641" xr:uid="{C73134A0-428C-4F1F-B8A5-887822030EE0}"/>
    <cellStyle name="Итог 5 4 4 3" xfId="17246" xr:uid="{E2B658F3-9BD0-48A9-8CC3-414A00653F71}"/>
    <cellStyle name="Итог 5 4 4 4" xfId="22722" xr:uid="{BCD0ACD8-2D52-4C73-9DD0-F525F8AA4452}"/>
    <cellStyle name="Итог 5 4 5" xfId="9455" xr:uid="{41C71754-9D47-437E-88F2-B50F382341A3}"/>
    <cellStyle name="Итог 5 4 6" xfId="15100" xr:uid="{36146B44-9641-4466-82FA-9E3BACEB3ED2}"/>
    <cellStyle name="Итог 5 4 7" xfId="20620" xr:uid="{10D12697-8C6F-488C-89BC-90BF64DBDB6C}"/>
    <cellStyle name="Итог 5 5" xfId="2851" xr:uid="{FC7FA749-33AD-4149-9CB6-BE58D66DE42B}"/>
    <cellStyle name="Итог 5 5 2" xfId="5093" xr:uid="{54E91D95-B861-4924-AB2B-AFB4014192E6}"/>
    <cellStyle name="Итог 5 5 2 2" xfId="11644" xr:uid="{58FD5FB8-E5E1-4705-B60D-99F14732930E}"/>
    <cellStyle name="Итог 5 5 2 3" xfId="17249" xr:uid="{B6403C00-0D54-4B85-8AA9-B9BB7C393557}"/>
    <cellStyle name="Итог 5 5 2 4" xfId="22725" xr:uid="{F9BFDAA6-CB8B-4BF9-86A2-E1E11613F7B5}"/>
    <cellStyle name="Итог 5 5 3" xfId="9458" xr:uid="{C61896F1-692D-4392-B4C2-97245BF61DB2}"/>
    <cellStyle name="Итог 5 5 4" xfId="15103" xr:uid="{0ACDFAE2-B35F-4D17-9578-3312AA180CBC}"/>
    <cellStyle name="Итог 5 5 5" xfId="20623" xr:uid="{4C0467E7-F8B4-4B6A-9720-E8F2D6BDC7B9}"/>
    <cellStyle name="Итог 5 6" xfId="2852" xr:uid="{F5EFE82C-4D2D-464A-A2DE-4F7E2B1FE9B9}"/>
    <cellStyle name="Итог 5 6 2" xfId="5094" xr:uid="{A11E8648-1C6A-4F39-A434-261B4F5EF42B}"/>
    <cellStyle name="Итог 5 6 2 2" xfId="11645" xr:uid="{85D238A7-23E1-43C0-B6DC-E1DC80C4BFEA}"/>
    <cellStyle name="Итог 5 6 2 3" xfId="17250" xr:uid="{BD342826-A4E3-439F-B1CD-5760E1226DF9}"/>
    <cellStyle name="Итог 5 6 2 4" xfId="22726" xr:uid="{A39592F4-A82A-4D35-B548-693BD85AD2FD}"/>
    <cellStyle name="Итог 5 6 3" xfId="9459" xr:uid="{F32B9304-37B4-4213-B642-D36407F75379}"/>
    <cellStyle name="Итог 5 6 4" xfId="15104" xr:uid="{2BDC7CD6-BC5F-48F8-BE16-76394FBDE9E2}"/>
    <cellStyle name="Итог 5 6 5" xfId="20624" xr:uid="{139EFBD0-6036-4D88-B465-0620421D6ED1}"/>
    <cellStyle name="Итог 5 7" xfId="5083" xr:uid="{22101348-0269-4E91-889E-0C84FB2C18C5}"/>
    <cellStyle name="Итог 5 7 2" xfId="11634" xr:uid="{FFF29DF3-F076-4364-ABC7-6AAF5CC04FB8}"/>
    <cellStyle name="Итог 5 7 3" xfId="17239" xr:uid="{52BB97AE-D247-4ED2-B668-F1C91DCE1FC1}"/>
    <cellStyle name="Итог 5 7 4" xfId="22715" xr:uid="{3DEA2509-6D71-40DB-86FE-1A3561350CDF}"/>
    <cellStyle name="Итог 5 8" xfId="9448" xr:uid="{26BE1F05-35B6-4AB5-9AED-12AC243375DD}"/>
    <cellStyle name="Итог 5 9" xfId="15093" xr:uid="{10EDA43A-1E64-4AF5-AC51-229995FFC558}"/>
    <cellStyle name="Итог 6" xfId="2853" xr:uid="{DED00F41-8142-4F06-B5F7-813795B90029}"/>
    <cellStyle name="Итог 6 10" xfId="20625" xr:uid="{694EA450-EB2D-4248-AECB-F5DACBBC052E}"/>
    <cellStyle name="Итог 6 2" xfId="2854" xr:uid="{72ADAAE8-3879-4CA8-BD52-9A335D23ACD4}"/>
    <cellStyle name="Итог 6 2 2" xfId="2855" xr:uid="{4DE1F8D4-0606-4A7F-B6AE-48023F0E4E6D}"/>
    <cellStyle name="Итог 6 2 2 2" xfId="5097" xr:uid="{D41BB18D-E984-4FBE-A61E-17F85F17BB00}"/>
    <cellStyle name="Итог 6 2 2 2 2" xfId="11648" xr:uid="{2CD5B120-5879-4373-9E04-A11C856DC247}"/>
    <cellStyle name="Итог 6 2 2 2 3" xfId="17253" xr:uid="{2FCB94E0-F0E4-43F9-888E-A9F45970DCFE}"/>
    <cellStyle name="Итог 6 2 2 2 4" xfId="22729" xr:uid="{D2C61B27-DD86-4494-A690-09EF5DD32995}"/>
    <cellStyle name="Итог 6 2 2 3" xfId="9462" xr:uid="{CEE01F29-9EB3-422C-BD61-1A83E9AC0DDC}"/>
    <cellStyle name="Итог 6 2 2 4" xfId="15107" xr:uid="{8C436A6D-331F-4754-A096-B90AE45FE04F}"/>
    <cellStyle name="Итог 6 2 2 5" xfId="20627" xr:uid="{5CB11060-3069-42A6-8925-55FC5E3A00A9}"/>
    <cellStyle name="Итог 6 2 3" xfId="2856" xr:uid="{18713C69-6F6E-49E0-BD0A-2877AEDD9295}"/>
    <cellStyle name="Итог 6 2 3 2" xfId="5098" xr:uid="{7A16710D-6751-42AF-91C8-56548066945B}"/>
    <cellStyle name="Итог 6 2 3 2 2" xfId="11649" xr:uid="{85FE1473-F6AD-40E1-A139-FEA8E0CBCB30}"/>
    <cellStyle name="Итог 6 2 3 2 3" xfId="17254" xr:uid="{2A233F03-DBB1-4DEA-9E68-160F7102FFD5}"/>
    <cellStyle name="Итог 6 2 3 2 4" xfId="22730" xr:uid="{D1EB39BD-3ED4-4904-A0D3-F7E9B833E51B}"/>
    <cellStyle name="Итог 6 2 3 3" xfId="9463" xr:uid="{89D8896C-8361-4758-B0CA-42E67F70A504}"/>
    <cellStyle name="Итог 6 2 3 4" xfId="15108" xr:uid="{827DBC09-BAD1-4D39-948B-C3A3C556DDF9}"/>
    <cellStyle name="Итог 6 2 3 5" xfId="20628" xr:uid="{07A0FF7A-8F73-445D-8496-4BDE76A7F5CC}"/>
    <cellStyle name="Итог 6 2 4" xfId="5096" xr:uid="{66243253-D87B-4DEC-907A-E24870353B2B}"/>
    <cellStyle name="Итог 6 2 4 2" xfId="11647" xr:uid="{F5A120FF-83D5-4291-83D2-23AC7970A74E}"/>
    <cellStyle name="Итог 6 2 4 3" xfId="17252" xr:uid="{7517B258-1981-48F6-B08E-47E2370E83D7}"/>
    <cellStyle name="Итог 6 2 4 4" xfId="22728" xr:uid="{ECE96AC1-69D4-4753-8A9E-7BE809A2D708}"/>
    <cellStyle name="Итог 6 2 5" xfId="9461" xr:uid="{B5657B5C-FC82-46A7-B048-11A7B1F9D786}"/>
    <cellStyle name="Итог 6 2 6" xfId="15106" xr:uid="{AB1B808C-AB58-4375-83A0-6988F333CAD7}"/>
    <cellStyle name="Итог 6 2 7" xfId="20626" xr:uid="{3CEC9376-38B0-42C9-9172-1C867D47101C}"/>
    <cellStyle name="Итог 6 3" xfId="2857" xr:uid="{7BA7B43C-7645-4218-AF52-9579057868A0}"/>
    <cellStyle name="Итог 6 3 2" xfId="2858" xr:uid="{D1AFED4F-1CDE-4252-808A-0FD51623A498}"/>
    <cellStyle name="Итог 6 3 2 2" xfId="5100" xr:uid="{D28B3A7A-72C8-49CF-B145-7A1502293500}"/>
    <cellStyle name="Итог 6 3 2 2 2" xfId="11651" xr:uid="{CCB5B623-AC72-480C-862C-AB984622666B}"/>
    <cellStyle name="Итог 6 3 2 2 3" xfId="17256" xr:uid="{56BBAEAE-6870-4E4C-A9D0-AAADD96A534B}"/>
    <cellStyle name="Итог 6 3 2 2 4" xfId="22732" xr:uid="{F353A12C-B3A2-4085-AF4A-9FA1F1705366}"/>
    <cellStyle name="Итог 6 3 2 3" xfId="9465" xr:uid="{940783DD-34DB-4B8E-8A40-FE2575829808}"/>
    <cellStyle name="Итог 6 3 2 4" xfId="15110" xr:uid="{3DDC309F-9374-433B-911D-62D8B1A65D49}"/>
    <cellStyle name="Итог 6 3 2 5" xfId="20630" xr:uid="{62B52F33-BFBA-445D-99F3-E25FA7FF38F6}"/>
    <cellStyle name="Итог 6 3 3" xfId="2859" xr:uid="{36197578-D103-456F-BF4F-72DDD1FCA869}"/>
    <cellStyle name="Итог 6 3 3 2" xfId="5101" xr:uid="{1B1364C1-222D-4BA2-9BED-3CB6CFE491B6}"/>
    <cellStyle name="Итог 6 3 3 2 2" xfId="11652" xr:uid="{01032442-24C8-4DD7-8AFF-3DB9A8306666}"/>
    <cellStyle name="Итог 6 3 3 2 3" xfId="17257" xr:uid="{03B7478F-1EEB-432C-9CF5-89E925686EE6}"/>
    <cellStyle name="Итог 6 3 3 2 4" xfId="22733" xr:uid="{DC1F2438-69FC-4A2A-BCA0-7270D4F42171}"/>
    <cellStyle name="Итог 6 3 3 3" xfId="9466" xr:uid="{57BB7DEA-F755-4EBC-B615-391F5770955F}"/>
    <cellStyle name="Итог 6 3 3 4" xfId="15111" xr:uid="{657EAC41-2054-4707-BD03-271EC0D006DB}"/>
    <cellStyle name="Итог 6 3 3 5" xfId="20631" xr:uid="{282D51D6-6497-4D2B-959B-E32E20166DF4}"/>
    <cellStyle name="Итог 6 3 4" xfId="5099" xr:uid="{655EABF7-AB80-4429-B5A8-C6D233D896A0}"/>
    <cellStyle name="Итог 6 3 4 2" xfId="11650" xr:uid="{831B187C-B4EE-4A95-9E6C-EFF86B673F0C}"/>
    <cellStyle name="Итог 6 3 4 3" xfId="17255" xr:uid="{4810B526-02BE-4BFA-B3CF-332A45688879}"/>
    <cellStyle name="Итог 6 3 4 4" xfId="22731" xr:uid="{81B59C12-33CA-4957-B887-6421E076B84D}"/>
    <cellStyle name="Итог 6 3 5" xfId="9464" xr:uid="{C307189E-0782-4A93-9F19-943795227812}"/>
    <cellStyle name="Итог 6 3 6" xfId="15109" xr:uid="{95D42037-7DCA-40B9-B9F0-AF80CC5BB3D4}"/>
    <cellStyle name="Итог 6 3 7" xfId="20629" xr:uid="{79552E4B-FCA8-4576-B609-B8450A8D4A75}"/>
    <cellStyle name="Итог 6 4" xfId="2860" xr:uid="{3A4910A2-B233-43F0-9E82-EEAB1BE40FD8}"/>
    <cellStyle name="Итог 6 4 2" xfId="2861" xr:uid="{122154D8-56BD-4D31-9027-4013C2C958F1}"/>
    <cellStyle name="Итог 6 4 2 2" xfId="5103" xr:uid="{992D05F0-9EDD-42A3-83D2-8736666E6437}"/>
    <cellStyle name="Итог 6 4 2 2 2" xfId="11654" xr:uid="{32E90B6B-32BD-4C9B-B042-C985A44B3D30}"/>
    <cellStyle name="Итог 6 4 2 2 3" xfId="17259" xr:uid="{21CA0799-2095-4FAE-BD4E-ED2A51792622}"/>
    <cellStyle name="Итог 6 4 2 2 4" xfId="22735" xr:uid="{159C8E94-0776-4643-862A-8D45DE0C7819}"/>
    <cellStyle name="Итог 6 4 2 3" xfId="9468" xr:uid="{8952E7C9-910B-4BEE-ADDD-70AB3579C947}"/>
    <cellStyle name="Итог 6 4 2 4" xfId="15113" xr:uid="{21BAB19A-9E25-4110-9D1B-C87E0A2695E3}"/>
    <cellStyle name="Итог 6 4 2 5" xfId="20633" xr:uid="{FF536699-B33B-41B4-A99D-590F9E152358}"/>
    <cellStyle name="Итог 6 4 3" xfId="2862" xr:uid="{98E31DC0-D7E4-4962-A363-4E60BF181415}"/>
    <cellStyle name="Итог 6 4 3 2" xfId="5104" xr:uid="{E69A75BD-0BA3-4001-A261-FAD7537D81EB}"/>
    <cellStyle name="Итог 6 4 3 2 2" xfId="11655" xr:uid="{52A8248B-8F23-4B79-BC91-E458128ACADF}"/>
    <cellStyle name="Итог 6 4 3 2 3" xfId="17260" xr:uid="{ECD98485-7021-42C4-B469-933AD10E8087}"/>
    <cellStyle name="Итог 6 4 3 2 4" xfId="22736" xr:uid="{F7747409-85F5-4AD5-9629-A4C443D2C952}"/>
    <cellStyle name="Итог 6 4 3 3" xfId="9469" xr:uid="{775B90F3-2D5C-44F1-BC59-6F155FFFBB36}"/>
    <cellStyle name="Итог 6 4 3 4" xfId="15114" xr:uid="{77EB8ECF-0F4E-47FD-9A85-2DDB3FF1D3F9}"/>
    <cellStyle name="Итог 6 4 3 5" xfId="20634" xr:uid="{32711F64-387C-4CB8-9979-168F0AC6251E}"/>
    <cellStyle name="Итог 6 4 4" xfId="5102" xr:uid="{29A6E8BF-C630-48A0-9597-DFF46D081040}"/>
    <cellStyle name="Итог 6 4 4 2" xfId="11653" xr:uid="{35189746-C212-4F6F-9A2C-E2B5DBB2D737}"/>
    <cellStyle name="Итог 6 4 4 3" xfId="17258" xr:uid="{E688F5EF-1A89-46DE-B5E9-311D8CF523EA}"/>
    <cellStyle name="Итог 6 4 4 4" xfId="22734" xr:uid="{ADAC6C48-BE78-4B2D-B0D0-5C8DB8A2CB3C}"/>
    <cellStyle name="Итог 6 4 5" xfId="9467" xr:uid="{9086020B-FF06-46F4-B0CA-220D30E629D2}"/>
    <cellStyle name="Итог 6 4 6" xfId="15112" xr:uid="{86761995-F482-4B22-B060-5C17A7B3A24B}"/>
    <cellStyle name="Итог 6 4 7" xfId="20632" xr:uid="{A9AD8BB1-3770-4AB4-839D-60436BF2BD15}"/>
    <cellStyle name="Итог 6 5" xfId="2863" xr:uid="{36625CA4-F5F7-4582-8F5B-7C41B225F261}"/>
    <cellStyle name="Итог 6 5 2" xfId="5105" xr:uid="{5AD398D6-8C9E-4471-8A1A-CF4C18B57836}"/>
    <cellStyle name="Итог 6 5 2 2" xfId="11656" xr:uid="{09D74C7B-F655-4E2F-A960-2CB3B5D2E1D0}"/>
    <cellStyle name="Итог 6 5 2 3" xfId="17261" xr:uid="{0CFC59FB-16E6-4144-9AC9-85EB99B5009C}"/>
    <cellStyle name="Итог 6 5 2 4" xfId="22737" xr:uid="{29DB71FC-8051-41AD-BE28-61D486858A68}"/>
    <cellStyle name="Итог 6 5 3" xfId="9470" xr:uid="{DD18E3AC-BE8F-4D20-9315-9809763B77EF}"/>
    <cellStyle name="Итог 6 5 4" xfId="15115" xr:uid="{A9FE855F-4D02-4526-BDB6-D456BC7F5B97}"/>
    <cellStyle name="Итог 6 5 5" xfId="20635" xr:uid="{49250991-897E-4C28-84CB-2078156AF3AD}"/>
    <cellStyle name="Итог 6 6" xfId="2864" xr:uid="{75345CD0-6365-4D90-8806-EF147DA39FD0}"/>
    <cellStyle name="Итог 6 6 2" xfId="5106" xr:uid="{27FFD9CF-FDD3-4FC0-B50E-F47AF49C8AF8}"/>
    <cellStyle name="Итог 6 6 2 2" xfId="11657" xr:uid="{8C8D712D-C89B-481A-8905-D104FCE4FFD0}"/>
    <cellStyle name="Итог 6 6 2 3" xfId="17262" xr:uid="{54835819-99ED-4ACE-84AE-8C4F37B5497D}"/>
    <cellStyle name="Итог 6 6 2 4" xfId="22738" xr:uid="{1FD305B9-FD32-46B5-96FA-2B3CEE73B4ED}"/>
    <cellStyle name="Итог 6 6 3" xfId="9471" xr:uid="{AE040D51-FF6D-4F14-AB7A-F32B7CA45393}"/>
    <cellStyle name="Итог 6 6 4" xfId="15116" xr:uid="{E6912FFC-6F2B-4979-B1C9-ABE0F5D4C191}"/>
    <cellStyle name="Итог 6 6 5" xfId="20636" xr:uid="{FDE459FE-6ECA-46CB-BCD8-556B57E9A35B}"/>
    <cellStyle name="Итог 6 7" xfId="5095" xr:uid="{82DCDCEC-2076-44A6-99F7-E67B1215564A}"/>
    <cellStyle name="Итог 6 7 2" xfId="11646" xr:uid="{81F542FD-76B8-4141-9BCA-505DA610657E}"/>
    <cellStyle name="Итог 6 7 3" xfId="17251" xr:uid="{31AFBC1B-0BE9-4D01-ACF9-7D9B45B482E0}"/>
    <cellStyle name="Итог 6 7 4" xfId="22727" xr:uid="{E6370BB1-0A24-4797-92CF-F82FBBB68EBE}"/>
    <cellStyle name="Итог 6 8" xfId="9460" xr:uid="{C56278A8-90A3-4354-A853-E024345BBB80}"/>
    <cellStyle name="Итог 6 9" xfId="15105" xr:uid="{F5F46D5F-E302-4C20-AA7D-98BB8A9957C0}"/>
    <cellStyle name="Итог 7" xfId="2865" xr:uid="{440C6C57-A273-44CF-94DB-3EC796A175E0}"/>
    <cellStyle name="Итог 7 10" xfId="20637" xr:uid="{1148F458-6016-4187-A46C-40A8AC7B5E79}"/>
    <cellStyle name="Итог 7 2" xfId="2866" xr:uid="{4FFEF497-BA9C-4E5F-AC36-4697A3E13A4E}"/>
    <cellStyle name="Итог 7 2 2" xfId="2867" xr:uid="{4A13CEB1-DBC0-417E-8B5C-8177E0C1BE8A}"/>
    <cellStyle name="Итог 7 2 2 2" xfId="5109" xr:uid="{348387CA-9DF8-459C-BEEB-779CBE1D045A}"/>
    <cellStyle name="Итог 7 2 2 2 2" xfId="11660" xr:uid="{A31C5097-33E3-4C6E-B776-E375AB735E2F}"/>
    <cellStyle name="Итог 7 2 2 2 3" xfId="17265" xr:uid="{0613BFBF-9CD8-4E69-9606-1A45E1EE6D7C}"/>
    <cellStyle name="Итог 7 2 2 2 4" xfId="22741" xr:uid="{643A450B-E5E9-4C5A-B6A4-DEA9C4CE3BBC}"/>
    <cellStyle name="Итог 7 2 2 3" xfId="9474" xr:uid="{C3CA0ECE-7A8F-4C67-997F-06D7CC2D34A7}"/>
    <cellStyle name="Итог 7 2 2 4" xfId="15119" xr:uid="{34777D1C-FBCE-4D0B-B227-FFC0C3C942F5}"/>
    <cellStyle name="Итог 7 2 2 5" xfId="20639" xr:uid="{9F4925B4-D40B-42DA-87EA-7C8C52FAA3D6}"/>
    <cellStyle name="Итог 7 2 3" xfId="2868" xr:uid="{94E56F2A-1FF7-46BF-AF48-CCD23D6ED2B1}"/>
    <cellStyle name="Итог 7 2 3 2" xfId="5110" xr:uid="{58B58501-B6FF-42E6-88F0-30DA61A4DC25}"/>
    <cellStyle name="Итог 7 2 3 2 2" xfId="11661" xr:uid="{0DB08AD5-7E8A-4525-905C-E4E717A94571}"/>
    <cellStyle name="Итог 7 2 3 2 3" xfId="17266" xr:uid="{EE312A8B-0FB8-4844-8633-5F0C00DBBBB9}"/>
    <cellStyle name="Итог 7 2 3 2 4" xfId="22742" xr:uid="{2240079B-F708-4308-85A4-A22E1D1E1622}"/>
    <cellStyle name="Итог 7 2 3 3" xfId="9475" xr:uid="{862DF653-D66C-45C4-AF91-2FFDC9B54B66}"/>
    <cellStyle name="Итог 7 2 3 4" xfId="15120" xr:uid="{35D7ABFE-137A-4CF5-9C43-A86BC7B476D8}"/>
    <cellStyle name="Итог 7 2 3 5" xfId="20640" xr:uid="{7C6A2D79-9893-4A71-9F83-78D5D95AE8D5}"/>
    <cellStyle name="Итог 7 2 4" xfId="5108" xr:uid="{5FE32DB9-C5AF-4EDA-BEA6-C6317D765745}"/>
    <cellStyle name="Итог 7 2 4 2" xfId="11659" xr:uid="{89F30766-4877-42BE-95AC-240ABD72CCFE}"/>
    <cellStyle name="Итог 7 2 4 3" xfId="17264" xr:uid="{D80934AD-4F00-4FF3-9E40-AE19A783E684}"/>
    <cellStyle name="Итог 7 2 4 4" xfId="22740" xr:uid="{43029E14-A7E0-47EF-9A39-60B0159A83CE}"/>
    <cellStyle name="Итог 7 2 5" xfId="9473" xr:uid="{57013FB8-EE17-4BFB-B7C0-E9CCB0DCF7BB}"/>
    <cellStyle name="Итог 7 2 6" xfId="15118" xr:uid="{C1795CC6-E0D7-48D4-B112-3F9CE917DB80}"/>
    <cellStyle name="Итог 7 2 7" xfId="20638" xr:uid="{88CA0F3B-44E9-44DE-995E-E671ACC23F91}"/>
    <cellStyle name="Итог 7 3" xfId="2869" xr:uid="{ECF3133E-169E-47DA-85E0-461C4C58D74E}"/>
    <cellStyle name="Итог 7 3 2" xfId="2870" xr:uid="{E4321CE8-3B5E-4175-8D8F-4F9876152A0F}"/>
    <cellStyle name="Итог 7 3 2 2" xfId="5112" xr:uid="{6088851B-B8DD-4571-B0F0-DEDBEB95DD0B}"/>
    <cellStyle name="Итог 7 3 2 2 2" xfId="11663" xr:uid="{DDF95726-639E-4E8F-A1A3-59FCE4056B15}"/>
    <cellStyle name="Итог 7 3 2 2 3" xfId="17268" xr:uid="{E1639139-9E8E-4F6D-8A50-D94275F3A951}"/>
    <cellStyle name="Итог 7 3 2 2 4" xfId="22744" xr:uid="{671BD08F-6B50-41BE-B6FE-90B856FABD9B}"/>
    <cellStyle name="Итог 7 3 2 3" xfId="9477" xr:uid="{8414BC41-B968-4087-9BD8-21349F43E3FB}"/>
    <cellStyle name="Итог 7 3 2 4" xfId="15122" xr:uid="{D704543F-92BA-46FB-B9D3-B98AA986818F}"/>
    <cellStyle name="Итог 7 3 2 5" xfId="20642" xr:uid="{CEE8063F-06D9-40C6-B7AA-287DF8873017}"/>
    <cellStyle name="Итог 7 3 3" xfId="2871" xr:uid="{FEB435DC-2260-4B4A-AEB2-AB35BA9345B6}"/>
    <cellStyle name="Итог 7 3 3 2" xfId="5113" xr:uid="{6FC93205-33C5-4201-A178-66361D8C9BA6}"/>
    <cellStyle name="Итог 7 3 3 2 2" xfId="11664" xr:uid="{525A55B4-ED61-45E1-8E7E-1DAA9742A7A8}"/>
    <cellStyle name="Итог 7 3 3 2 3" xfId="17269" xr:uid="{0FAC244A-1BBB-49CA-948B-506DC9A0A69C}"/>
    <cellStyle name="Итог 7 3 3 2 4" xfId="22745" xr:uid="{EBFC1769-DE04-4B91-9F25-1AF1AFC3DA61}"/>
    <cellStyle name="Итог 7 3 3 3" xfId="9478" xr:uid="{A78EE730-B4D1-493D-AAE5-EC46FD04171A}"/>
    <cellStyle name="Итог 7 3 3 4" xfId="15123" xr:uid="{9F002A9E-22E9-4977-8A58-55363EE8DB71}"/>
    <cellStyle name="Итог 7 3 3 5" xfId="20643" xr:uid="{5E9BC809-C0C4-40DA-BA07-911FB15F2108}"/>
    <cellStyle name="Итог 7 3 4" xfId="5111" xr:uid="{67BE20CB-FC36-4C71-B5A2-9F0FFEB867FF}"/>
    <cellStyle name="Итог 7 3 4 2" xfId="11662" xr:uid="{86B69A95-5999-44D5-8C18-6E18E2F2F6F2}"/>
    <cellStyle name="Итог 7 3 4 3" xfId="17267" xr:uid="{AE31505D-C9C4-4727-91BF-7902B23821A7}"/>
    <cellStyle name="Итог 7 3 4 4" xfId="22743" xr:uid="{5C3DADEA-87D9-4BB1-9A24-40301635E7AF}"/>
    <cellStyle name="Итог 7 3 5" xfId="9476" xr:uid="{6960B79B-EFCD-4532-A15A-E9796E15DD7A}"/>
    <cellStyle name="Итог 7 3 6" xfId="15121" xr:uid="{BACE882E-BC8C-4BC5-9F16-65B03649CA89}"/>
    <cellStyle name="Итог 7 3 7" xfId="20641" xr:uid="{CE6A4B26-73EF-4B27-AC5A-4D1EEED90039}"/>
    <cellStyle name="Итог 7 4" xfId="2872" xr:uid="{739ACFD4-ED61-4685-935A-F3BE060D37A9}"/>
    <cellStyle name="Итог 7 4 2" xfId="2873" xr:uid="{2B193B4C-1C2E-48BA-948B-58FF7D5FCAC6}"/>
    <cellStyle name="Итог 7 4 2 2" xfId="5115" xr:uid="{44183EC3-CFF4-4836-86B8-0A65574CA733}"/>
    <cellStyle name="Итог 7 4 2 2 2" xfId="11666" xr:uid="{297E76E3-325A-4F8E-AA85-65E55F3D2A00}"/>
    <cellStyle name="Итог 7 4 2 2 3" xfId="17271" xr:uid="{7716D8AC-0B92-4522-BB9C-E631E6F53685}"/>
    <cellStyle name="Итог 7 4 2 2 4" xfId="22747" xr:uid="{3B388923-E7F4-4CDD-93E9-1C253AEA16A6}"/>
    <cellStyle name="Итог 7 4 2 3" xfId="9480" xr:uid="{543FB1D9-2FCA-4C05-B8B4-7CB81447AC4B}"/>
    <cellStyle name="Итог 7 4 2 4" xfId="15125" xr:uid="{4ACE07BF-A107-4DC7-96B9-BB41AF400020}"/>
    <cellStyle name="Итог 7 4 2 5" xfId="20645" xr:uid="{F01A9132-298A-48F6-B5EF-58175FC8C510}"/>
    <cellStyle name="Итог 7 4 3" xfId="2874" xr:uid="{277F568D-7B61-4F86-949A-A19C906108A4}"/>
    <cellStyle name="Итог 7 4 3 2" xfId="5116" xr:uid="{578801B4-7FB6-48AD-8893-7907B1588D72}"/>
    <cellStyle name="Итог 7 4 3 2 2" xfId="11667" xr:uid="{FCB67D12-AAF9-4F50-B53F-18263D85F0F9}"/>
    <cellStyle name="Итог 7 4 3 2 3" xfId="17272" xr:uid="{55486BCB-B6BF-4B0F-9973-5AF7D048D6AE}"/>
    <cellStyle name="Итог 7 4 3 2 4" xfId="22748" xr:uid="{890D10C1-9BD4-4DA8-AF24-514D8AD678FD}"/>
    <cellStyle name="Итог 7 4 3 3" xfId="9481" xr:uid="{925C5F3D-8CB3-4CD6-A445-1DB6B935A310}"/>
    <cellStyle name="Итог 7 4 3 4" xfId="15126" xr:uid="{7A483C31-FCA1-440B-B720-C839E3A8BC3E}"/>
    <cellStyle name="Итог 7 4 3 5" xfId="20646" xr:uid="{7D106B4F-8783-4EDD-9A5A-D5A975F7007D}"/>
    <cellStyle name="Итог 7 4 4" xfId="5114" xr:uid="{BFB7E1E4-CD77-4054-BCA3-3956FCC2457E}"/>
    <cellStyle name="Итог 7 4 4 2" xfId="11665" xr:uid="{67B92879-B451-408E-8093-EA8DADAC7780}"/>
    <cellStyle name="Итог 7 4 4 3" xfId="17270" xr:uid="{23B33AC0-3427-487C-9119-DE141E9460ED}"/>
    <cellStyle name="Итог 7 4 4 4" xfId="22746" xr:uid="{0C8B1790-1088-4DA9-B1A8-806853803DD1}"/>
    <cellStyle name="Итог 7 4 5" xfId="9479" xr:uid="{6B5DEA74-75B2-4F20-8AE9-011F3A49215A}"/>
    <cellStyle name="Итог 7 4 6" xfId="15124" xr:uid="{75F48F62-7423-4242-832A-C921D6600A64}"/>
    <cellStyle name="Итог 7 4 7" xfId="20644" xr:uid="{61F23E90-56FF-4D2F-BB3F-11F89D7C9992}"/>
    <cellStyle name="Итог 7 5" xfId="2875" xr:uid="{88B23DAE-9DCF-4E90-B0F7-B230B42AD73B}"/>
    <cellStyle name="Итог 7 5 2" xfId="5117" xr:uid="{DE78414B-AAB7-4F03-9209-06BF29044EE9}"/>
    <cellStyle name="Итог 7 5 2 2" xfId="11668" xr:uid="{237040BE-BA1C-436D-BA54-70E588EA30FE}"/>
    <cellStyle name="Итог 7 5 2 3" xfId="17273" xr:uid="{D52260D2-A6AB-4509-A470-6FC6C5693275}"/>
    <cellStyle name="Итог 7 5 2 4" xfId="22749" xr:uid="{79874CF0-7C7D-48B4-B413-345789DF0EDB}"/>
    <cellStyle name="Итог 7 5 3" xfId="9482" xr:uid="{FF3A10C7-88C5-41B2-A2F8-CCF7BD99949A}"/>
    <cellStyle name="Итог 7 5 4" xfId="15127" xr:uid="{129F2491-43AF-4D5A-9B5A-F9216F52E9EB}"/>
    <cellStyle name="Итог 7 5 5" xfId="20647" xr:uid="{11327036-34CF-45F0-AFF5-03E2FC432193}"/>
    <cellStyle name="Итог 7 6" xfId="2876" xr:uid="{3E543FB8-D3D4-4B77-B93B-EF798037EFB2}"/>
    <cellStyle name="Итог 7 6 2" xfId="5118" xr:uid="{1A2873E2-75BD-4B0E-9A63-A5A68865BD55}"/>
    <cellStyle name="Итог 7 6 2 2" xfId="11669" xr:uid="{C27A58A0-65B4-4340-8968-0D16890B04A5}"/>
    <cellStyle name="Итог 7 6 2 3" xfId="17274" xr:uid="{BABB0222-9518-4402-9150-A0E3C87EAE54}"/>
    <cellStyle name="Итог 7 6 2 4" xfId="22750" xr:uid="{2637F473-A886-4DB1-8329-8931AB6EBDAB}"/>
    <cellStyle name="Итог 7 6 3" xfId="9483" xr:uid="{4783CB62-A43D-487A-87E4-B3B2FC9B430A}"/>
    <cellStyle name="Итог 7 6 4" xfId="15128" xr:uid="{0A9648AA-B385-4B09-BC55-DF1D29FF8290}"/>
    <cellStyle name="Итог 7 6 5" xfId="20648" xr:uid="{64FD7C43-8DC9-45A9-B5AF-8CDBE969FF54}"/>
    <cellStyle name="Итог 7 7" xfId="5107" xr:uid="{B0CF3C3B-74EB-4A22-A570-1FCBFD698D47}"/>
    <cellStyle name="Итог 7 7 2" xfId="11658" xr:uid="{8E5A0D61-D5A7-4DE0-B5F0-F3172E00FAB9}"/>
    <cellStyle name="Итог 7 7 3" xfId="17263" xr:uid="{4E9E4ED9-F3B5-42AC-B157-550ADAA4DC8B}"/>
    <cellStyle name="Итог 7 7 4" xfId="22739" xr:uid="{5C535723-C6DA-4512-BF9D-753F88655B4A}"/>
    <cellStyle name="Итог 7 8" xfId="9472" xr:uid="{7A58D694-C993-415F-A344-0302A497F8B2}"/>
    <cellStyle name="Итог 7 9" xfId="15117" xr:uid="{41FBD6F0-8F78-47F3-8356-8659BC5A9C2C}"/>
    <cellStyle name="Итог 8" xfId="2877" xr:uid="{773C6EFE-86F1-41D2-B495-DA0630409574}"/>
    <cellStyle name="Итог 8 10" xfId="20649" xr:uid="{730DFDC9-4309-449D-B5FC-389B93B78880}"/>
    <cellStyle name="Итог 8 2" xfId="2878" xr:uid="{92E2D489-FB14-433A-A1D4-8AC1350B598E}"/>
    <cellStyle name="Итог 8 2 2" xfId="2879" xr:uid="{3AA1AEB9-61E5-4F72-9D4E-59F47DDDEF2D}"/>
    <cellStyle name="Итог 8 2 2 2" xfId="5121" xr:uid="{ACA0C438-DF02-42BA-B10E-834AA08E55A1}"/>
    <cellStyle name="Итог 8 2 2 2 2" xfId="11672" xr:uid="{8E02690A-C50E-4D61-ADD6-F9C7C9547758}"/>
    <cellStyle name="Итог 8 2 2 2 3" xfId="17277" xr:uid="{724AADDF-5788-46A1-9580-46F1123A7620}"/>
    <cellStyle name="Итог 8 2 2 2 4" xfId="22753" xr:uid="{F46EBC95-380B-4F17-8CF0-B7DA9B73D14B}"/>
    <cellStyle name="Итог 8 2 2 3" xfId="9486" xr:uid="{299615C6-CD44-47A0-9FDB-A69617A80743}"/>
    <cellStyle name="Итог 8 2 2 4" xfId="15131" xr:uid="{ECDD0EFB-1696-4546-AE54-91ED6819A10D}"/>
    <cellStyle name="Итог 8 2 2 5" xfId="20651" xr:uid="{7AF4B38F-E7D4-4A1D-92C9-5E6221637E87}"/>
    <cellStyle name="Итог 8 2 3" xfId="2880" xr:uid="{DE81BE70-40E1-488F-BAA2-11E3EC37988B}"/>
    <cellStyle name="Итог 8 2 3 2" xfId="5122" xr:uid="{176569A1-9495-476C-84E5-27CBB10C21DE}"/>
    <cellStyle name="Итог 8 2 3 2 2" xfId="11673" xr:uid="{97AE27D8-EA8D-4605-B8AF-B8D1DC325608}"/>
    <cellStyle name="Итог 8 2 3 2 3" xfId="17278" xr:uid="{70FB9C11-B310-4CD4-8514-F0ABEF257D18}"/>
    <cellStyle name="Итог 8 2 3 2 4" xfId="22754" xr:uid="{71D38068-2811-401F-BEB5-A4FC898F7DB3}"/>
    <cellStyle name="Итог 8 2 3 3" xfId="9487" xr:uid="{A57C2FDB-08C0-448A-B30D-8D6652A24067}"/>
    <cellStyle name="Итог 8 2 3 4" xfId="15132" xr:uid="{2AA43147-7AC5-416E-B4A0-33B5A4F5A289}"/>
    <cellStyle name="Итог 8 2 3 5" xfId="20652" xr:uid="{2AE77A04-66AE-4CA5-BBB5-FA7064E71F89}"/>
    <cellStyle name="Итог 8 2 4" xfId="5120" xr:uid="{A773F5A3-2627-4E1A-8437-64161C517C75}"/>
    <cellStyle name="Итог 8 2 4 2" xfId="11671" xr:uid="{FAB1D21A-6EEF-4AE0-800A-EA0C967F4314}"/>
    <cellStyle name="Итог 8 2 4 3" xfId="17276" xr:uid="{14AF5F54-9581-499D-9B97-EE4D938B37C0}"/>
    <cellStyle name="Итог 8 2 4 4" xfId="22752" xr:uid="{BDEF991E-D6F4-485F-9F48-E8A5A9193D2B}"/>
    <cellStyle name="Итог 8 2 5" xfId="9485" xr:uid="{4D62A26B-F29B-42F2-B964-EBCAE20D3A11}"/>
    <cellStyle name="Итог 8 2 6" xfId="15130" xr:uid="{27A4F052-ECA3-4E2D-9D61-5200F2649EAA}"/>
    <cellStyle name="Итог 8 2 7" xfId="20650" xr:uid="{657234D4-F4BE-4CF8-A4C9-1F9865F86B3C}"/>
    <cellStyle name="Итог 8 3" xfId="2881" xr:uid="{36C29B07-041B-4447-A9EE-12AD65D870EC}"/>
    <cellStyle name="Итог 8 3 2" xfId="2882" xr:uid="{597A448A-715A-4476-874C-34EF7E9506AC}"/>
    <cellStyle name="Итог 8 3 2 2" xfId="5124" xr:uid="{67CE72F1-7FA6-4754-BF7B-FE75242AE12A}"/>
    <cellStyle name="Итог 8 3 2 2 2" xfId="11675" xr:uid="{67AED0E7-3B74-4432-9018-9CA96DF4BECA}"/>
    <cellStyle name="Итог 8 3 2 2 3" xfId="17280" xr:uid="{AFDFDB2B-F822-4772-9F17-2F0AD65F9FC8}"/>
    <cellStyle name="Итог 8 3 2 2 4" xfId="22756" xr:uid="{293DE0B4-27E1-4E1C-AAFB-ABD5E9B84015}"/>
    <cellStyle name="Итог 8 3 2 3" xfId="9489" xr:uid="{7E88749D-BDCB-4D75-B85B-D0EE48549B60}"/>
    <cellStyle name="Итог 8 3 2 4" xfId="15134" xr:uid="{D148FFEA-221C-4665-83E4-022421E03066}"/>
    <cellStyle name="Итог 8 3 2 5" xfId="20654" xr:uid="{2746B9A7-FC81-49CC-B702-287CEFEC9F65}"/>
    <cellStyle name="Итог 8 3 3" xfId="2883" xr:uid="{AF32A810-295E-4B60-8266-D9907DE395A3}"/>
    <cellStyle name="Итог 8 3 3 2" xfId="5125" xr:uid="{DFB68C53-D97C-4C8A-97E3-07D2B738F4F0}"/>
    <cellStyle name="Итог 8 3 3 2 2" xfId="11676" xr:uid="{8D2A9F5E-FF19-4581-8851-4CA2F580005E}"/>
    <cellStyle name="Итог 8 3 3 2 3" xfId="17281" xr:uid="{B387876B-DAA0-4FFA-9732-56FBDB0E9926}"/>
    <cellStyle name="Итог 8 3 3 2 4" xfId="22757" xr:uid="{29DF19AC-3581-4836-A5D7-696FD8AB38C2}"/>
    <cellStyle name="Итог 8 3 3 3" xfId="9490" xr:uid="{447A9A29-2991-4793-B93B-026051EA7304}"/>
    <cellStyle name="Итог 8 3 3 4" xfId="15135" xr:uid="{1DEE8162-FC3D-48BD-96E4-4B12E293B3C0}"/>
    <cellStyle name="Итог 8 3 3 5" xfId="20655" xr:uid="{8436202E-9D56-4222-B2BD-D1A8ECCF0DFD}"/>
    <cellStyle name="Итог 8 3 4" xfId="5123" xr:uid="{E698224A-7E68-4C55-A5E0-17EA0E542ABD}"/>
    <cellStyle name="Итог 8 3 4 2" xfId="11674" xr:uid="{F8E86233-4E0C-4343-AD9F-90389D71F00B}"/>
    <cellStyle name="Итог 8 3 4 3" xfId="17279" xr:uid="{D25FAE4E-6F14-4980-B03A-DC8E30E0F464}"/>
    <cellStyle name="Итог 8 3 4 4" xfId="22755" xr:uid="{1B54F6AB-8498-44BB-BBC2-C5256909BC93}"/>
    <cellStyle name="Итог 8 3 5" xfId="9488" xr:uid="{5AE2747B-1041-4005-9953-E061EAE315C2}"/>
    <cellStyle name="Итог 8 3 6" xfId="15133" xr:uid="{39D817FE-F68D-421A-A43F-BC32BCB4EC08}"/>
    <cellStyle name="Итог 8 3 7" xfId="20653" xr:uid="{1D258CD4-A3FB-4413-AB6E-515F0CB250A6}"/>
    <cellStyle name="Итог 8 4" xfId="2884" xr:uid="{295B71C7-44CD-478E-8A74-7407B02A0E20}"/>
    <cellStyle name="Итог 8 4 2" xfId="2885" xr:uid="{EA2CABC6-30AC-4F6D-9B60-7B9637B4739E}"/>
    <cellStyle name="Итог 8 4 2 2" xfId="5127" xr:uid="{1E1BC4AC-E84D-44B5-B2F5-AEAE4662E24A}"/>
    <cellStyle name="Итог 8 4 2 2 2" xfId="11678" xr:uid="{5839B2E4-1DFC-4C1E-B794-29EB3CC78D45}"/>
    <cellStyle name="Итог 8 4 2 2 3" xfId="17283" xr:uid="{862DF6E3-2A26-4067-A659-7D15FD78664C}"/>
    <cellStyle name="Итог 8 4 2 2 4" xfId="22759" xr:uid="{57B70811-E9B5-4205-AC62-2BB8222F4221}"/>
    <cellStyle name="Итог 8 4 2 3" xfId="9492" xr:uid="{C06CA0BC-5F53-4097-84E3-3BF83299E7A5}"/>
    <cellStyle name="Итог 8 4 2 4" xfId="15137" xr:uid="{7E232BCB-6AE6-4F0C-85E2-0D00D4B9F5D9}"/>
    <cellStyle name="Итог 8 4 2 5" xfId="20657" xr:uid="{6A83AA0A-F965-4CE5-A2CC-8CF5DF76CD0F}"/>
    <cellStyle name="Итог 8 4 3" xfId="2886" xr:uid="{04D1C9E5-7AD1-4F7E-B69B-152593EB72E5}"/>
    <cellStyle name="Итог 8 4 3 2" xfId="5128" xr:uid="{EA344E50-D37A-4BA0-B000-DF51EC84E3CF}"/>
    <cellStyle name="Итог 8 4 3 2 2" xfId="11679" xr:uid="{917723E1-789E-46D1-851D-11CAABFE5F42}"/>
    <cellStyle name="Итог 8 4 3 2 3" xfId="17284" xr:uid="{899FEE2E-78D1-4A58-92FA-3B4387429A62}"/>
    <cellStyle name="Итог 8 4 3 2 4" xfId="22760" xr:uid="{8A4DEB4B-BF7E-4DB6-B866-EBAB910FC4B9}"/>
    <cellStyle name="Итог 8 4 3 3" xfId="9493" xr:uid="{B14AA32F-52A5-450D-92F1-17A962CFB7FD}"/>
    <cellStyle name="Итог 8 4 3 4" xfId="15138" xr:uid="{FF89310C-E237-438A-B07B-06C8C91D3593}"/>
    <cellStyle name="Итог 8 4 3 5" xfId="20658" xr:uid="{A85C1CE0-6F3B-4E6A-9C3B-4AFB44C85A70}"/>
    <cellStyle name="Итог 8 4 4" xfId="5126" xr:uid="{18C9BC66-ED2F-4F27-809D-4E7E41163759}"/>
    <cellStyle name="Итог 8 4 4 2" xfId="11677" xr:uid="{72A71D8A-FB7F-4F86-B0E7-075C65FBA298}"/>
    <cellStyle name="Итог 8 4 4 3" xfId="17282" xr:uid="{CD875EBC-4E9A-4A82-BC5D-96FAA00D1557}"/>
    <cellStyle name="Итог 8 4 4 4" xfId="22758" xr:uid="{CAA63E15-9C8C-4CA0-B4B7-759A99843D05}"/>
    <cellStyle name="Итог 8 4 5" xfId="9491" xr:uid="{D766D4FD-B2B8-4DAF-BE4A-FB614BB7F49C}"/>
    <cellStyle name="Итог 8 4 6" xfId="15136" xr:uid="{D63F4DCA-77C5-4EAB-99C3-0F3B8FB23D9A}"/>
    <cellStyle name="Итог 8 4 7" xfId="20656" xr:uid="{9C2FA1C1-7270-420B-A3ED-E79DC9EB61F1}"/>
    <cellStyle name="Итог 8 5" xfId="2887" xr:uid="{C42A0862-7FCF-413B-AFDC-AC4BDEC0C189}"/>
    <cellStyle name="Итог 8 5 2" xfId="5129" xr:uid="{B8AA4700-CD47-484A-8E1A-28DFA527C591}"/>
    <cellStyle name="Итог 8 5 2 2" xfId="11680" xr:uid="{6F2AAC23-38DD-42A5-A805-99F60BC9A955}"/>
    <cellStyle name="Итог 8 5 2 3" xfId="17285" xr:uid="{C0F263AE-1BDB-4E1E-98EF-F170BFB82028}"/>
    <cellStyle name="Итог 8 5 2 4" xfId="22761" xr:uid="{388153D5-9313-4255-B341-0408A51174FB}"/>
    <cellStyle name="Итог 8 5 3" xfId="9494" xr:uid="{7A78F4FD-9C0D-424E-9D5E-17F0B39E894F}"/>
    <cellStyle name="Итог 8 5 4" xfId="15139" xr:uid="{3A31CDC7-9F35-4958-B054-5F4251FA9865}"/>
    <cellStyle name="Итог 8 5 5" xfId="20659" xr:uid="{9947D992-28F8-42BB-BA91-060E363A87A7}"/>
    <cellStyle name="Итог 8 6" xfId="2888" xr:uid="{B1DB9209-BFF7-4A18-831B-B9065145F98A}"/>
    <cellStyle name="Итог 8 6 2" xfId="5130" xr:uid="{A61777D9-5A9F-46EB-894E-87AB2E5EF2CC}"/>
    <cellStyle name="Итог 8 6 2 2" xfId="11681" xr:uid="{A2AFDEEB-4E0F-4F1E-914C-4719E4F41387}"/>
    <cellStyle name="Итог 8 6 2 3" xfId="17286" xr:uid="{2E5BFFAB-DD09-4B42-B3E9-C5405540B4F8}"/>
    <cellStyle name="Итог 8 6 2 4" xfId="22762" xr:uid="{DE8D1260-2D07-4A0A-9B69-C57080E7F65B}"/>
    <cellStyle name="Итог 8 6 3" xfId="9495" xr:uid="{0912315B-1E4A-4C7E-80FF-05263F210CAC}"/>
    <cellStyle name="Итог 8 6 4" xfId="15140" xr:uid="{96421A73-7142-432E-B7DE-9C9599386F3F}"/>
    <cellStyle name="Итог 8 6 5" xfId="20660" xr:uid="{CBBBF515-1708-4FAA-B00B-E998E77653D9}"/>
    <cellStyle name="Итог 8 7" xfId="5119" xr:uid="{12D147C0-92A8-4926-8914-51975C476D8F}"/>
    <cellStyle name="Итог 8 7 2" xfId="11670" xr:uid="{343735BF-A859-4F72-B247-80A997B9AB78}"/>
    <cellStyle name="Итог 8 7 3" xfId="17275" xr:uid="{5B9E51D0-8234-4F81-A58B-F683B6EACDF6}"/>
    <cellStyle name="Итог 8 7 4" xfId="22751" xr:uid="{3DA06364-2164-43C0-B480-9603424A47C0}"/>
    <cellStyle name="Итог 8 8" xfId="9484" xr:uid="{84020FFE-0931-4FC9-9B2E-869E54D63DE8}"/>
    <cellStyle name="Итог 8 9" xfId="15129" xr:uid="{BFC0A718-B94D-4B1E-A5A8-A30A633CB88D}"/>
    <cellStyle name="Итог 9" xfId="2889" xr:uid="{EE3CB674-AAF9-4994-9DE1-228A8160B25B}"/>
    <cellStyle name="Итог 9 10" xfId="20661" xr:uid="{3A7CC8C7-7BEB-49D2-A716-26C7A59FC471}"/>
    <cellStyle name="Итог 9 2" xfId="2890" xr:uid="{039730B1-3446-4BBC-AAAD-372FAA8D7915}"/>
    <cellStyle name="Итог 9 2 2" xfId="2891" xr:uid="{A4BCEA8F-3B21-4ADD-8472-04C56351CA73}"/>
    <cellStyle name="Итог 9 2 2 2" xfId="5133" xr:uid="{30089D8E-2DEC-42C9-AA09-A4E0CDC11C9C}"/>
    <cellStyle name="Итог 9 2 2 2 2" xfId="11684" xr:uid="{57B3D8A8-5D7C-4F1C-8390-31AC9BB19985}"/>
    <cellStyle name="Итог 9 2 2 2 3" xfId="17289" xr:uid="{EBC3A856-33BE-459A-83F5-27D53E17196E}"/>
    <cellStyle name="Итог 9 2 2 2 4" xfId="22765" xr:uid="{48628EB4-2724-445E-89D9-0A09CA66168F}"/>
    <cellStyle name="Итог 9 2 2 3" xfId="9498" xr:uid="{FC8EB1A4-B673-4945-B802-76C7A4128E3B}"/>
    <cellStyle name="Итог 9 2 2 4" xfId="15143" xr:uid="{F4D184CA-557C-4B88-893F-4A8DBEABF635}"/>
    <cellStyle name="Итог 9 2 2 5" xfId="20663" xr:uid="{07926B8E-C708-4917-B171-2C885BD20039}"/>
    <cellStyle name="Итог 9 2 3" xfId="2892" xr:uid="{E3A191B9-0227-41C0-8BFB-98E8DCA87B21}"/>
    <cellStyle name="Итог 9 2 3 2" xfId="5134" xr:uid="{C81B808B-2546-420B-8B8D-BAFC924F718E}"/>
    <cellStyle name="Итог 9 2 3 2 2" xfId="11685" xr:uid="{8C76A06B-D598-4906-810F-36996F8789B3}"/>
    <cellStyle name="Итог 9 2 3 2 3" xfId="17290" xr:uid="{3A4626B6-4820-4608-A1E1-545662A207F6}"/>
    <cellStyle name="Итог 9 2 3 2 4" xfId="22766" xr:uid="{769D6EC6-DD00-4005-9F3F-A002EF5579F6}"/>
    <cellStyle name="Итог 9 2 3 3" xfId="9499" xr:uid="{CFC601F1-105B-4D83-A011-8E3396FFA85B}"/>
    <cellStyle name="Итог 9 2 3 4" xfId="15144" xr:uid="{72CD28B5-C7F6-49B1-9A8B-DFB932EF2C88}"/>
    <cellStyle name="Итог 9 2 3 5" xfId="20664" xr:uid="{EFDB6847-2870-4DCB-ACE0-887A2F382216}"/>
    <cellStyle name="Итог 9 2 4" xfId="5132" xr:uid="{37FB19D5-4F36-41A0-A596-277FAADCC86E}"/>
    <cellStyle name="Итог 9 2 4 2" xfId="11683" xr:uid="{62EA3BB1-7AD1-4404-B067-8AFCFBD14175}"/>
    <cellStyle name="Итог 9 2 4 3" xfId="17288" xr:uid="{0EE434D8-BF68-4D19-B5C2-C80F77FCDAA5}"/>
    <cellStyle name="Итог 9 2 4 4" xfId="22764" xr:uid="{C47E4D69-186E-46DC-A115-D68EB696630E}"/>
    <cellStyle name="Итог 9 2 5" xfId="9497" xr:uid="{6AB61992-5482-4357-9AEF-DDC29F0CFC95}"/>
    <cellStyle name="Итог 9 2 6" xfId="15142" xr:uid="{811FBED0-8B9F-49B4-B3F7-703DB8490ED1}"/>
    <cellStyle name="Итог 9 2 7" xfId="20662" xr:uid="{E1F9C194-FF7D-4A26-82C6-4188BA49D458}"/>
    <cellStyle name="Итог 9 3" xfId="2893" xr:uid="{FB54BBB8-2D01-4D16-88A3-ADA3C4EC7080}"/>
    <cellStyle name="Итог 9 3 2" xfId="2894" xr:uid="{ECF45DAB-2140-4C3B-BCB2-2581D57F996C}"/>
    <cellStyle name="Итог 9 3 2 2" xfId="5136" xr:uid="{BAB4AA7C-9996-4BB7-8A03-3B822135DEDF}"/>
    <cellStyle name="Итог 9 3 2 2 2" xfId="11687" xr:uid="{4B60D318-4FE1-4665-92E6-0BB546238782}"/>
    <cellStyle name="Итог 9 3 2 2 3" xfId="17292" xr:uid="{68E81825-7878-4B86-9375-B0F97FABAF12}"/>
    <cellStyle name="Итог 9 3 2 2 4" xfId="22768" xr:uid="{8FC14EFB-118B-4D13-967D-EDE8550FB426}"/>
    <cellStyle name="Итог 9 3 2 3" xfId="9501" xr:uid="{EA57038D-7686-4E39-B327-2B1F80E6023E}"/>
    <cellStyle name="Итог 9 3 2 4" xfId="15146" xr:uid="{0A15AD40-499A-475F-A203-19BF29ADE13E}"/>
    <cellStyle name="Итог 9 3 2 5" xfId="20666" xr:uid="{06E1898E-0450-4072-969F-38DD339EE9A2}"/>
    <cellStyle name="Итог 9 3 3" xfId="2895" xr:uid="{7F516E61-BA07-4D10-8347-8ABE9A940F15}"/>
    <cellStyle name="Итог 9 3 3 2" xfId="5137" xr:uid="{2136495F-F951-4B4E-952E-0A87615200A6}"/>
    <cellStyle name="Итог 9 3 3 2 2" xfId="11688" xr:uid="{92D3DCB9-D6D2-40E3-8DFA-4039C86CD31E}"/>
    <cellStyle name="Итог 9 3 3 2 3" xfId="17293" xr:uid="{827ADB6B-349B-4832-B21F-C69A6FEA2C3F}"/>
    <cellStyle name="Итог 9 3 3 2 4" xfId="22769" xr:uid="{091EAF7D-438B-43E3-BFFA-AC53410048CC}"/>
    <cellStyle name="Итог 9 3 3 3" xfId="9502" xr:uid="{4808878E-52B9-4173-857C-651067C5DEA9}"/>
    <cellStyle name="Итог 9 3 3 4" xfId="15147" xr:uid="{012C5AD2-FF20-423B-9A58-7D83AB86BB5D}"/>
    <cellStyle name="Итог 9 3 3 5" xfId="20667" xr:uid="{12E60EC2-B965-48B6-94DB-2144693663D4}"/>
    <cellStyle name="Итог 9 3 4" xfId="5135" xr:uid="{D4AE5265-49B2-4150-A700-F71ECB8B5862}"/>
    <cellStyle name="Итог 9 3 4 2" xfId="11686" xr:uid="{5BFF9C24-602D-4AC3-B040-28ECD3CC11AA}"/>
    <cellStyle name="Итог 9 3 4 3" xfId="17291" xr:uid="{5B087090-2BA1-42A5-AB78-D551891FC2E6}"/>
    <cellStyle name="Итог 9 3 4 4" xfId="22767" xr:uid="{FB431A95-99BE-4EFE-8578-C3B0FD4491AB}"/>
    <cellStyle name="Итог 9 3 5" xfId="9500" xr:uid="{08A967F2-62A7-46DD-A1DD-0FEB01D3C4C5}"/>
    <cellStyle name="Итог 9 3 6" xfId="15145" xr:uid="{EF2CCD4C-B6D0-44D9-AB26-AD917C073DDE}"/>
    <cellStyle name="Итог 9 3 7" xfId="20665" xr:uid="{211ED11D-8AE5-48B2-A34E-E20DEDCF5D15}"/>
    <cellStyle name="Итог 9 4" xfId="2896" xr:uid="{4526BE06-E62F-4E5B-A7ED-95EF9D01599F}"/>
    <cellStyle name="Итог 9 4 2" xfId="2897" xr:uid="{B59F310D-BED4-4A7A-A7A8-323A651084BB}"/>
    <cellStyle name="Итог 9 4 2 2" xfId="5139" xr:uid="{781724F5-9D3D-4645-945E-B1C68C0AD873}"/>
    <cellStyle name="Итог 9 4 2 2 2" xfId="11690" xr:uid="{758335F4-75D0-4B7C-BE16-83335542F4C4}"/>
    <cellStyle name="Итог 9 4 2 2 3" xfId="17295" xr:uid="{AC48E9E9-FC88-463D-82B3-4BD6CC698EEF}"/>
    <cellStyle name="Итог 9 4 2 2 4" xfId="22771" xr:uid="{86459B1D-E2C9-4203-A92A-2CE41DBC57A0}"/>
    <cellStyle name="Итог 9 4 2 3" xfId="9504" xr:uid="{2C640AA6-3BB3-4641-92A4-59D03FDEFECB}"/>
    <cellStyle name="Итог 9 4 2 4" xfId="15149" xr:uid="{E615F2AF-DFE5-4911-9FD5-040B67404C68}"/>
    <cellStyle name="Итог 9 4 2 5" xfId="20669" xr:uid="{D5C9FF77-0BBD-4D01-8D2D-963C656528CA}"/>
    <cellStyle name="Итог 9 4 3" xfId="2898" xr:uid="{6EA7E046-6B75-4B98-A6B4-9DFE570B287C}"/>
    <cellStyle name="Итог 9 4 3 2" xfId="5140" xr:uid="{BA1F22C5-DFCF-4A98-9AF4-322FE305B8D6}"/>
    <cellStyle name="Итог 9 4 3 2 2" xfId="11691" xr:uid="{7930323B-99CE-4CE9-B054-68960BB525EC}"/>
    <cellStyle name="Итог 9 4 3 2 3" xfId="17296" xr:uid="{86C7A55A-768B-4656-BC77-B7209CE845F8}"/>
    <cellStyle name="Итог 9 4 3 2 4" xfId="22772" xr:uid="{57ED6970-EBC7-4A5A-81A7-8EBAF131AACD}"/>
    <cellStyle name="Итог 9 4 3 3" xfId="9505" xr:uid="{BC1D5552-313E-4C44-8EF8-0E57AF390212}"/>
    <cellStyle name="Итог 9 4 3 4" xfId="15150" xr:uid="{A69FB7DB-6F11-43D6-91D8-923B8EF83404}"/>
    <cellStyle name="Итог 9 4 3 5" xfId="20670" xr:uid="{093D2B7F-CE99-48BB-8599-31A5ACF23ACF}"/>
    <cellStyle name="Итог 9 4 4" xfId="5138" xr:uid="{E57B458A-4321-462B-A1D7-810C76B860FE}"/>
    <cellStyle name="Итог 9 4 4 2" xfId="11689" xr:uid="{C957B37B-48E4-4CF3-B4AD-061EF73127F8}"/>
    <cellStyle name="Итог 9 4 4 3" xfId="17294" xr:uid="{56A63075-1D4A-4229-9C1A-200B34FFC6D2}"/>
    <cellStyle name="Итог 9 4 4 4" xfId="22770" xr:uid="{EC131E8C-37E1-4E71-A55B-D824E76B4F6A}"/>
    <cellStyle name="Итог 9 4 5" xfId="9503" xr:uid="{07C22BBF-DA8C-4EC1-8EFE-E2BBCC0B9877}"/>
    <cellStyle name="Итог 9 4 6" xfId="15148" xr:uid="{51578DEA-3BEC-4F27-A8B4-72593B1CD717}"/>
    <cellStyle name="Итог 9 4 7" xfId="20668" xr:uid="{BD6B7033-8159-4D9B-913D-1BB5B5FF6868}"/>
    <cellStyle name="Итог 9 5" xfId="2899" xr:uid="{05C66855-D5CB-4BEC-AC40-C17BA8C475E3}"/>
    <cellStyle name="Итог 9 5 2" xfId="5141" xr:uid="{07D7906D-D90B-4174-A5F3-4F1414C2562D}"/>
    <cellStyle name="Итог 9 5 2 2" xfId="11692" xr:uid="{5752C65C-EFC0-4C51-8BB5-01F03381CA53}"/>
    <cellStyle name="Итог 9 5 2 3" xfId="17297" xr:uid="{30EB581A-21CE-4C9E-A119-C9D35D0D7530}"/>
    <cellStyle name="Итог 9 5 2 4" xfId="22773" xr:uid="{DB8A7E99-ABA0-442C-A538-DCEA240B2F90}"/>
    <cellStyle name="Итог 9 5 3" xfId="9506" xr:uid="{89D680D5-C277-4F92-BDB8-EB5C15F3249D}"/>
    <cellStyle name="Итог 9 5 4" xfId="15151" xr:uid="{3246E839-19B3-4974-8A57-B09D8D9B09F0}"/>
    <cellStyle name="Итог 9 5 5" xfId="20671" xr:uid="{2A0B2B5C-3F1A-4D3F-BB4F-8E618608440F}"/>
    <cellStyle name="Итог 9 6" xfId="2900" xr:uid="{8906CC13-44FF-4E1B-9ED5-8B46B92DA5AC}"/>
    <cellStyle name="Итог 9 6 2" xfId="5142" xr:uid="{29EC500C-3224-4F77-8944-5EA2543C13AC}"/>
    <cellStyle name="Итог 9 6 2 2" xfId="11693" xr:uid="{A8238B57-BB05-4B2C-A44D-3B98ED08A2C3}"/>
    <cellStyle name="Итог 9 6 2 3" xfId="17298" xr:uid="{1472227D-5EA1-4E13-A916-D148069B4DDD}"/>
    <cellStyle name="Итог 9 6 2 4" xfId="22774" xr:uid="{FE3D0F60-400A-4C0C-A6E4-5BFD27DEB64C}"/>
    <cellStyle name="Итог 9 6 3" xfId="9507" xr:uid="{C5957438-AA3B-46CB-9411-00F22EB066CE}"/>
    <cellStyle name="Итог 9 6 4" xfId="15152" xr:uid="{7914F065-1BE6-4BD9-8BD5-7C29B21CE09D}"/>
    <cellStyle name="Итог 9 6 5" xfId="20672" xr:uid="{83CC70DE-2780-485B-9B5C-3DBD154E980A}"/>
    <cellStyle name="Итог 9 7" xfId="5131" xr:uid="{4DC68304-A6F7-4285-A9F0-9BE7B83F32EF}"/>
    <cellStyle name="Итог 9 7 2" xfId="11682" xr:uid="{1FCC764A-746B-40D2-B38F-7C3001AA5906}"/>
    <cellStyle name="Итог 9 7 3" xfId="17287" xr:uid="{1A5A5389-35CF-430A-B708-7BBF3C5AE88F}"/>
    <cellStyle name="Итог 9 7 4" xfId="22763" xr:uid="{49CC31F5-F624-4E44-93D0-6CB450B2AEFC}"/>
    <cellStyle name="Итог 9 8" xfId="9496" xr:uid="{9D363CBB-98EE-4036-AC1F-D6D66F5DAA87}"/>
    <cellStyle name="Итог 9 9" xfId="15141" xr:uid="{D266ED1E-5F62-420C-A401-D35E4DAD1427}"/>
    <cellStyle name="Контрольная ячейка" xfId="2901" xr:uid="{26F073AB-07E7-46E3-9FFD-80F1CA3438AD}"/>
    <cellStyle name="Название" xfId="2902" xr:uid="{DD9CC1F1-0EE2-4784-956B-FF9A933CAA9D}"/>
    <cellStyle name="Нейтральный" xfId="2903" xr:uid="{6A74FF40-1628-4305-8291-BF9BF668E77B}"/>
    <cellStyle name="Обычный 11" xfId="750" xr:uid="{28DF05DB-F8B8-48D0-BE88-770702ED581B}"/>
    <cellStyle name="Обычный 2 2" xfId="751" xr:uid="{37F1B5F7-286A-4F1C-9C8A-CA07A1D5FE06}"/>
    <cellStyle name="Обычный 2 5" xfId="752" xr:uid="{754A6BCE-570D-4157-847C-215447036590}"/>
    <cellStyle name="Обычный 66" xfId="753" xr:uid="{9162F4CC-DC21-4508-89A4-1BED603FD240}"/>
    <cellStyle name="Обычный 67" xfId="754" xr:uid="{31A66DD6-02FC-4085-8EEE-B4246DD3E49B}"/>
    <cellStyle name="Плохой" xfId="2904" xr:uid="{D8C146C1-36EE-407C-A7D5-8761C67601D6}"/>
    <cellStyle name="Пояснение" xfId="2905" xr:uid="{3DD03E30-3448-4739-9C73-6BF9D3C42CA5}"/>
    <cellStyle name="Примечание" xfId="2906" xr:uid="{5561D787-2E58-45ED-A94C-AC3683E91D0E}"/>
    <cellStyle name="Примечание 10" xfId="2907" xr:uid="{1274C68D-3450-40A3-BA55-E7D7EA198CBD}"/>
    <cellStyle name="Примечание 10 10" xfId="20674" xr:uid="{795F64CC-BED1-408E-9264-35785D82D272}"/>
    <cellStyle name="Примечание 10 2" xfId="2908" xr:uid="{19BBA74A-BB7E-4794-8EE8-B8F6535904FB}"/>
    <cellStyle name="Примечание 10 2 2" xfId="2909" xr:uid="{55B4646F-9BDA-467A-9020-F135325E13F6}"/>
    <cellStyle name="Примечание 10 2 2 2" xfId="5146" xr:uid="{DC0ABF26-FD34-474F-9094-80690E02166A}"/>
    <cellStyle name="Примечание 10 2 2 2 2" xfId="11697" xr:uid="{6D62859D-AD21-4744-A3AD-CE9C62826914}"/>
    <cellStyle name="Примечание 10 2 2 2 3" xfId="17302" xr:uid="{7BB18878-7F52-4CA7-B519-B9C1002152FB}"/>
    <cellStyle name="Примечание 10 2 2 2 4" xfId="22778" xr:uid="{62AF5513-4E5D-4A55-8DFF-52A120EAE190}"/>
    <cellStyle name="Примечание 10 2 2 3" xfId="9514" xr:uid="{5B4BE389-54DC-42F7-AD8D-69D09E6F485B}"/>
    <cellStyle name="Примечание 10 2 2 4" xfId="15156" xr:uid="{DFAA0FC8-D19A-4AFC-AE17-BB2A62F78161}"/>
    <cellStyle name="Примечание 10 2 2 5" xfId="20676" xr:uid="{347694AD-B411-4069-9644-7CDBEEF18244}"/>
    <cellStyle name="Примечание 10 2 3" xfId="2910" xr:uid="{49441498-64F5-4D54-B140-EEF25FF2BEDD}"/>
    <cellStyle name="Примечание 10 2 3 2" xfId="5147" xr:uid="{0620FF71-FD62-440A-B6E4-0CA38F254C18}"/>
    <cellStyle name="Примечание 10 2 3 2 2" xfId="11698" xr:uid="{25C4D4A6-2899-4345-94B7-67ACEC0FB731}"/>
    <cellStyle name="Примечание 10 2 3 2 3" xfId="17303" xr:uid="{B9781776-C272-452E-94C6-F5107311148A}"/>
    <cellStyle name="Примечание 10 2 3 2 4" xfId="22779" xr:uid="{F40141F9-FAB7-41E8-88D9-9777CADC9C85}"/>
    <cellStyle name="Примечание 10 2 3 3" xfId="9515" xr:uid="{ECC68C43-88FF-41E6-AE9A-9C05E6C82BC5}"/>
    <cellStyle name="Примечание 10 2 3 4" xfId="15157" xr:uid="{0C55930E-86F0-4656-B4C2-D79A82FE8447}"/>
    <cellStyle name="Примечание 10 2 3 5" xfId="20677" xr:uid="{159CB4B9-634B-4B74-BE5C-A8334F27436E}"/>
    <cellStyle name="Примечание 10 2 4" xfId="5145" xr:uid="{91CF13C2-72E5-4C95-9723-0E917BF86573}"/>
    <cellStyle name="Примечание 10 2 4 2" xfId="11696" xr:uid="{9F39B0B8-8E62-4A3C-823D-C9B954A495A5}"/>
    <cellStyle name="Примечание 10 2 4 3" xfId="17301" xr:uid="{3FDA3418-8D91-47A3-ABF9-44887BACEB78}"/>
    <cellStyle name="Примечание 10 2 4 4" xfId="22777" xr:uid="{EAFCC326-2B1D-4782-B708-DD0700925E26}"/>
    <cellStyle name="Примечание 10 2 5" xfId="9513" xr:uid="{035CBB7E-3EF0-4646-8E19-AA8D1CA69525}"/>
    <cellStyle name="Примечание 10 2 6" xfId="15155" xr:uid="{EB8ECE4D-5819-4DC1-ACF9-36B1F6E9066C}"/>
    <cellStyle name="Примечание 10 2 7" xfId="20675" xr:uid="{46D28E16-C8E9-4479-BBA0-2091709BD9C5}"/>
    <cellStyle name="Примечание 10 3" xfId="2911" xr:uid="{3F2B37D4-3D74-4E88-ADDD-026A06798847}"/>
    <cellStyle name="Примечание 10 3 2" xfId="2912" xr:uid="{AFF004B2-8EC6-42D1-BBDB-E033B49C1ED2}"/>
    <cellStyle name="Примечание 10 3 2 2" xfId="5149" xr:uid="{3517B667-BABE-4774-A2DF-1AA30D8B356C}"/>
    <cellStyle name="Примечание 10 3 2 2 2" xfId="11700" xr:uid="{D83EBA67-46AF-463A-9423-C809244FAEFF}"/>
    <cellStyle name="Примечание 10 3 2 2 3" xfId="17305" xr:uid="{83244F83-1507-438E-935D-1DC30BF889BA}"/>
    <cellStyle name="Примечание 10 3 2 2 4" xfId="22781" xr:uid="{F15D54AE-CB89-46E0-8C39-B592664C3EA0}"/>
    <cellStyle name="Примечание 10 3 2 3" xfId="9517" xr:uid="{E062C20B-8519-4585-831F-9AF221657A7E}"/>
    <cellStyle name="Примечание 10 3 2 4" xfId="15159" xr:uid="{99B454A8-F1D8-44CB-B33C-BA52EA367643}"/>
    <cellStyle name="Примечание 10 3 2 5" xfId="20679" xr:uid="{36EDA774-89E4-42B7-8436-BE268B89212B}"/>
    <cellStyle name="Примечание 10 3 3" xfId="2913" xr:uid="{70280C3A-6D37-4F7B-B3C8-6ADBFB3A1318}"/>
    <cellStyle name="Примечание 10 3 3 2" xfId="5150" xr:uid="{45230462-EEA0-4CBB-A362-F2153A3B7715}"/>
    <cellStyle name="Примечание 10 3 3 2 2" xfId="11701" xr:uid="{DD31BEB3-4B47-4FF1-8C17-5C907A5DDDC5}"/>
    <cellStyle name="Примечание 10 3 3 2 3" xfId="17306" xr:uid="{8BF48AC4-A993-4D69-81EC-352198B3D565}"/>
    <cellStyle name="Примечание 10 3 3 2 4" xfId="22782" xr:uid="{0153F0D5-2144-4142-91E8-53DE3658061F}"/>
    <cellStyle name="Примечание 10 3 3 3" xfId="9518" xr:uid="{2E9FAA49-E8B0-40D0-AF86-F1136D81D7E3}"/>
    <cellStyle name="Примечание 10 3 3 4" xfId="15160" xr:uid="{2AE96CDD-E76A-4DCB-A382-081A86BBE733}"/>
    <cellStyle name="Примечание 10 3 3 5" xfId="20680" xr:uid="{A5B196DF-C079-423C-937B-8DD9FCA5E073}"/>
    <cellStyle name="Примечание 10 3 4" xfId="5148" xr:uid="{1C317BD4-A31D-480D-B907-29381AE00597}"/>
    <cellStyle name="Примечание 10 3 4 2" xfId="11699" xr:uid="{5EC791EE-5BA1-4E3C-A489-75314B4CF248}"/>
    <cellStyle name="Примечание 10 3 4 3" xfId="17304" xr:uid="{47C32E76-7C20-441D-93CA-AD64D62CEFF6}"/>
    <cellStyle name="Примечание 10 3 4 4" xfId="22780" xr:uid="{2C1FCE7C-60FA-4A13-AFCE-CEA1BEB97D36}"/>
    <cellStyle name="Примечание 10 3 5" xfId="9516" xr:uid="{C2EC6F51-1023-4C3D-91EC-23BBD9C0C31F}"/>
    <cellStyle name="Примечание 10 3 6" xfId="15158" xr:uid="{275E5491-B94C-4DB1-AB1A-D28E9371F9B9}"/>
    <cellStyle name="Примечание 10 3 7" xfId="20678" xr:uid="{A2BBC9FF-B208-434C-851F-6F1C872A88ED}"/>
    <cellStyle name="Примечание 10 4" xfId="2914" xr:uid="{ACC5DAE3-9B6A-4A8D-85D4-5E237EB7A91F}"/>
    <cellStyle name="Примечание 10 4 2" xfId="2915" xr:uid="{6F323FB1-3BB5-4489-8502-C8847B57BFFC}"/>
    <cellStyle name="Примечание 10 4 2 2" xfId="5152" xr:uid="{196326F0-F0A2-423F-9FE0-E9D5B952C938}"/>
    <cellStyle name="Примечание 10 4 2 2 2" xfId="11703" xr:uid="{0B3F6545-0946-493F-84D6-5E9D2760F10A}"/>
    <cellStyle name="Примечание 10 4 2 2 3" xfId="17308" xr:uid="{716876DE-34D5-4FE6-B0AF-3263819C01D5}"/>
    <cellStyle name="Примечание 10 4 2 2 4" xfId="22784" xr:uid="{51031C51-8846-4605-87F2-874B970E4767}"/>
    <cellStyle name="Примечание 10 4 2 3" xfId="9520" xr:uid="{8AEA8D4B-3A4D-4EDC-8D11-1AF1D7788E17}"/>
    <cellStyle name="Примечание 10 4 2 4" xfId="15162" xr:uid="{FB433198-F122-4BF7-9C5F-7DE3A4C8D4AC}"/>
    <cellStyle name="Примечание 10 4 2 5" xfId="20682" xr:uid="{679791E5-B876-4ACA-AB2E-6C729B1CAAF0}"/>
    <cellStyle name="Примечание 10 4 3" xfId="2916" xr:uid="{8FDE27B9-7C80-49E5-A03E-6B9B5CC54943}"/>
    <cellStyle name="Примечание 10 4 3 2" xfId="5153" xr:uid="{6E78680C-ABD3-4BCE-8A2F-7D935CCD7380}"/>
    <cellStyle name="Примечание 10 4 3 2 2" xfId="11704" xr:uid="{9EA85736-8F1D-44E8-B6C3-DE56C7008761}"/>
    <cellStyle name="Примечание 10 4 3 2 3" xfId="17309" xr:uid="{7C7A210E-E239-4EAA-BCEF-679876198F64}"/>
    <cellStyle name="Примечание 10 4 3 2 4" xfId="22785" xr:uid="{66DEA75E-87F3-4F36-A537-8CFE74365204}"/>
    <cellStyle name="Примечание 10 4 3 3" xfId="9521" xr:uid="{DE29DF2C-9094-4657-940F-97A84B977854}"/>
    <cellStyle name="Примечание 10 4 3 4" xfId="15163" xr:uid="{66D747B0-8DFB-46EA-87B0-F07526EDF50C}"/>
    <cellStyle name="Примечание 10 4 3 5" xfId="20683" xr:uid="{D63D2E49-6E88-443E-A8E2-546A25391F03}"/>
    <cellStyle name="Примечание 10 4 4" xfId="5151" xr:uid="{4416F016-848E-4D2A-8A03-61F9E9D111BC}"/>
    <cellStyle name="Примечание 10 4 4 2" xfId="11702" xr:uid="{CFDCE855-E3AD-4F2B-A261-918516C22097}"/>
    <cellStyle name="Примечание 10 4 4 3" xfId="17307" xr:uid="{29483B37-81F9-4395-BE25-BCA436D41CD7}"/>
    <cellStyle name="Примечание 10 4 4 4" xfId="22783" xr:uid="{0E6040CF-5391-4A4B-843F-91F5791B06FE}"/>
    <cellStyle name="Примечание 10 4 5" xfId="9519" xr:uid="{63CD546C-25A0-4B0D-BED0-3346E0EF7D20}"/>
    <cellStyle name="Примечание 10 4 6" xfId="15161" xr:uid="{7954CF53-DE5D-434D-88BB-4F20DB8823E3}"/>
    <cellStyle name="Примечание 10 4 7" xfId="20681" xr:uid="{297154BB-58BC-403E-A0B7-6C110030599F}"/>
    <cellStyle name="Примечание 10 5" xfId="2917" xr:uid="{C5974875-4EDA-44E2-8C7F-5F5DA5F52232}"/>
    <cellStyle name="Примечание 10 5 2" xfId="5154" xr:uid="{A163D106-00AE-4F1C-81E1-943BCC842401}"/>
    <cellStyle name="Примечание 10 5 2 2" xfId="11705" xr:uid="{1635DF85-BF8D-445C-91A8-DEBEACF85CF1}"/>
    <cellStyle name="Примечание 10 5 2 3" xfId="17310" xr:uid="{9EABEC4C-2FCF-4DFB-A47D-1FD03B652426}"/>
    <cellStyle name="Примечание 10 5 2 4" xfId="22786" xr:uid="{16C96B3B-C818-4FBA-9CF3-311A243DA2DD}"/>
    <cellStyle name="Примечание 10 5 3" xfId="9522" xr:uid="{5C9ED701-1961-433C-BF99-6C026B26E237}"/>
    <cellStyle name="Примечание 10 5 4" xfId="15164" xr:uid="{018389D3-C553-4604-A625-D0E2D7F4AE1B}"/>
    <cellStyle name="Примечание 10 5 5" xfId="20684" xr:uid="{FAAFE6D0-73A5-4780-B104-C5DE1CFA9EC2}"/>
    <cellStyle name="Примечание 10 6" xfId="2918" xr:uid="{581A0413-C1D6-4782-8B9D-C1DBE42DA5C2}"/>
    <cellStyle name="Примечание 10 6 2" xfId="5155" xr:uid="{9CA65CBE-5596-44A0-8724-469D4CC41EC5}"/>
    <cellStyle name="Примечание 10 6 2 2" xfId="11706" xr:uid="{79044DD9-4DE7-429D-88E4-7FC1579BC47D}"/>
    <cellStyle name="Примечание 10 6 2 3" xfId="17311" xr:uid="{FCB9A2FB-F82D-4D67-AF2D-41E213F906C1}"/>
    <cellStyle name="Примечание 10 6 2 4" xfId="22787" xr:uid="{F2B95DF2-661E-4328-91AA-C7D2A41D31D2}"/>
    <cellStyle name="Примечание 10 6 3" xfId="9523" xr:uid="{1E11E9F4-B5BD-4340-BB18-83DB08869472}"/>
    <cellStyle name="Примечание 10 6 4" xfId="15165" xr:uid="{B792AE6D-D0D4-4FEA-97BE-0A06C9D0AF20}"/>
    <cellStyle name="Примечание 10 6 5" xfId="20685" xr:uid="{4DF0A967-6D8D-4952-8B53-7E796353985C}"/>
    <cellStyle name="Примечание 10 7" xfId="5144" xr:uid="{1E910232-3449-46EF-9BEB-A5AD9865FBF5}"/>
    <cellStyle name="Примечание 10 7 2" xfId="11695" xr:uid="{7EFB5DE1-3FFB-4E96-AC71-B3638C5D6731}"/>
    <cellStyle name="Примечание 10 7 3" xfId="17300" xr:uid="{27A10647-4A8A-4B76-9AE3-0BC408699E59}"/>
    <cellStyle name="Примечание 10 7 4" xfId="22776" xr:uid="{6528AA95-CFCC-44B2-BD62-FCBA62EBCD6C}"/>
    <cellStyle name="Примечание 10 8" xfId="9512" xr:uid="{6B4BFFA1-FEE8-4B5E-BE83-7E0D3D1B407E}"/>
    <cellStyle name="Примечание 10 9" xfId="15154" xr:uid="{9E91C41A-3F6D-4CF7-838A-E2B30B9BAFCE}"/>
    <cellStyle name="Примечание 11" xfId="2919" xr:uid="{04E239FB-D20A-4D47-9BFE-AF9A90635356}"/>
    <cellStyle name="Примечание 11 10" xfId="20686" xr:uid="{527C0C94-9025-4151-AC42-AC865B94AE59}"/>
    <cellStyle name="Примечание 11 2" xfId="2920" xr:uid="{6710BEAB-987B-4A20-861F-53F5AA8938E0}"/>
    <cellStyle name="Примечание 11 2 2" xfId="2921" xr:uid="{2AD5C1B1-98B8-4F02-9739-C834D9670D00}"/>
    <cellStyle name="Примечание 11 2 2 2" xfId="5158" xr:uid="{3E2F2A50-34E9-4CE4-9CD4-DBAFE4E07DF2}"/>
    <cellStyle name="Примечание 11 2 2 2 2" xfId="11709" xr:uid="{FA2A9B01-3349-4290-A070-286911CDA66E}"/>
    <cellStyle name="Примечание 11 2 2 2 3" xfId="17314" xr:uid="{FE7A7CAD-A78D-49D5-B98B-8BCE1620EB7D}"/>
    <cellStyle name="Примечание 11 2 2 2 4" xfId="22790" xr:uid="{822633E5-DFFF-4FE0-B9E5-B8914BFEA4D1}"/>
    <cellStyle name="Примечание 11 2 2 3" xfId="9526" xr:uid="{D39E2FF7-F03E-4ED9-AE4C-A88C22EB2A0A}"/>
    <cellStyle name="Примечание 11 2 2 4" xfId="15168" xr:uid="{115C0571-CDBE-4543-BD92-954ACA1F73FB}"/>
    <cellStyle name="Примечание 11 2 2 5" xfId="20688" xr:uid="{27811807-D375-4A15-9270-293B1A5BEB55}"/>
    <cellStyle name="Примечание 11 2 3" xfId="2922" xr:uid="{8DC8252B-DDED-4C78-9E1A-B26D06CDD5B1}"/>
    <cellStyle name="Примечание 11 2 3 2" xfId="5159" xr:uid="{3D94316A-3D1C-40D7-A01B-3A9484D442B1}"/>
    <cellStyle name="Примечание 11 2 3 2 2" xfId="11710" xr:uid="{1E6A6168-0EB8-48BC-BAC8-B378E4243060}"/>
    <cellStyle name="Примечание 11 2 3 2 3" xfId="17315" xr:uid="{A8FC3401-F170-41FA-8666-A9AECEC6D60C}"/>
    <cellStyle name="Примечание 11 2 3 2 4" xfId="22791" xr:uid="{C5AD0A02-C072-4E36-B5A3-CE45F760DABF}"/>
    <cellStyle name="Примечание 11 2 3 3" xfId="9527" xr:uid="{F9C0A81B-E7E7-40A6-A9D2-31BA5E7131DF}"/>
    <cellStyle name="Примечание 11 2 3 4" xfId="15169" xr:uid="{F07FA846-1A5E-454C-93AC-9364486DB269}"/>
    <cellStyle name="Примечание 11 2 3 5" xfId="20689" xr:uid="{83C461FA-7762-450F-B1E5-F3C6F85FF58F}"/>
    <cellStyle name="Примечание 11 2 4" xfId="5157" xr:uid="{7B3CC72F-5301-497B-A852-89C6C8154BAA}"/>
    <cellStyle name="Примечание 11 2 4 2" xfId="11708" xr:uid="{48943A4C-5FC1-4B0B-893D-39AC342C2530}"/>
    <cellStyle name="Примечание 11 2 4 3" xfId="17313" xr:uid="{79A60E44-A64B-492E-9C88-535AB4C509D5}"/>
    <cellStyle name="Примечание 11 2 4 4" xfId="22789" xr:uid="{A3D1CA7D-6172-4B04-B566-78D9C136C8F8}"/>
    <cellStyle name="Примечание 11 2 5" xfId="9525" xr:uid="{698DE29E-72C9-45BF-AEAD-81D04DC1D538}"/>
    <cellStyle name="Примечание 11 2 6" xfId="15167" xr:uid="{C54ED045-303E-4C84-A09D-BC60838BEA2A}"/>
    <cellStyle name="Примечание 11 2 7" xfId="20687" xr:uid="{2C4AD333-E792-4459-B13E-D3D5E63F9CF4}"/>
    <cellStyle name="Примечание 11 3" xfId="2923" xr:uid="{D068A2AF-8FB3-420C-A017-AE1F3A3EC32E}"/>
    <cellStyle name="Примечание 11 3 2" xfId="2924" xr:uid="{375D65FD-6D73-42B6-925D-20C3F7B7D3AB}"/>
    <cellStyle name="Примечание 11 3 2 2" xfId="5161" xr:uid="{E1AF22AB-9FDC-434B-815B-48AAD5DCF4DE}"/>
    <cellStyle name="Примечание 11 3 2 2 2" xfId="11712" xr:uid="{C6DB8B4C-0A86-4D0F-BF97-5A67EE89DAB7}"/>
    <cellStyle name="Примечание 11 3 2 2 3" xfId="17317" xr:uid="{EF8DC370-C0B2-479D-BC92-8A024E24BC22}"/>
    <cellStyle name="Примечание 11 3 2 2 4" xfId="22793" xr:uid="{5ED398D5-DDFE-4429-B15B-C511AD33E762}"/>
    <cellStyle name="Примечание 11 3 2 3" xfId="9529" xr:uid="{2A7DFB36-9909-485E-BCF2-CD13739FAC38}"/>
    <cellStyle name="Примечание 11 3 2 4" xfId="15171" xr:uid="{CDDDACA8-0A00-4145-B27F-020AAFF644E0}"/>
    <cellStyle name="Примечание 11 3 2 5" xfId="20691" xr:uid="{FE1A8777-3B99-46FB-950E-ED33A283C040}"/>
    <cellStyle name="Примечание 11 3 3" xfId="2925" xr:uid="{9C066D90-4645-4BDA-89A0-4740FA7E91F8}"/>
    <cellStyle name="Примечание 11 3 3 2" xfId="5162" xr:uid="{668983BD-7128-4B9C-9C7F-3D8A34FEEF3C}"/>
    <cellStyle name="Примечание 11 3 3 2 2" xfId="11713" xr:uid="{E8385DE9-C4E7-41EE-8935-F94894CECF6B}"/>
    <cellStyle name="Примечание 11 3 3 2 3" xfId="17318" xr:uid="{93949F56-346D-4F55-8A15-B366B932B6E7}"/>
    <cellStyle name="Примечание 11 3 3 2 4" xfId="22794" xr:uid="{8D2F0C56-1AB4-4013-800A-632A19ABD7C0}"/>
    <cellStyle name="Примечание 11 3 3 3" xfId="9530" xr:uid="{D9CCF703-B506-4439-9189-E60E0358FA05}"/>
    <cellStyle name="Примечание 11 3 3 4" xfId="15172" xr:uid="{F005EC8B-8E7C-4867-A175-346F66AF5521}"/>
    <cellStyle name="Примечание 11 3 3 5" xfId="20692" xr:uid="{BD6F00DE-8024-4FE5-9A5D-10CB708A9788}"/>
    <cellStyle name="Примечание 11 3 4" xfId="5160" xr:uid="{8E4F02CB-C6C5-47D8-8C52-766A9EACB7A3}"/>
    <cellStyle name="Примечание 11 3 4 2" xfId="11711" xr:uid="{FDB1C0AF-0B2A-4E86-BABA-147156841D8C}"/>
    <cellStyle name="Примечание 11 3 4 3" xfId="17316" xr:uid="{91CD77C7-3FC9-4B3E-A298-CFC0D2606782}"/>
    <cellStyle name="Примечание 11 3 4 4" xfId="22792" xr:uid="{83FB24D0-2FC8-4CEB-95F9-7D3E404DC565}"/>
    <cellStyle name="Примечание 11 3 5" xfId="9528" xr:uid="{56B68D1F-0EAB-4769-B679-02BD2815B46E}"/>
    <cellStyle name="Примечание 11 3 6" xfId="15170" xr:uid="{67097DD9-3820-44D2-B0E3-506C56CD7859}"/>
    <cellStyle name="Примечание 11 3 7" xfId="20690" xr:uid="{D2454CCA-D2B2-4A5D-ABE0-7FD68E95EBAE}"/>
    <cellStyle name="Примечание 11 4" xfId="2926" xr:uid="{F6DA85C1-A3E9-4099-945E-CCE113A1FC89}"/>
    <cellStyle name="Примечание 11 4 2" xfId="2927" xr:uid="{CBAA37E5-9619-4774-9603-2A2EE5A8BEAF}"/>
    <cellStyle name="Примечание 11 4 2 2" xfId="5164" xr:uid="{1665A353-9A0D-4ACD-BBF0-D306FB5913FE}"/>
    <cellStyle name="Примечание 11 4 2 2 2" xfId="11715" xr:uid="{A3C5D8E2-8E93-45BE-BEBB-7342B9E34C79}"/>
    <cellStyle name="Примечание 11 4 2 2 3" xfId="17320" xr:uid="{B0F9B6A3-0F9C-487D-8E91-48F61C26C452}"/>
    <cellStyle name="Примечание 11 4 2 2 4" xfId="22796" xr:uid="{2E3CDFB2-B2A0-4D58-81E5-C4373BF270E5}"/>
    <cellStyle name="Примечание 11 4 2 3" xfId="9532" xr:uid="{1BA0229E-6844-4586-AE87-A4A30BDBD291}"/>
    <cellStyle name="Примечание 11 4 2 4" xfId="15174" xr:uid="{9CEB84DB-48B0-4C84-8BC7-406A98AFF421}"/>
    <cellStyle name="Примечание 11 4 2 5" xfId="20694" xr:uid="{0BE01AD4-55AF-48E7-9877-66918E1BDA3A}"/>
    <cellStyle name="Примечание 11 4 3" xfId="2928" xr:uid="{E8EACF02-569F-4E08-91A1-AE6A39A73619}"/>
    <cellStyle name="Примечание 11 4 3 2" xfId="5165" xr:uid="{D0466758-228F-48FB-9BCC-96BB315815AC}"/>
    <cellStyle name="Примечание 11 4 3 2 2" xfId="11716" xr:uid="{CB318072-A9BA-4523-8315-1E0FFD87BD79}"/>
    <cellStyle name="Примечание 11 4 3 2 3" xfId="17321" xr:uid="{1D1C5582-0A37-4604-BD71-01497E0A4DE3}"/>
    <cellStyle name="Примечание 11 4 3 2 4" xfId="22797" xr:uid="{4D6C1537-833D-4F31-AA41-5F78B51C6AE9}"/>
    <cellStyle name="Примечание 11 4 3 3" xfId="9533" xr:uid="{C4F4205B-4B53-4529-AC89-6B70949D43DF}"/>
    <cellStyle name="Примечание 11 4 3 4" xfId="15175" xr:uid="{D53B92AD-9D78-4E21-B01E-62ACE7B107AF}"/>
    <cellStyle name="Примечание 11 4 3 5" xfId="20695" xr:uid="{500CC580-FBA5-41C7-B746-4551A064D0AF}"/>
    <cellStyle name="Примечание 11 4 4" xfId="5163" xr:uid="{7747D526-0F0F-4A0A-84FB-EB348FB1BDB5}"/>
    <cellStyle name="Примечание 11 4 4 2" xfId="11714" xr:uid="{BC997BE1-E91A-45DA-80D2-0E8A9DC850AF}"/>
    <cellStyle name="Примечание 11 4 4 3" xfId="17319" xr:uid="{12331B24-4F3A-480C-A1F2-892BEA1DE29D}"/>
    <cellStyle name="Примечание 11 4 4 4" xfId="22795" xr:uid="{BDC5D808-4F9D-479D-9FF2-591185C06B97}"/>
    <cellStyle name="Примечание 11 4 5" xfId="9531" xr:uid="{64B983E8-74DD-487C-8C9B-335E3260F49B}"/>
    <cellStyle name="Примечание 11 4 6" xfId="15173" xr:uid="{E5822C51-10C0-4874-96C0-4B213326C2E6}"/>
    <cellStyle name="Примечание 11 4 7" xfId="20693" xr:uid="{A30D4975-152A-46E9-BC76-7DF51B79BEDA}"/>
    <cellStyle name="Примечание 11 5" xfId="2929" xr:uid="{54BE44F1-AE6E-4DEA-B028-AB794B51ED83}"/>
    <cellStyle name="Примечание 11 5 2" xfId="5166" xr:uid="{19EC7DA5-AC30-48FE-A1FA-83284463C0A0}"/>
    <cellStyle name="Примечание 11 5 2 2" xfId="11717" xr:uid="{39746E04-27E7-41FB-9EE8-F8A8FAC343CF}"/>
    <cellStyle name="Примечание 11 5 2 3" xfId="17322" xr:uid="{88FC866E-5636-42C5-A8AB-31864DBD0116}"/>
    <cellStyle name="Примечание 11 5 2 4" xfId="22798" xr:uid="{168D4852-84E0-4428-818E-302BCD87BBB3}"/>
    <cellStyle name="Примечание 11 5 3" xfId="9534" xr:uid="{8040B2AF-91E9-46B0-B818-EF9C58859635}"/>
    <cellStyle name="Примечание 11 5 4" xfId="15176" xr:uid="{5825FC6D-76D0-4184-BC61-BB79034A98BA}"/>
    <cellStyle name="Примечание 11 5 5" xfId="20696" xr:uid="{E598A7ED-2E83-4277-B752-27512A289CAE}"/>
    <cellStyle name="Примечание 11 6" xfId="2930" xr:uid="{43B3AD48-5818-4AD3-8738-810AC0F3F068}"/>
    <cellStyle name="Примечание 11 6 2" xfId="5167" xr:uid="{E2A07FD8-660F-43C9-8F3D-45BCC3F56F53}"/>
    <cellStyle name="Примечание 11 6 2 2" xfId="11718" xr:uid="{F8AAA76B-85D1-421E-B297-38353E7AF4FE}"/>
    <cellStyle name="Примечание 11 6 2 3" xfId="17323" xr:uid="{FC0EB2CB-CE5C-4C79-A419-28508AADDBC3}"/>
    <cellStyle name="Примечание 11 6 2 4" xfId="22799" xr:uid="{B0AB48F2-98CF-4B0D-9F6F-D7DEFEC19CF3}"/>
    <cellStyle name="Примечание 11 6 3" xfId="9535" xr:uid="{BCC98371-24E3-46A7-85F4-8B58D40EA7F6}"/>
    <cellStyle name="Примечание 11 6 4" xfId="15177" xr:uid="{CB934C3C-CAAD-42A4-A5BC-23B8E6F422DB}"/>
    <cellStyle name="Примечание 11 6 5" xfId="20697" xr:uid="{6A8CE827-1AAA-4BF3-8C5B-433C4F2BAC25}"/>
    <cellStyle name="Примечание 11 7" xfId="5156" xr:uid="{3D5C3608-E327-4AF7-9B72-405BE1390111}"/>
    <cellStyle name="Примечание 11 7 2" xfId="11707" xr:uid="{9D96F4DC-2C28-44EE-82B5-70FD33467B88}"/>
    <cellStyle name="Примечание 11 7 3" xfId="17312" xr:uid="{60283228-CF36-4D77-B643-37F4AED66CBB}"/>
    <cellStyle name="Примечание 11 7 4" xfId="22788" xr:uid="{A9C54C1A-CF48-4BBB-A978-C689DC5FF4D1}"/>
    <cellStyle name="Примечание 11 8" xfId="9524" xr:uid="{7DAF793B-668C-442B-B22A-80B3E72AC0B1}"/>
    <cellStyle name="Примечание 11 9" xfId="15166" xr:uid="{4BF3D4DA-DF7E-4E71-A15E-BF8D72119713}"/>
    <cellStyle name="Примечание 12" xfId="2931" xr:uid="{B63FFBF4-D780-44AA-B665-BFC89504D9B2}"/>
    <cellStyle name="Примечание 12 2" xfId="2932" xr:uid="{F7B9C0E9-8265-466E-AD3A-9FC8AE9F155D}"/>
    <cellStyle name="Примечание 12 2 2" xfId="5169" xr:uid="{1C788D8B-EF89-4881-9401-594A43307CCD}"/>
    <cellStyle name="Примечание 12 2 2 2" xfId="11720" xr:uid="{449C0E34-221C-40CC-AC07-FC85234348F4}"/>
    <cellStyle name="Примечание 12 2 2 3" xfId="17325" xr:uid="{55308AFA-2290-4401-9E87-1440E5A702E2}"/>
    <cellStyle name="Примечание 12 2 2 4" xfId="22801" xr:uid="{F0478B28-C6AC-4E7D-B208-6A69674CF3CB}"/>
    <cellStyle name="Примечание 12 2 3" xfId="9537" xr:uid="{F90E34BD-FDF9-41D7-B9F8-EFA89793F3F3}"/>
    <cellStyle name="Примечание 12 2 4" xfId="15179" xr:uid="{8B2D90D2-0254-4F20-94A6-212E2431D052}"/>
    <cellStyle name="Примечание 12 2 5" xfId="20699" xr:uid="{31251B14-8529-4F69-8CB4-7C3AB2E18BE4}"/>
    <cellStyle name="Примечание 12 3" xfId="2933" xr:uid="{CFAC3348-77D3-441D-94BF-66BED3B770F3}"/>
    <cellStyle name="Примечание 12 3 2" xfId="5170" xr:uid="{7D01C7CE-73B7-4C88-A83A-02CD1D5CD61D}"/>
    <cellStyle name="Примечание 12 3 2 2" xfId="11721" xr:uid="{1E439715-1DC6-4B85-A2B1-5CA8E73C9E1D}"/>
    <cellStyle name="Примечание 12 3 2 3" xfId="17326" xr:uid="{96A37937-828C-4B94-93F8-67C496FC05FA}"/>
    <cellStyle name="Примечание 12 3 2 4" xfId="22802" xr:uid="{2EB4DAA5-ACD8-49DC-9A07-BF9AC6AE490B}"/>
    <cellStyle name="Примечание 12 3 3" xfId="9538" xr:uid="{7C2373FF-66D2-4A6B-AAA8-1F1B04F69429}"/>
    <cellStyle name="Примечание 12 3 4" xfId="15180" xr:uid="{E378C7F9-30EC-48D8-B615-EE67C80FD5F0}"/>
    <cellStyle name="Примечание 12 3 5" xfId="20700" xr:uid="{32ED0411-A6A3-407C-B0FE-418B75FBE42A}"/>
    <cellStyle name="Примечание 12 4" xfId="5168" xr:uid="{77B8BAEC-B162-4834-BD4C-B46D5A1E27F8}"/>
    <cellStyle name="Примечание 12 4 2" xfId="11719" xr:uid="{CD4B5571-F607-4178-81B7-E579EAA8D9AF}"/>
    <cellStyle name="Примечание 12 4 3" xfId="17324" xr:uid="{2CEDC27D-6E9F-4710-A1A8-C7929568DC96}"/>
    <cellStyle name="Примечание 12 4 4" xfId="22800" xr:uid="{BAD16436-3181-4F6A-B83D-83BE829A3351}"/>
    <cellStyle name="Примечание 12 5" xfId="9536" xr:uid="{4E2EB5B2-C76A-4C82-A92F-C2B5D632D1C5}"/>
    <cellStyle name="Примечание 12 6" xfId="15178" xr:uid="{E5561C3F-E526-495A-AE19-4279D4ED9BE7}"/>
    <cellStyle name="Примечание 12 7" xfId="20698" xr:uid="{F8FAAF50-2BAE-4281-A1B9-7075B7772E34}"/>
    <cellStyle name="Примечание 13" xfId="2934" xr:uid="{99DA2A11-3DE9-4C84-BA60-4FB567F4A6EB}"/>
    <cellStyle name="Примечание 13 2" xfId="2935" xr:uid="{21512B61-57B2-45CE-ADC7-E3F2D37DA10A}"/>
    <cellStyle name="Примечание 13 2 2" xfId="5172" xr:uid="{5DFFC189-88EA-49F1-8B82-08663C17AA76}"/>
    <cellStyle name="Примечание 13 2 2 2" xfId="11723" xr:uid="{87ABAD94-69E0-4BD0-811E-85BB8C249FA6}"/>
    <cellStyle name="Примечание 13 2 2 3" xfId="17328" xr:uid="{624F6DB2-78D5-4CF6-B6D7-17F288355522}"/>
    <cellStyle name="Примечание 13 2 2 4" xfId="22804" xr:uid="{142D6294-7045-4A8D-B10F-A1CA0F7A40F8}"/>
    <cellStyle name="Примечание 13 2 3" xfId="9540" xr:uid="{4835D58B-B6F1-42E6-B079-C65C7EB1ED7E}"/>
    <cellStyle name="Примечание 13 2 4" xfId="15182" xr:uid="{45C3EB2C-B375-49D7-8905-7829C722B392}"/>
    <cellStyle name="Примечание 13 2 5" xfId="20702" xr:uid="{CE797AD3-3479-4A64-93C8-34901FE04924}"/>
    <cellStyle name="Примечание 13 3" xfId="2936" xr:uid="{ACE2DAE6-72A7-4B44-B0BB-B3F949D49AA8}"/>
    <cellStyle name="Примечание 13 3 2" xfId="5173" xr:uid="{7061FFF4-7ABC-429B-BF0F-806F2D83FB95}"/>
    <cellStyle name="Примечание 13 3 2 2" xfId="11724" xr:uid="{5D3D2D42-9533-4E6C-81C0-3A0F43CDFFA3}"/>
    <cellStyle name="Примечание 13 3 2 3" xfId="17329" xr:uid="{B10FD0F6-3B27-4826-A754-761DD29858BC}"/>
    <cellStyle name="Примечание 13 3 2 4" xfId="22805" xr:uid="{C9DF3493-322D-4234-B90D-157F156859BC}"/>
    <cellStyle name="Примечание 13 3 3" xfId="9541" xr:uid="{6200B200-BFB8-4024-BB88-F36DB797BB01}"/>
    <cellStyle name="Примечание 13 3 4" xfId="15183" xr:uid="{7847C020-88F3-4B51-99C6-2CC5434DADC7}"/>
    <cellStyle name="Примечание 13 3 5" xfId="20703" xr:uid="{5B4F0DDF-E408-4EB7-A68E-F1531EC062B0}"/>
    <cellStyle name="Примечание 13 4" xfId="5171" xr:uid="{7B15D8E2-96F2-4052-9BB0-A19A1F843D63}"/>
    <cellStyle name="Примечание 13 4 2" xfId="11722" xr:uid="{3DBD20C1-37B1-40CE-8101-677E835B0438}"/>
    <cellStyle name="Примечание 13 4 3" xfId="17327" xr:uid="{73BEE5D6-F313-405E-9DCD-BA77CB17B21A}"/>
    <cellStyle name="Примечание 13 4 4" xfId="22803" xr:uid="{34D2465B-22F7-4BCB-B658-0C897057CAB2}"/>
    <cellStyle name="Примечание 13 5" xfId="9539" xr:uid="{10007580-133D-43D4-BF7B-CF4EF0313F8B}"/>
    <cellStyle name="Примечание 13 6" xfId="15181" xr:uid="{55093B25-F7EF-40EE-A77C-AE0B0D1FB937}"/>
    <cellStyle name="Примечание 13 7" xfId="20701" xr:uid="{6FCF02AA-5794-4BE8-8F8F-ECCB5D1B9218}"/>
    <cellStyle name="Примечание 14" xfId="2937" xr:uid="{58CB4109-D0B9-412C-BCD2-7055924DEF6C}"/>
    <cellStyle name="Примечание 14 2" xfId="5174" xr:uid="{90E8AA74-95D3-4C94-9B0D-2FF06D03ED67}"/>
    <cellStyle name="Примечание 14 2 2" xfId="11725" xr:uid="{2A270375-CE4B-4CC4-8339-48B0FE0B8F4F}"/>
    <cellStyle name="Примечание 14 2 3" xfId="17330" xr:uid="{8ACE2002-7210-4CF4-BDDC-9B1AAA6CC36A}"/>
    <cellStyle name="Примечание 14 2 4" xfId="22806" xr:uid="{45DBB848-D49D-4EAA-B1C0-3B12E23B0B46}"/>
    <cellStyle name="Примечание 14 3" xfId="9542" xr:uid="{A0225653-5995-47C2-9977-03225895F8F7}"/>
    <cellStyle name="Примечание 14 4" xfId="15184" xr:uid="{B86AA672-A6DA-4983-861A-5B9BA5F5A2A2}"/>
    <cellStyle name="Примечание 14 5" xfId="20704" xr:uid="{4B83F59A-2CD7-42E6-9070-46AF47DA9D5C}"/>
    <cellStyle name="Примечание 15" xfId="2938" xr:uid="{5EA3E1B6-ADC5-4284-94AB-FD6933441AF0}"/>
    <cellStyle name="Примечание 15 2" xfId="5175" xr:uid="{4A7197E0-E707-403C-A682-533A1103658C}"/>
    <cellStyle name="Примечание 15 2 2" xfId="11726" xr:uid="{7341DE91-3760-4964-8F65-7B17905AEB30}"/>
    <cellStyle name="Примечание 15 2 3" xfId="17331" xr:uid="{05E9A42B-7CD2-4A31-A215-33B66E4AF7DB}"/>
    <cellStyle name="Примечание 15 2 4" xfId="22807" xr:uid="{2D804BC0-3BD2-47C7-B2A8-C967F2A08499}"/>
    <cellStyle name="Примечание 15 3" xfId="9543" xr:uid="{1E3A9A86-6FDD-4E08-A2C0-033E45627904}"/>
    <cellStyle name="Примечание 15 4" xfId="15185" xr:uid="{C212C811-5029-43A3-A7C9-A7EF6F7D2039}"/>
    <cellStyle name="Примечание 15 5" xfId="20705" xr:uid="{6F67E287-57D2-428A-867D-979FD536F4B6}"/>
    <cellStyle name="Примечание 16" xfId="5143" xr:uid="{BDBBD8B9-99A5-4413-89E0-D3F264EE0A93}"/>
    <cellStyle name="Примечание 16 2" xfId="11694" xr:uid="{577A1880-DF10-4C57-A814-47A8E743BB24}"/>
    <cellStyle name="Примечание 16 3" xfId="17299" xr:uid="{03F15C8A-15D2-4DB6-AC75-859FAE009AF8}"/>
    <cellStyle name="Примечание 16 4" xfId="22775" xr:uid="{A468D790-63F5-4D22-9C43-4F0CA838AB09}"/>
    <cellStyle name="Примечание 17" xfId="9511" xr:uid="{384986E1-16CC-44A1-8388-C42F7AD9C299}"/>
    <cellStyle name="Примечание 18" xfId="15153" xr:uid="{8CC9CEDD-85A9-4B3B-9BD3-9CEBFE3FD8EA}"/>
    <cellStyle name="Примечание 19" xfId="20673" xr:uid="{FB8EC273-82E4-449D-A6CC-222D4F1BDD1D}"/>
    <cellStyle name="Примечание 2" xfId="2939" xr:uid="{16655FC6-CC34-427F-9319-667A3F255356}"/>
    <cellStyle name="Примечание 2 10" xfId="20706" xr:uid="{DA615D8C-7D63-48A0-AA5B-18AD9544BBFF}"/>
    <cellStyle name="Примечание 2 2" xfId="2940" xr:uid="{8B7AAD6A-1339-42F6-92C6-7CFF7C3D77D8}"/>
    <cellStyle name="Примечание 2 2 2" xfId="2941" xr:uid="{352FF300-E01D-4BFB-88A6-4479EFADBEDC}"/>
    <cellStyle name="Примечание 2 2 2 2" xfId="2942" xr:uid="{DFFBC58D-73DD-4C60-8FDB-8B0C029CDAA7}"/>
    <cellStyle name="Примечание 2 2 2 2 2" xfId="5179" xr:uid="{01BA4800-E648-4D48-ADD1-B79FAB9FEEF6}"/>
    <cellStyle name="Примечание 2 2 2 2 2 2" xfId="11730" xr:uid="{3D43BFEF-9914-4523-8CEB-9B3DE1195956}"/>
    <cellStyle name="Примечание 2 2 2 2 2 3" xfId="17335" xr:uid="{5DFB3153-33DF-4752-8B26-CB6F95EB4FB6}"/>
    <cellStyle name="Примечание 2 2 2 2 2 4" xfId="22811" xr:uid="{74E75898-9D0C-467C-A5BC-E9C63776CFFA}"/>
    <cellStyle name="Примечание 2 2 2 2 3" xfId="9547" xr:uid="{AAE8E92E-15EE-4501-937F-4221594B93BB}"/>
    <cellStyle name="Примечание 2 2 2 2 4" xfId="15189" xr:uid="{154BA938-1F83-4F0F-BFCA-9ECCF46DA5F7}"/>
    <cellStyle name="Примечание 2 2 2 2 5" xfId="20709" xr:uid="{D838EA4B-A2A7-4C22-8F1C-759C72081126}"/>
    <cellStyle name="Примечание 2 2 2 3" xfId="2943" xr:uid="{64AA93FB-80B2-43BA-9DAF-0D83FF160ADF}"/>
    <cellStyle name="Примечание 2 2 2 3 2" xfId="5180" xr:uid="{68A85386-5928-41E8-A1D8-A94ABEBD34DB}"/>
    <cellStyle name="Примечание 2 2 2 3 2 2" xfId="11731" xr:uid="{7494D07D-22D9-49B3-955E-2A49976BC48B}"/>
    <cellStyle name="Примечание 2 2 2 3 2 3" xfId="17336" xr:uid="{FFAD5B29-E456-4C36-B82E-32ADF1F1DBCA}"/>
    <cellStyle name="Примечание 2 2 2 3 2 4" xfId="22812" xr:uid="{B9A2EE7A-6B3C-4A02-B8A6-46BD432CAEDA}"/>
    <cellStyle name="Примечание 2 2 2 3 3" xfId="9548" xr:uid="{67949DB4-BBDE-41E8-B09F-D07648FD52DF}"/>
    <cellStyle name="Примечание 2 2 2 3 4" xfId="15190" xr:uid="{268A356E-5C62-435D-8B09-652F106B50AD}"/>
    <cellStyle name="Примечание 2 2 2 3 5" xfId="20710" xr:uid="{40E45E7A-81D1-43BB-A117-4267C4797630}"/>
    <cellStyle name="Примечание 2 2 2 4" xfId="5178" xr:uid="{BE809661-7A70-4D27-8487-163E91B8C702}"/>
    <cellStyle name="Примечание 2 2 2 4 2" xfId="11729" xr:uid="{E46611DE-D337-430F-9396-607220F143AA}"/>
    <cellStyle name="Примечание 2 2 2 4 3" xfId="17334" xr:uid="{20EBEFAB-5E55-43DA-A1BD-C4E33EFF6F11}"/>
    <cellStyle name="Примечание 2 2 2 4 4" xfId="22810" xr:uid="{65EA2C92-BF0F-40C6-98E5-33FB7B94C0F8}"/>
    <cellStyle name="Примечание 2 2 2 5" xfId="9546" xr:uid="{98923666-3988-4E92-B2D9-B2643EE20D0B}"/>
    <cellStyle name="Примечание 2 2 2 6" xfId="15188" xr:uid="{9A1EE980-116E-41CF-9679-27D5634966EE}"/>
    <cellStyle name="Примечание 2 2 2 7" xfId="20708" xr:uid="{CDAC5661-FE59-47CF-BD24-556B3DE15D4A}"/>
    <cellStyle name="Примечание 2 2 3" xfId="2944" xr:uid="{C3C744E9-9EB6-4D3B-9C3E-46898750BC9A}"/>
    <cellStyle name="Примечание 2 2 3 2" xfId="2945" xr:uid="{24FCF896-019E-46F0-B0FC-361CA35E893F}"/>
    <cellStyle name="Примечание 2 2 3 2 2" xfId="5182" xr:uid="{26E925DE-273C-4314-A2E9-198D46BFEE26}"/>
    <cellStyle name="Примечание 2 2 3 2 2 2" xfId="11733" xr:uid="{5FEEF982-33A6-4037-916F-586725FB7B79}"/>
    <cellStyle name="Примечание 2 2 3 2 2 3" xfId="17338" xr:uid="{90DC73EF-896D-4839-ACDD-B1C808A2BEF7}"/>
    <cellStyle name="Примечание 2 2 3 2 2 4" xfId="22814" xr:uid="{B0FAD852-3B6A-4B68-B089-7B113C895450}"/>
    <cellStyle name="Примечание 2 2 3 2 3" xfId="9550" xr:uid="{34B34B37-7220-489B-9055-C8FC2A74490E}"/>
    <cellStyle name="Примечание 2 2 3 2 4" xfId="15192" xr:uid="{0DBAAF20-98B1-4339-A898-912F29166CC3}"/>
    <cellStyle name="Примечание 2 2 3 2 5" xfId="20712" xr:uid="{E22D0081-04A8-4E9C-A87F-CDFF559135E2}"/>
    <cellStyle name="Примечание 2 2 3 3" xfId="2946" xr:uid="{97E1C4E7-7C57-43D2-8016-7C10E6FF33B5}"/>
    <cellStyle name="Примечание 2 2 3 3 2" xfId="5183" xr:uid="{F9112F16-1A9B-4E90-B7AD-FB93D4A673A6}"/>
    <cellStyle name="Примечание 2 2 3 3 2 2" xfId="11734" xr:uid="{BA5083A8-2144-4578-BAB0-C8A30F21BAE9}"/>
    <cellStyle name="Примечание 2 2 3 3 2 3" xfId="17339" xr:uid="{43C45D14-2C00-4DB1-A648-B0C17C03286C}"/>
    <cellStyle name="Примечание 2 2 3 3 2 4" xfId="22815" xr:uid="{614CA677-1068-4F15-85A5-B5A6DE02847E}"/>
    <cellStyle name="Примечание 2 2 3 3 3" xfId="9551" xr:uid="{048AB7C6-C8CC-4001-B1C1-C39EB5363DAB}"/>
    <cellStyle name="Примечание 2 2 3 3 4" xfId="15193" xr:uid="{DAE8F97D-7611-4336-9DB9-CEF7393897EA}"/>
    <cellStyle name="Примечание 2 2 3 3 5" xfId="20713" xr:uid="{6E79C745-040D-4B69-BB0F-2C6297DD9483}"/>
    <cellStyle name="Примечание 2 2 3 4" xfId="5181" xr:uid="{A297A086-32A7-470B-8272-8D7E8B32568D}"/>
    <cellStyle name="Примечание 2 2 3 4 2" xfId="11732" xr:uid="{0BABE558-B8A6-4E9D-AE2E-52B60B2423BF}"/>
    <cellStyle name="Примечание 2 2 3 4 3" xfId="17337" xr:uid="{BCBD782C-7950-4BBF-A5D1-7C717A0260E4}"/>
    <cellStyle name="Примечание 2 2 3 4 4" xfId="22813" xr:uid="{D51EB03A-8568-4D89-97F3-B8EEF854C118}"/>
    <cellStyle name="Примечание 2 2 3 5" xfId="9549" xr:uid="{7D5EB3F0-F978-4FA4-B26D-3A2B6112538F}"/>
    <cellStyle name="Примечание 2 2 3 6" xfId="15191" xr:uid="{E0703AF3-A3A2-424C-88D7-CC9671AA64D3}"/>
    <cellStyle name="Примечание 2 2 3 7" xfId="20711" xr:uid="{B640C7BF-8E76-4666-9D9F-C64E6060CE47}"/>
    <cellStyle name="Примечание 2 2 4" xfId="2947" xr:uid="{EF94C5D6-CA5E-4427-9201-B9E3989B353D}"/>
    <cellStyle name="Примечание 2 2 4 2" xfId="5184" xr:uid="{8748DBBB-9023-4C45-B1CE-4282565442ED}"/>
    <cellStyle name="Примечание 2 2 4 2 2" xfId="11735" xr:uid="{1BDD5499-094B-45B4-AFC9-C69F84A977D1}"/>
    <cellStyle name="Примечание 2 2 4 2 3" xfId="17340" xr:uid="{F2A39423-45B7-41C5-AD40-C4FD219795F1}"/>
    <cellStyle name="Примечание 2 2 4 2 4" xfId="22816" xr:uid="{7E9B08AC-783A-4C5F-ACB6-2B743A791947}"/>
    <cellStyle name="Примечание 2 2 4 3" xfId="9552" xr:uid="{F75F80B7-515E-4DD9-AB4F-F1514D7B78B8}"/>
    <cellStyle name="Примечание 2 2 4 4" xfId="15194" xr:uid="{7B82D6CA-F851-40CC-9B8F-C9F9CBC16F20}"/>
    <cellStyle name="Примечание 2 2 4 5" xfId="20714" xr:uid="{CADAB72D-D0EB-43D5-A588-EAA892711440}"/>
    <cellStyle name="Примечание 2 2 5" xfId="2948" xr:uid="{BA6821FB-6F32-445B-88D9-9DB6F5540AFB}"/>
    <cellStyle name="Примечание 2 2 5 2" xfId="5185" xr:uid="{E5984108-754B-4BCB-9043-C991E847A3DE}"/>
    <cellStyle name="Примечание 2 2 5 2 2" xfId="11736" xr:uid="{3326D2F9-CF30-4899-B46E-A2C3D94DB4A5}"/>
    <cellStyle name="Примечание 2 2 5 2 3" xfId="17341" xr:uid="{821B14E4-BECE-48F5-BC8F-A93F9C653F8B}"/>
    <cellStyle name="Примечание 2 2 5 2 4" xfId="22817" xr:uid="{5BEB3FE8-1D7C-44E5-B3AD-D983C827D40D}"/>
    <cellStyle name="Примечание 2 2 5 3" xfId="9553" xr:uid="{90651AA1-570D-4E7B-B8BE-750214B8066C}"/>
    <cellStyle name="Примечание 2 2 5 4" xfId="15195" xr:uid="{E56208B3-FEEC-4E1D-99E1-657960D53978}"/>
    <cellStyle name="Примечание 2 2 5 5" xfId="20715" xr:uid="{F0EA64F7-39B7-4168-A52D-CDC4B4E43E7C}"/>
    <cellStyle name="Примечание 2 2 6" xfId="5177" xr:uid="{33B26B75-61F4-4776-A27C-FEA2C6D75112}"/>
    <cellStyle name="Примечание 2 2 6 2" xfId="11728" xr:uid="{B6972B95-D017-42A9-B43A-65676351908F}"/>
    <cellStyle name="Примечание 2 2 6 3" xfId="17333" xr:uid="{130AF5EF-C06A-4601-BFB9-6B16538DBF6A}"/>
    <cellStyle name="Примечание 2 2 6 4" xfId="22809" xr:uid="{98D75A40-64B1-43ED-BFEC-E3F5F2C6DEB6}"/>
    <cellStyle name="Примечание 2 2 7" xfId="9545" xr:uid="{17E23DBA-1493-45F3-8098-034CE21AA0D7}"/>
    <cellStyle name="Примечание 2 2 8" xfId="15187" xr:uid="{A1DB29EE-D2E8-4DCF-8131-6C12CF9AC33E}"/>
    <cellStyle name="Примечание 2 2 9" xfId="20707" xr:uid="{B7E50BC2-EF22-4549-BBE0-05B66D371FD1}"/>
    <cellStyle name="Примечание 2 3" xfId="2949" xr:uid="{EFFECC6C-523A-41C8-8F99-D1CE8BD76428}"/>
    <cellStyle name="Примечание 2 3 2" xfId="2950" xr:uid="{41B7D7A6-B316-4A7E-ADAF-69A4CC65BD39}"/>
    <cellStyle name="Примечание 2 3 2 2" xfId="5187" xr:uid="{E9992396-98DE-4612-AB0C-44A9CD29A8C8}"/>
    <cellStyle name="Примечание 2 3 2 2 2" xfId="11738" xr:uid="{EB1D428F-02FD-4255-9C84-A7FBD77B61D2}"/>
    <cellStyle name="Примечание 2 3 2 2 3" xfId="17343" xr:uid="{A49C672C-A0F3-41A3-B5CC-246DB829F0A4}"/>
    <cellStyle name="Примечание 2 3 2 2 4" xfId="22819" xr:uid="{BD79C34A-C1BC-4BDB-B954-C5ABD8AABABB}"/>
    <cellStyle name="Примечание 2 3 2 3" xfId="9555" xr:uid="{6C170792-BF1F-4F33-8B86-2D9F69850CF9}"/>
    <cellStyle name="Примечание 2 3 2 4" xfId="15197" xr:uid="{F5BCED56-80CA-45D8-87F5-9AD5589A8CA5}"/>
    <cellStyle name="Примечание 2 3 2 5" xfId="20717" xr:uid="{76BE976B-3DE1-4E2F-AF50-CA4D617DF697}"/>
    <cellStyle name="Примечание 2 3 3" xfId="2951" xr:uid="{DD398BDC-5607-4FB1-AF80-1C4C03766E8B}"/>
    <cellStyle name="Примечание 2 3 3 2" xfId="5188" xr:uid="{0CAE8E5E-B955-4918-8655-F33C38ECB200}"/>
    <cellStyle name="Примечание 2 3 3 2 2" xfId="11739" xr:uid="{AA6BAF7C-2763-4F8D-B53D-234046B37B2F}"/>
    <cellStyle name="Примечание 2 3 3 2 3" xfId="17344" xr:uid="{B88F958E-C0E3-45A4-948B-789EC363517B}"/>
    <cellStyle name="Примечание 2 3 3 2 4" xfId="22820" xr:uid="{FB1E2DDA-FF9B-4CCB-A46F-5E27B75AB742}"/>
    <cellStyle name="Примечание 2 3 3 3" xfId="9556" xr:uid="{AEB1BFF9-579E-498D-BA9F-7318D3BB95F3}"/>
    <cellStyle name="Примечание 2 3 3 4" xfId="15198" xr:uid="{3F395EE6-6CEE-4D72-9DF8-8D60A6C69C56}"/>
    <cellStyle name="Примечание 2 3 3 5" xfId="20718" xr:uid="{B695E0F2-6E70-4618-B40B-54FD41BEEA09}"/>
    <cellStyle name="Примечание 2 3 4" xfId="5186" xr:uid="{B0CC8243-6856-4DA2-ABE9-A6DB55DC5165}"/>
    <cellStyle name="Примечание 2 3 4 2" xfId="11737" xr:uid="{74C46923-398B-4F1B-B0C9-99CFCA4052A9}"/>
    <cellStyle name="Примечание 2 3 4 3" xfId="17342" xr:uid="{13854DFB-B4BD-41CE-9940-C526BCE41826}"/>
    <cellStyle name="Примечание 2 3 4 4" xfId="22818" xr:uid="{BE4B879A-E69C-4FF1-B12D-DFA12C928DAC}"/>
    <cellStyle name="Примечание 2 3 5" xfId="9554" xr:uid="{C84577C9-171B-4722-8CCA-30C76A9C9AD1}"/>
    <cellStyle name="Примечание 2 3 6" xfId="15196" xr:uid="{05A85F25-1EAB-437D-B72D-86CD16C8A99D}"/>
    <cellStyle name="Примечание 2 3 7" xfId="20716" xr:uid="{60CBD995-1BEF-4084-9438-CC4042C0B129}"/>
    <cellStyle name="Примечание 2 4" xfId="2952" xr:uid="{FF0C1C01-3680-49EE-80FD-D6C570F44671}"/>
    <cellStyle name="Примечание 2 4 2" xfId="2953" xr:uid="{59877EB9-B19A-4B63-9563-65E610FA5639}"/>
    <cellStyle name="Примечание 2 4 2 2" xfId="5190" xr:uid="{0596C6F6-9244-4924-988F-BE6BE676387C}"/>
    <cellStyle name="Примечание 2 4 2 2 2" xfId="11741" xr:uid="{1BE30B4C-F194-4EBD-9048-6618BC61847D}"/>
    <cellStyle name="Примечание 2 4 2 2 3" xfId="17346" xr:uid="{2C89CF7F-1786-4DFF-9B95-9DED3F8CC6F7}"/>
    <cellStyle name="Примечание 2 4 2 2 4" xfId="22822" xr:uid="{2548F9A9-5901-4CA5-8C7F-B51CF74E04F6}"/>
    <cellStyle name="Примечание 2 4 2 3" xfId="9558" xr:uid="{9C8417E6-0D18-47A3-8794-CB87ABD41139}"/>
    <cellStyle name="Примечание 2 4 2 4" xfId="15200" xr:uid="{6DDE5304-9AA0-4699-B866-EAC1A27A5088}"/>
    <cellStyle name="Примечание 2 4 2 5" xfId="20720" xr:uid="{2ADC7D13-4684-48DE-82E6-64393AABFE5B}"/>
    <cellStyle name="Примечание 2 4 3" xfId="2954" xr:uid="{ACDE4E56-1F52-4EEB-82A7-E014E6F471D7}"/>
    <cellStyle name="Примечание 2 4 3 2" xfId="5191" xr:uid="{D4D1F5DC-ADC1-451E-A296-BB04ABDA8ACC}"/>
    <cellStyle name="Примечание 2 4 3 2 2" xfId="11742" xr:uid="{5DDD80A3-1709-4093-92A4-8972B65FB3F3}"/>
    <cellStyle name="Примечание 2 4 3 2 3" xfId="17347" xr:uid="{B3E22792-0EBA-42AC-9DB0-039DF16F40BC}"/>
    <cellStyle name="Примечание 2 4 3 2 4" xfId="22823" xr:uid="{698891C4-FFCB-4553-964F-CFDBBA07EDF5}"/>
    <cellStyle name="Примечание 2 4 3 3" xfId="9559" xr:uid="{1747FF30-D153-47F5-AD1C-B659EF5AFFBF}"/>
    <cellStyle name="Примечание 2 4 3 4" xfId="15201" xr:uid="{1DBB0E97-30E0-4BEB-9FA9-14F0BB4F52E9}"/>
    <cellStyle name="Примечание 2 4 3 5" xfId="20721" xr:uid="{7CF3DD82-52DA-45F1-9E63-E7D8633B2843}"/>
    <cellStyle name="Примечание 2 4 4" xfId="5189" xr:uid="{89AF645E-7B8D-46A7-BCC0-CFF91F38528F}"/>
    <cellStyle name="Примечание 2 4 4 2" xfId="11740" xr:uid="{87303E37-5C97-4B03-A4C6-27DEBEC8BC0E}"/>
    <cellStyle name="Примечание 2 4 4 3" xfId="17345" xr:uid="{B4CF40D6-7A3E-459B-9C0B-C04058A104EF}"/>
    <cellStyle name="Примечание 2 4 4 4" xfId="22821" xr:uid="{A320625C-A8E5-45AA-8AA9-DD6F95832A11}"/>
    <cellStyle name="Примечание 2 4 5" xfId="9557" xr:uid="{F4317A59-FCDA-4FB3-8BCA-9FD32BBBC644}"/>
    <cellStyle name="Примечание 2 4 6" xfId="15199" xr:uid="{E0D812D5-6353-42CB-BE1F-D9129BEE44C4}"/>
    <cellStyle name="Примечание 2 4 7" xfId="20719" xr:uid="{E3319B98-7777-4446-9BD6-D1EC336C5797}"/>
    <cellStyle name="Примечание 2 5" xfId="2955" xr:uid="{E6043A50-1CC9-4DC7-AF48-49121C6AF21D}"/>
    <cellStyle name="Примечание 2 5 2" xfId="5192" xr:uid="{4142A720-4256-4211-8862-93F8C47FA33E}"/>
    <cellStyle name="Примечание 2 5 2 2" xfId="11743" xr:uid="{C093853C-D0E6-4B86-916F-A20153076824}"/>
    <cellStyle name="Примечание 2 5 2 3" xfId="17348" xr:uid="{79114BE6-D282-486E-9D0C-A5D3D666EEB9}"/>
    <cellStyle name="Примечание 2 5 2 4" xfId="22824" xr:uid="{64BE27A7-AC16-491B-9EFD-F9B234EA0693}"/>
    <cellStyle name="Примечание 2 5 3" xfId="9560" xr:uid="{EE801CED-7690-4518-BF43-45A57504C213}"/>
    <cellStyle name="Примечание 2 5 4" xfId="15202" xr:uid="{2F3409A8-7F6E-4304-B30A-A99E51D82722}"/>
    <cellStyle name="Примечание 2 5 5" xfId="20722" xr:uid="{0D770C3C-6B8D-47B1-905D-87C28CAE8B7C}"/>
    <cellStyle name="Примечание 2 6" xfId="2956" xr:uid="{7176E1A8-D843-4B32-AA5A-145CAB2D4E93}"/>
    <cellStyle name="Примечание 2 6 2" xfId="5193" xr:uid="{0893F7BF-0F09-4CC2-B4CA-721DE1C490C6}"/>
    <cellStyle name="Примечание 2 6 2 2" xfId="11744" xr:uid="{1B29F751-94BC-4EF9-97A9-75B979CC5202}"/>
    <cellStyle name="Примечание 2 6 2 3" xfId="17349" xr:uid="{26380456-BB44-41CD-B1EA-8B7518DB8C4D}"/>
    <cellStyle name="Примечание 2 6 2 4" xfId="22825" xr:uid="{7AEDF343-43C2-4789-A286-53F7530E564B}"/>
    <cellStyle name="Примечание 2 6 3" xfId="9561" xr:uid="{7AC76179-1053-41FD-82EA-C84B08A81550}"/>
    <cellStyle name="Примечание 2 6 4" xfId="15203" xr:uid="{6E10B974-6142-4A0C-BE96-E7F1336F2AC1}"/>
    <cellStyle name="Примечание 2 6 5" xfId="20723" xr:uid="{C545215D-D88D-47CA-BDBF-512CD4A473D7}"/>
    <cellStyle name="Примечание 2 7" xfId="5176" xr:uid="{31CBB61F-930E-4608-9E02-15125D60FADF}"/>
    <cellStyle name="Примечание 2 7 2" xfId="11727" xr:uid="{2B4896B3-41C4-4679-A908-432A59B3BD0D}"/>
    <cellStyle name="Примечание 2 7 3" xfId="17332" xr:uid="{ACACBC0A-E36C-40C0-8E3A-2B80EABD3FC3}"/>
    <cellStyle name="Примечание 2 7 4" xfId="22808" xr:uid="{B8E17383-0D29-4545-9DDE-67EE2B51775D}"/>
    <cellStyle name="Примечание 2 8" xfId="9544" xr:uid="{C361C8D7-23FA-4573-8FFE-501CE21EC4EB}"/>
    <cellStyle name="Примечание 2 9" xfId="15186" xr:uid="{B89BDAD9-3572-4AF6-A854-ADC4C4C95A0F}"/>
    <cellStyle name="Примечание 3" xfId="2957" xr:uid="{203A8E2D-2F80-4903-8AE2-09CCC3E95877}"/>
    <cellStyle name="Примечание 3 10" xfId="20724" xr:uid="{8FC519E2-4FF0-4DA9-AC95-C0A1F0EFD12B}"/>
    <cellStyle name="Примечание 3 2" xfId="2958" xr:uid="{1776BFD4-B71C-45BE-87EF-AE40DEC09C89}"/>
    <cellStyle name="Примечание 3 2 2" xfId="2959" xr:uid="{24F210F9-3D2C-4DA7-9216-9FD4E4649BC3}"/>
    <cellStyle name="Примечание 3 2 2 2" xfId="2960" xr:uid="{101DCDBE-25EC-40BB-99C4-E1CA09C962C6}"/>
    <cellStyle name="Примечание 3 2 2 2 2" xfId="5197" xr:uid="{5C50169E-160F-4081-A935-B7A9ABE35F6B}"/>
    <cellStyle name="Примечание 3 2 2 2 2 2" xfId="11748" xr:uid="{C0DB918F-7BA4-45ED-B489-0CBC6217266E}"/>
    <cellStyle name="Примечание 3 2 2 2 2 3" xfId="17353" xr:uid="{59B7600C-8CC2-4651-A949-44A371FF0DDE}"/>
    <cellStyle name="Примечание 3 2 2 2 2 4" xfId="22829" xr:uid="{68119C33-2083-4A0D-9C39-89F6F600F5CE}"/>
    <cellStyle name="Примечание 3 2 2 2 3" xfId="9565" xr:uid="{76B05860-B90F-46A5-9C9A-C8A607A77947}"/>
    <cellStyle name="Примечание 3 2 2 2 4" xfId="15207" xr:uid="{E722098E-D33E-4B00-A176-64DF16F85B5C}"/>
    <cellStyle name="Примечание 3 2 2 2 5" xfId="20727" xr:uid="{CD38BB53-F13F-4A72-B0CE-A38688C633BC}"/>
    <cellStyle name="Примечание 3 2 2 3" xfId="2961" xr:uid="{0E5FACC1-050C-40FC-8612-CC6813A7B154}"/>
    <cellStyle name="Примечание 3 2 2 3 2" xfId="5198" xr:uid="{EACA0FBC-DCC6-42AE-B9B2-C4C8B39F8072}"/>
    <cellStyle name="Примечание 3 2 2 3 2 2" xfId="11749" xr:uid="{E0D722D8-D3AA-4F24-8EFA-A8704EE90671}"/>
    <cellStyle name="Примечание 3 2 2 3 2 3" xfId="17354" xr:uid="{8B871FEA-6FAE-452A-ABD7-C50AFFF189A1}"/>
    <cellStyle name="Примечание 3 2 2 3 2 4" xfId="22830" xr:uid="{A12085EA-3971-4404-976D-0E34B01A492A}"/>
    <cellStyle name="Примечание 3 2 2 3 3" xfId="9566" xr:uid="{D729E8F7-3CC0-44D9-9D96-24F35F3CC8F9}"/>
    <cellStyle name="Примечание 3 2 2 3 4" xfId="15208" xr:uid="{BFE15952-B11A-41B0-8E20-0D01E432B0B6}"/>
    <cellStyle name="Примечание 3 2 2 3 5" xfId="20728" xr:uid="{665EC7CB-0F18-4BB0-A082-D8B5110FB378}"/>
    <cellStyle name="Примечание 3 2 2 4" xfId="5196" xr:uid="{F48271D7-C404-44A0-A819-D852BFF2FE33}"/>
    <cellStyle name="Примечание 3 2 2 4 2" xfId="11747" xr:uid="{5B64E5AC-A7DC-4657-89F2-B873741785B0}"/>
    <cellStyle name="Примечание 3 2 2 4 3" xfId="17352" xr:uid="{0ABCE6A9-08AE-4225-81EA-7336DBECD054}"/>
    <cellStyle name="Примечание 3 2 2 4 4" xfId="22828" xr:uid="{58C42796-9A7D-4268-9C52-337ECF3F1573}"/>
    <cellStyle name="Примечание 3 2 2 5" xfId="9564" xr:uid="{B22F6829-4938-4449-8289-B2A4F9043EA1}"/>
    <cellStyle name="Примечание 3 2 2 6" xfId="15206" xr:uid="{3413A6D0-6542-41FE-BDEB-3C5A82A79FF4}"/>
    <cellStyle name="Примечание 3 2 2 7" xfId="20726" xr:uid="{B4601BD2-F25F-4104-B488-D99F752C42B9}"/>
    <cellStyle name="Примечание 3 2 3" xfId="2962" xr:uid="{3516B8E6-607B-492D-B19A-8E4818A9BFB8}"/>
    <cellStyle name="Примечание 3 2 3 2" xfId="2963" xr:uid="{82E21D26-D482-4C01-ACE0-AAEC342A9C49}"/>
    <cellStyle name="Примечание 3 2 3 2 2" xfId="5200" xr:uid="{AB584A97-4189-47C9-810A-95A249D53C4E}"/>
    <cellStyle name="Примечание 3 2 3 2 2 2" xfId="11751" xr:uid="{6B29604A-E4D0-4BEF-B252-5F8822B5B847}"/>
    <cellStyle name="Примечание 3 2 3 2 2 3" xfId="17356" xr:uid="{4542D013-1A37-4064-BB6B-CF4382E98DA2}"/>
    <cellStyle name="Примечание 3 2 3 2 2 4" xfId="22832" xr:uid="{FBFE7F28-2A0C-40A2-9D7C-AB96AB67F249}"/>
    <cellStyle name="Примечание 3 2 3 2 3" xfId="9568" xr:uid="{FF0A7B77-942D-4AFB-8DEC-5486C80A0735}"/>
    <cellStyle name="Примечание 3 2 3 2 4" xfId="15210" xr:uid="{BD6F1A6D-64EB-4E01-BBED-1AE961B5E36D}"/>
    <cellStyle name="Примечание 3 2 3 2 5" xfId="20730" xr:uid="{E61960C5-1AF5-46B2-B0E9-0169CE24453B}"/>
    <cellStyle name="Примечание 3 2 3 3" xfId="2964" xr:uid="{BFC0BA4C-C447-46BB-AE8C-208BD24D8090}"/>
    <cellStyle name="Примечание 3 2 3 3 2" xfId="5201" xr:uid="{BCDE5CB7-C3EF-46E0-BC00-BE5DDBD736D5}"/>
    <cellStyle name="Примечание 3 2 3 3 2 2" xfId="11752" xr:uid="{FDE0F3AA-8A53-40BB-A580-A73985D9A493}"/>
    <cellStyle name="Примечание 3 2 3 3 2 3" xfId="17357" xr:uid="{38719310-9BC4-405E-90F6-73769288EDA2}"/>
    <cellStyle name="Примечание 3 2 3 3 2 4" xfId="22833" xr:uid="{5D79F26C-6E83-4EB3-A4DC-CA8B3BD414DF}"/>
    <cellStyle name="Примечание 3 2 3 3 3" xfId="9569" xr:uid="{00A1C2F8-0F0B-4371-B787-1F8A94B5D302}"/>
    <cellStyle name="Примечание 3 2 3 3 4" xfId="15211" xr:uid="{2916B7F6-FA6D-4F1D-8579-F226896FCD91}"/>
    <cellStyle name="Примечание 3 2 3 3 5" xfId="20731" xr:uid="{8C560E64-B31A-4A72-8362-1A937284319E}"/>
    <cellStyle name="Примечание 3 2 3 4" xfId="5199" xr:uid="{ED50E01E-21EA-4F86-845C-6B7B6FE8C0D7}"/>
    <cellStyle name="Примечание 3 2 3 4 2" xfId="11750" xr:uid="{1BC663E1-F92E-4BC4-9DEA-0BD4C7865F80}"/>
    <cellStyle name="Примечание 3 2 3 4 3" xfId="17355" xr:uid="{31DBC877-307F-41F5-9C06-087B8484D077}"/>
    <cellStyle name="Примечание 3 2 3 4 4" xfId="22831" xr:uid="{69D2A29C-B30D-4F88-BED2-66C8F4F399D6}"/>
    <cellStyle name="Примечание 3 2 3 5" xfId="9567" xr:uid="{BD4434D2-A7D7-447C-9BED-7B621307F710}"/>
    <cellStyle name="Примечание 3 2 3 6" xfId="15209" xr:uid="{AEDBE2A0-C5E7-43BA-9B78-5BC4CD7F6F26}"/>
    <cellStyle name="Примечание 3 2 3 7" xfId="20729" xr:uid="{038125D9-3344-46BD-B513-6C93B6544D78}"/>
    <cellStyle name="Примечание 3 2 4" xfId="2965" xr:uid="{7039A30B-AEEF-43F2-A31C-D70CD43E7681}"/>
    <cellStyle name="Примечание 3 2 4 2" xfId="5202" xr:uid="{8AE4EE5B-8DCA-4191-BCE6-56F1E3F71629}"/>
    <cellStyle name="Примечание 3 2 4 2 2" xfId="11753" xr:uid="{D61C6376-4895-484C-931A-CC79982B9A6E}"/>
    <cellStyle name="Примечание 3 2 4 2 3" xfId="17358" xr:uid="{7305DD94-26D7-405F-8458-3172B6E4CEAF}"/>
    <cellStyle name="Примечание 3 2 4 2 4" xfId="22834" xr:uid="{711FBA39-BD1C-4343-8024-5CC631B7D738}"/>
    <cellStyle name="Примечание 3 2 4 3" xfId="9570" xr:uid="{452FF9A3-D132-4B47-B5AC-A2404A03546B}"/>
    <cellStyle name="Примечание 3 2 4 4" xfId="15212" xr:uid="{EA35ABF8-5CEC-4A68-BA86-4B3E4CEC9957}"/>
    <cellStyle name="Примечание 3 2 4 5" xfId="20732" xr:uid="{6AA2D266-6629-4208-A9A8-0E3679555704}"/>
    <cellStyle name="Примечание 3 2 5" xfId="2966" xr:uid="{5D3EFE12-DF69-4B09-AFBC-7AEC6304E705}"/>
    <cellStyle name="Примечание 3 2 5 2" xfId="5203" xr:uid="{92A55BF2-DD0B-4B15-965C-8E1E0FDB2D31}"/>
    <cellStyle name="Примечание 3 2 5 2 2" xfId="11754" xr:uid="{06F38CF0-4B06-4A68-BEF5-BB66433F7913}"/>
    <cellStyle name="Примечание 3 2 5 2 3" xfId="17359" xr:uid="{F0699D41-5D08-49F8-8A60-FEF60919DC5D}"/>
    <cellStyle name="Примечание 3 2 5 2 4" xfId="22835" xr:uid="{0C935125-A21A-4CB5-B913-47FCF9541F40}"/>
    <cellStyle name="Примечание 3 2 5 3" xfId="9571" xr:uid="{E78D4D58-0535-4470-BCD2-8D947E64C9D1}"/>
    <cellStyle name="Примечание 3 2 5 4" xfId="15213" xr:uid="{D1471C18-3D15-455D-8E83-2E5CFF45561B}"/>
    <cellStyle name="Примечание 3 2 5 5" xfId="20733" xr:uid="{0A7F69E5-FC50-466B-AA10-87EED2352E99}"/>
    <cellStyle name="Примечание 3 2 6" xfId="5195" xr:uid="{8B293061-4A20-4D29-9CE0-DCA7F024DC46}"/>
    <cellStyle name="Примечание 3 2 6 2" xfId="11746" xr:uid="{E17A7685-B6E0-415E-B57D-20A490B8DE25}"/>
    <cellStyle name="Примечание 3 2 6 3" xfId="17351" xr:uid="{43D64246-2041-49E5-AA8A-E0B296E6ACBB}"/>
    <cellStyle name="Примечание 3 2 6 4" xfId="22827" xr:uid="{DF596B66-DE73-46BD-9754-933A69A765EA}"/>
    <cellStyle name="Примечание 3 2 7" xfId="9563" xr:uid="{961ECDA3-F308-4545-9675-46C49F4EBBD2}"/>
    <cellStyle name="Примечание 3 2 8" xfId="15205" xr:uid="{CD1F1AC2-3DFD-4A17-B796-C15AE9D04CDA}"/>
    <cellStyle name="Примечание 3 2 9" xfId="20725" xr:uid="{A3D8F365-3461-47FC-A9BE-978F9976DE1F}"/>
    <cellStyle name="Примечание 3 3" xfId="2967" xr:uid="{ED11AD8E-A159-4F15-B250-1129474D3E50}"/>
    <cellStyle name="Примечание 3 3 2" xfId="2968" xr:uid="{5E1FCAA7-9B46-4D1B-99FD-3D54A81F928D}"/>
    <cellStyle name="Примечание 3 3 2 2" xfId="5205" xr:uid="{7E27850B-1042-4141-BC3F-FA5FABE127E6}"/>
    <cellStyle name="Примечание 3 3 2 2 2" xfId="11756" xr:uid="{99B61242-C8C1-40E6-A381-8495799C7423}"/>
    <cellStyle name="Примечание 3 3 2 2 3" xfId="17361" xr:uid="{39C72669-CD80-40F4-8014-1DE9631F1858}"/>
    <cellStyle name="Примечание 3 3 2 2 4" xfId="22837" xr:uid="{AEE77AC5-6710-4D54-83C2-BFEF42396F4A}"/>
    <cellStyle name="Примечание 3 3 2 3" xfId="9573" xr:uid="{413ABF26-62A3-497D-8F63-9066A2ED79EC}"/>
    <cellStyle name="Примечание 3 3 2 4" xfId="15215" xr:uid="{472774E4-1A13-4D59-BEB6-DB5B65C639AB}"/>
    <cellStyle name="Примечание 3 3 2 5" xfId="20735" xr:uid="{271C94AD-2367-493B-BCE8-3CACC7245126}"/>
    <cellStyle name="Примечание 3 3 3" xfId="2969" xr:uid="{178F9508-6C8C-4DBB-9A8C-1B48CD3AAA61}"/>
    <cellStyle name="Примечание 3 3 3 2" xfId="5206" xr:uid="{D87A854A-8C6F-4F3E-B5E2-62757E18C224}"/>
    <cellStyle name="Примечание 3 3 3 2 2" xfId="11757" xr:uid="{EDBBD925-95A0-4C08-8608-892302FAADF7}"/>
    <cellStyle name="Примечание 3 3 3 2 3" xfId="17362" xr:uid="{D8418BAB-7F29-4B12-B2C2-F44C20E93B24}"/>
    <cellStyle name="Примечание 3 3 3 2 4" xfId="22838" xr:uid="{EA1CF54C-E2F6-4D87-9F33-3A2E8074CC6B}"/>
    <cellStyle name="Примечание 3 3 3 3" xfId="9574" xr:uid="{5143EE8F-794C-44E6-B55E-74C188A85E91}"/>
    <cellStyle name="Примечание 3 3 3 4" xfId="15216" xr:uid="{66FEC3E6-0289-409F-92C1-8A694DE13A25}"/>
    <cellStyle name="Примечание 3 3 3 5" xfId="20736" xr:uid="{1651C6AB-C936-45A8-8D54-B24D4D4F3939}"/>
    <cellStyle name="Примечание 3 3 4" xfId="5204" xr:uid="{08F21B43-E2ED-4510-9EC5-4DEB76D89548}"/>
    <cellStyle name="Примечание 3 3 4 2" xfId="11755" xr:uid="{EA8487B8-B0B1-4D15-AA55-DF5CE030F1E6}"/>
    <cellStyle name="Примечание 3 3 4 3" xfId="17360" xr:uid="{44CB3AF8-924A-4BC7-B340-E7F2D294ACC3}"/>
    <cellStyle name="Примечание 3 3 4 4" xfId="22836" xr:uid="{4A4403A9-0720-421A-95A2-C70B661B036D}"/>
    <cellStyle name="Примечание 3 3 5" xfId="9572" xr:uid="{58D4777A-7019-4C8D-B904-1429742B538C}"/>
    <cellStyle name="Примечание 3 3 6" xfId="15214" xr:uid="{A2F00331-AD7A-4374-A9EA-B2D4CC4510A4}"/>
    <cellStyle name="Примечание 3 3 7" xfId="20734" xr:uid="{E8B6E2FA-A1C0-4181-B6BF-2C4B6853F9B2}"/>
    <cellStyle name="Примечание 3 4" xfId="2970" xr:uid="{C1C08ACE-8062-40D9-A0BC-3481EEC250BE}"/>
    <cellStyle name="Примечание 3 4 2" xfId="2971" xr:uid="{92BDCD32-05FC-4203-9665-99CED6AD8785}"/>
    <cellStyle name="Примечание 3 4 2 2" xfId="5208" xr:uid="{7F57D5B7-2441-4165-A66A-4474163A59DC}"/>
    <cellStyle name="Примечание 3 4 2 2 2" xfId="11759" xr:uid="{EEEB595B-0686-4D96-A7FC-D6CDE4243C6D}"/>
    <cellStyle name="Примечание 3 4 2 2 3" xfId="17364" xr:uid="{B9A8BEB1-BDC7-43D8-91EE-D6A62F7F31C6}"/>
    <cellStyle name="Примечание 3 4 2 2 4" xfId="22840" xr:uid="{2CB933C3-F526-40BA-8A6C-2D53DAB79C40}"/>
    <cellStyle name="Примечание 3 4 2 3" xfId="9576" xr:uid="{94A616BA-25D7-4E7A-930B-BDC43A5A7A53}"/>
    <cellStyle name="Примечание 3 4 2 4" xfId="15218" xr:uid="{F0C08265-1BFB-48B0-A869-465222C0EE05}"/>
    <cellStyle name="Примечание 3 4 2 5" xfId="20738" xr:uid="{3AF53F01-8262-4C89-8AD2-BEEAA1C232EF}"/>
    <cellStyle name="Примечание 3 4 3" xfId="2972" xr:uid="{0A4819A1-4418-434A-B718-A3C6F8747C56}"/>
    <cellStyle name="Примечание 3 4 3 2" xfId="5209" xr:uid="{8DFF03AA-A62A-4EE4-957B-0AE015E6459F}"/>
    <cellStyle name="Примечание 3 4 3 2 2" xfId="11760" xr:uid="{BCF23329-6D0F-4626-9626-178770F549BB}"/>
    <cellStyle name="Примечание 3 4 3 2 3" xfId="17365" xr:uid="{AAF93835-7466-404B-BB56-4C1B9D9FDE01}"/>
    <cellStyle name="Примечание 3 4 3 2 4" xfId="22841" xr:uid="{70DCFA06-D583-4DBF-A931-1DDC89B3F3FB}"/>
    <cellStyle name="Примечание 3 4 3 3" xfId="9577" xr:uid="{608AEB7F-630E-43FF-8CDF-EB89BB199712}"/>
    <cellStyle name="Примечание 3 4 3 4" xfId="15219" xr:uid="{E26E242C-0356-420A-BC03-6367D5E9D511}"/>
    <cellStyle name="Примечание 3 4 3 5" xfId="20739" xr:uid="{CE3B20F9-BB89-473C-AEE7-15BFEFAA9498}"/>
    <cellStyle name="Примечание 3 4 4" xfId="5207" xr:uid="{FF0C344E-207A-41BC-B2A9-8413C184C9F0}"/>
    <cellStyle name="Примечание 3 4 4 2" xfId="11758" xr:uid="{D795EC5A-5DE0-43D7-AF62-65CBDC240D9A}"/>
    <cellStyle name="Примечание 3 4 4 3" xfId="17363" xr:uid="{B80E0F64-E554-4B4F-91DF-6A784FD3D9C9}"/>
    <cellStyle name="Примечание 3 4 4 4" xfId="22839" xr:uid="{F18E6A27-EAC8-4935-8785-99E2245D4196}"/>
    <cellStyle name="Примечание 3 4 5" xfId="9575" xr:uid="{4876F740-1625-425D-B6B2-F18FFFA69BB2}"/>
    <cellStyle name="Примечание 3 4 6" xfId="15217" xr:uid="{CB4BB0B3-33B6-4830-A118-65CACA3D70DC}"/>
    <cellStyle name="Примечание 3 4 7" xfId="20737" xr:uid="{B3540B5E-114A-4BCB-8231-85CA92F44233}"/>
    <cellStyle name="Примечание 3 5" xfId="2973" xr:uid="{724C5029-AD37-4C64-B113-90243B1834FA}"/>
    <cellStyle name="Примечание 3 5 2" xfId="5210" xr:uid="{3512BD80-402E-4DA4-AEF3-D912C7CD0D62}"/>
    <cellStyle name="Примечание 3 5 2 2" xfId="11761" xr:uid="{A49A0026-62A1-4DDE-A309-2BB0571A16B0}"/>
    <cellStyle name="Примечание 3 5 2 3" xfId="17366" xr:uid="{745E7A24-5AF2-4A1A-A24E-E7DF673914A7}"/>
    <cellStyle name="Примечание 3 5 2 4" xfId="22842" xr:uid="{AF96BD38-4C77-4DA6-8DAD-E24E167BD5F2}"/>
    <cellStyle name="Примечание 3 5 3" xfId="9578" xr:uid="{53DCA131-D2A0-4E0E-990D-1556FB49CA7F}"/>
    <cellStyle name="Примечание 3 5 4" xfId="15220" xr:uid="{3BF3A703-F924-4EB4-992D-BDFF63D76F61}"/>
    <cellStyle name="Примечание 3 5 5" xfId="20740" xr:uid="{185BA7EB-D71A-4040-9C49-A59139D37FBE}"/>
    <cellStyle name="Примечание 3 6" xfId="2974" xr:uid="{97953E96-A2F1-4A85-B7B6-8E2DEF2602F3}"/>
    <cellStyle name="Примечание 3 6 2" xfId="5211" xr:uid="{D68C87CD-4D71-48B6-8E5D-BC47BFAC59DF}"/>
    <cellStyle name="Примечание 3 6 2 2" xfId="11762" xr:uid="{C235FCE7-0924-45DA-BFEF-7F6F9E3B6EF4}"/>
    <cellStyle name="Примечание 3 6 2 3" xfId="17367" xr:uid="{AAFA7BF9-5CFB-4E0C-ABBE-ABFD5E21ABFF}"/>
    <cellStyle name="Примечание 3 6 2 4" xfId="22843" xr:uid="{DB240D02-0E82-4E58-B3A7-2E34F34AB9A6}"/>
    <cellStyle name="Примечание 3 6 3" xfId="9579" xr:uid="{A2EE6AFF-250A-4DA0-9F11-38585A26E769}"/>
    <cellStyle name="Примечание 3 6 4" xfId="15221" xr:uid="{E0971A12-5215-4AD9-8EFD-21357D857C0B}"/>
    <cellStyle name="Примечание 3 6 5" xfId="20741" xr:uid="{1725F4BE-FE83-4C53-BBB2-267FAA9C2CF8}"/>
    <cellStyle name="Примечание 3 7" xfId="5194" xr:uid="{9839EB5B-E3D6-4B63-8269-2A7A12442D67}"/>
    <cellStyle name="Примечание 3 7 2" xfId="11745" xr:uid="{DB1C067C-3274-4200-A828-92F1BEF9E393}"/>
    <cellStyle name="Примечание 3 7 3" xfId="17350" xr:uid="{ED7AEC15-CFB8-4381-AD14-B03F7593A350}"/>
    <cellStyle name="Примечание 3 7 4" xfId="22826" xr:uid="{ACD23FC8-5268-46A1-8E37-81D17252F4CE}"/>
    <cellStyle name="Примечание 3 8" xfId="9562" xr:uid="{0240912D-4F09-42C8-A9B5-7C6B0AEDD070}"/>
    <cellStyle name="Примечание 3 9" xfId="15204" xr:uid="{A842FD1E-1151-45C7-8E3A-700D6EC6FF7A}"/>
    <cellStyle name="Примечание 4" xfId="2975" xr:uid="{34A50A16-34F7-4630-8469-5ADB292FCC25}"/>
    <cellStyle name="Примечание 4 10" xfId="20742" xr:uid="{9F7536DB-547B-40F3-85A6-6B698882A031}"/>
    <cellStyle name="Примечание 4 2" xfId="2976" xr:uid="{2717CF2E-61A6-48AB-B629-16565B4E86EA}"/>
    <cellStyle name="Примечание 4 2 2" xfId="2977" xr:uid="{4C7A03CF-DB5F-49FE-91FE-2C75D36C1449}"/>
    <cellStyle name="Примечание 4 2 2 2" xfId="5214" xr:uid="{AF4763AD-0ECC-428A-990C-262D9B41ACB7}"/>
    <cellStyle name="Примечание 4 2 2 2 2" xfId="11765" xr:uid="{593FFCBD-409F-4904-90FF-B60BC77C9AE1}"/>
    <cellStyle name="Примечание 4 2 2 2 3" xfId="17370" xr:uid="{BF96D6C8-F213-4231-A46F-B3A229141763}"/>
    <cellStyle name="Примечание 4 2 2 2 4" xfId="22846" xr:uid="{0002632B-7DB9-42FF-B0DC-4C0AEE2501CD}"/>
    <cellStyle name="Примечание 4 2 2 3" xfId="9582" xr:uid="{E6D0FB5D-BDCC-4C16-859F-719CFB71A5A9}"/>
    <cellStyle name="Примечание 4 2 2 4" xfId="15224" xr:uid="{21808599-C20B-4FC1-B74F-78A132363C89}"/>
    <cellStyle name="Примечание 4 2 2 5" xfId="20744" xr:uid="{4A85D528-3CCF-479A-A69C-47B20C9CBD17}"/>
    <cellStyle name="Примечание 4 2 3" xfId="2978" xr:uid="{A07D4E03-DC91-46FE-946E-655871BC702E}"/>
    <cellStyle name="Примечание 4 2 3 2" xfId="5215" xr:uid="{D5B8AA64-AA37-4480-824A-F02E611C26D1}"/>
    <cellStyle name="Примечание 4 2 3 2 2" xfId="11766" xr:uid="{5C9555AD-BAA6-47E0-B0B0-6C62310EF859}"/>
    <cellStyle name="Примечание 4 2 3 2 3" xfId="17371" xr:uid="{B5B27809-A925-4731-A976-F1FA82212E6B}"/>
    <cellStyle name="Примечание 4 2 3 2 4" xfId="22847" xr:uid="{888C0341-417C-41B8-8A6D-BC68284C287B}"/>
    <cellStyle name="Примечание 4 2 3 3" xfId="9583" xr:uid="{B8CECEB8-E0E7-4309-B06B-85540BC2F474}"/>
    <cellStyle name="Примечание 4 2 3 4" xfId="15225" xr:uid="{C6A59E83-B9D6-4C2A-BC47-6EF88A7524E0}"/>
    <cellStyle name="Примечание 4 2 3 5" xfId="20745" xr:uid="{B6585D70-C83F-4BBD-A5CA-A0CBEBE751C1}"/>
    <cellStyle name="Примечание 4 2 4" xfId="5213" xr:uid="{544099A0-CA65-4C5B-ACCE-0ED69D46650A}"/>
    <cellStyle name="Примечание 4 2 4 2" xfId="11764" xr:uid="{4417B8A2-B749-40BB-B11C-6A1D7EB98243}"/>
    <cellStyle name="Примечание 4 2 4 3" xfId="17369" xr:uid="{131FF2B9-7ACD-4CBF-A510-C3DE13B30DE9}"/>
    <cellStyle name="Примечание 4 2 4 4" xfId="22845" xr:uid="{F6B2B852-7929-470C-9658-A1A52E28EA30}"/>
    <cellStyle name="Примечание 4 2 5" xfId="9581" xr:uid="{69A926D5-09A4-4221-BD1D-82A9423FADBD}"/>
    <cellStyle name="Примечание 4 2 6" xfId="15223" xr:uid="{E6BDE3BC-918B-4126-9929-C868966FB15E}"/>
    <cellStyle name="Примечание 4 2 7" xfId="20743" xr:uid="{4C046723-846B-4B81-8E19-580BA0D25DE1}"/>
    <cellStyle name="Примечание 4 3" xfId="2979" xr:uid="{98B90500-0010-49C7-AC5B-B26B92C16356}"/>
    <cellStyle name="Примечание 4 3 2" xfId="2980" xr:uid="{9112851A-62DD-467A-BC84-F3A7CDAD5F5C}"/>
    <cellStyle name="Примечание 4 3 2 2" xfId="5217" xr:uid="{9A68885F-2A26-49C5-B47B-9D4F0A767BC2}"/>
    <cellStyle name="Примечание 4 3 2 2 2" xfId="11768" xr:uid="{AB20C512-2DE4-4587-B5BA-187B6B352CAD}"/>
    <cellStyle name="Примечание 4 3 2 2 3" xfId="17373" xr:uid="{7E9EAA6C-C277-457B-B871-533FE542EF09}"/>
    <cellStyle name="Примечание 4 3 2 2 4" xfId="22849" xr:uid="{DB274B55-53A0-4F5C-9886-AB799A6DA513}"/>
    <cellStyle name="Примечание 4 3 2 3" xfId="9585" xr:uid="{9668AC71-2537-4BE3-A714-337CF7C8A7DF}"/>
    <cellStyle name="Примечание 4 3 2 4" xfId="15227" xr:uid="{326C2C6E-F6C5-4920-AB38-1DD90D8A1C9D}"/>
    <cellStyle name="Примечание 4 3 2 5" xfId="20747" xr:uid="{3B7507BC-D3DC-42A7-B720-6DE2C6E33E70}"/>
    <cellStyle name="Примечание 4 3 3" xfId="2981" xr:uid="{EB860D42-A685-479B-A9A7-758CE0E453DB}"/>
    <cellStyle name="Примечание 4 3 3 2" xfId="5218" xr:uid="{06BFD16F-1698-47C9-8D6C-AFAE0E15B16E}"/>
    <cellStyle name="Примечание 4 3 3 2 2" xfId="11769" xr:uid="{114434F6-0E47-44C7-BB0E-2AD28A2F33C6}"/>
    <cellStyle name="Примечание 4 3 3 2 3" xfId="17374" xr:uid="{53AFA04E-1EB4-416E-B5DD-62BA25AE049C}"/>
    <cellStyle name="Примечание 4 3 3 2 4" xfId="22850" xr:uid="{5633430D-DE1C-4374-904D-116A262DA09F}"/>
    <cellStyle name="Примечание 4 3 3 3" xfId="9586" xr:uid="{9BBD073D-A1F9-47AE-942E-C87E1804FD4B}"/>
    <cellStyle name="Примечание 4 3 3 4" xfId="15228" xr:uid="{C239B5FA-FCAE-48C4-AD4C-FEB177FEC04B}"/>
    <cellStyle name="Примечание 4 3 3 5" xfId="20748" xr:uid="{23891EE6-8DF7-4F41-998E-17B4170ABB61}"/>
    <cellStyle name="Примечание 4 3 4" xfId="5216" xr:uid="{2B3FC9DE-9A9C-4963-961D-AA259A9B55F5}"/>
    <cellStyle name="Примечание 4 3 4 2" xfId="11767" xr:uid="{8A20B6E5-BEBF-4BB9-82D4-C3505CA6541E}"/>
    <cellStyle name="Примечание 4 3 4 3" xfId="17372" xr:uid="{8CBCC038-89F6-46EE-9D13-4009AB4D38BD}"/>
    <cellStyle name="Примечание 4 3 4 4" xfId="22848" xr:uid="{15AE4D8F-B823-4D74-9DE3-F6A3175D1A83}"/>
    <cellStyle name="Примечание 4 3 5" xfId="9584" xr:uid="{1FB04EE2-F0BF-4153-9BBB-9ADCEB2D7768}"/>
    <cellStyle name="Примечание 4 3 6" xfId="15226" xr:uid="{A2EE4F1C-FB78-48F9-AEB1-AEE104217103}"/>
    <cellStyle name="Примечание 4 3 7" xfId="20746" xr:uid="{BFD4242D-A79A-422A-B7CD-ADEC5C7DAB5C}"/>
    <cellStyle name="Примечание 4 4" xfId="2982" xr:uid="{9FF27CE9-F1BD-4F8F-917D-627D37D4A492}"/>
    <cellStyle name="Примечание 4 4 2" xfId="2983" xr:uid="{D6ED4E7D-6EE0-48C1-A4B0-794A4DAF9513}"/>
    <cellStyle name="Примечание 4 4 2 2" xfId="5220" xr:uid="{4DBA97A2-18BD-4337-8676-023CBBD70FDA}"/>
    <cellStyle name="Примечание 4 4 2 2 2" xfId="11771" xr:uid="{2A652115-3E72-4BFB-9F2B-26939B6B801E}"/>
    <cellStyle name="Примечание 4 4 2 2 3" xfId="17376" xr:uid="{5C0255AA-C94C-4025-8F8D-CF72014DBDB8}"/>
    <cellStyle name="Примечание 4 4 2 2 4" xfId="22852" xr:uid="{C7F30E31-9C4C-419F-A704-921738E46353}"/>
    <cellStyle name="Примечание 4 4 2 3" xfId="9588" xr:uid="{316FF17F-EC10-4004-A8C7-A3B464A3D1E2}"/>
    <cellStyle name="Примечание 4 4 2 4" xfId="15230" xr:uid="{40400518-3CDC-46F5-A9BB-92AA50128CA1}"/>
    <cellStyle name="Примечание 4 4 2 5" xfId="20750" xr:uid="{83453823-80DC-4F17-8842-75AA92DA9D3E}"/>
    <cellStyle name="Примечание 4 4 3" xfId="2984" xr:uid="{88333C1A-F1CE-41C8-8876-5B3D1E940A58}"/>
    <cellStyle name="Примечание 4 4 3 2" xfId="5221" xr:uid="{856CB15A-D6A7-4CD4-B40A-153DEEE4FF9F}"/>
    <cellStyle name="Примечание 4 4 3 2 2" xfId="11772" xr:uid="{425D0793-3B32-491E-92F2-65298B1D78A5}"/>
    <cellStyle name="Примечание 4 4 3 2 3" xfId="17377" xr:uid="{9A32AD19-504C-4F34-9717-EBA64C855B0F}"/>
    <cellStyle name="Примечание 4 4 3 2 4" xfId="22853" xr:uid="{30E74291-F871-410E-88C9-30273ED09E4F}"/>
    <cellStyle name="Примечание 4 4 3 3" xfId="9589" xr:uid="{630B0C45-616A-4D55-BD2C-B403486296C6}"/>
    <cellStyle name="Примечание 4 4 3 4" xfId="15231" xr:uid="{62BEC50B-8A9E-4F97-903D-F4DC9E8E8A2E}"/>
    <cellStyle name="Примечание 4 4 3 5" xfId="20751" xr:uid="{388FADF4-BBB7-4260-8C62-CEC2567E74B3}"/>
    <cellStyle name="Примечание 4 4 4" xfId="5219" xr:uid="{46924DDE-2182-428B-B531-430AB92C9DE9}"/>
    <cellStyle name="Примечание 4 4 4 2" xfId="11770" xr:uid="{1B6A9F3A-C436-4D75-A7AB-9BCA3B103F7E}"/>
    <cellStyle name="Примечание 4 4 4 3" xfId="17375" xr:uid="{C23C59D9-CE5C-4A89-B7A1-D796B32F65E7}"/>
    <cellStyle name="Примечание 4 4 4 4" xfId="22851" xr:uid="{B626B211-A0D3-4B6A-83F2-22DF9703B8E5}"/>
    <cellStyle name="Примечание 4 4 5" xfId="9587" xr:uid="{62E27601-D72F-434E-875A-40538B24AD4C}"/>
    <cellStyle name="Примечание 4 4 6" xfId="15229" xr:uid="{219501AD-F9DE-43FC-804E-0184BCA18B98}"/>
    <cellStyle name="Примечание 4 4 7" xfId="20749" xr:uid="{9977ED90-1EC7-4804-815C-921E98220B5C}"/>
    <cellStyle name="Примечание 4 5" xfId="2985" xr:uid="{A699AE3E-996A-4AD3-BB9E-77F33F9B590B}"/>
    <cellStyle name="Примечание 4 5 2" xfId="5222" xr:uid="{940515ED-D757-4EA3-9D7C-08B775646CCD}"/>
    <cellStyle name="Примечание 4 5 2 2" xfId="11773" xr:uid="{6A0A4BF4-17D8-47F5-8DB0-3DDDCEE8EA90}"/>
    <cellStyle name="Примечание 4 5 2 3" xfId="17378" xr:uid="{EE71DC45-F788-42D8-B4C1-A35FAC9B0C3F}"/>
    <cellStyle name="Примечание 4 5 2 4" xfId="22854" xr:uid="{D2D30DB0-98D6-4165-876A-5168A6FF8FE6}"/>
    <cellStyle name="Примечание 4 5 3" xfId="9590" xr:uid="{138003E5-B856-45C5-9CF9-849C24D6F533}"/>
    <cellStyle name="Примечание 4 5 4" xfId="15232" xr:uid="{D2094F5E-E2F4-45A6-B05B-14811BC07761}"/>
    <cellStyle name="Примечание 4 5 5" xfId="20752" xr:uid="{A826D86C-601F-470C-AE89-E31A67770456}"/>
    <cellStyle name="Примечание 4 6" xfId="2986" xr:uid="{7AC19739-38B8-437A-AF9F-5CA022BC182A}"/>
    <cellStyle name="Примечание 4 6 2" xfId="5223" xr:uid="{F75ADFF0-258E-4C24-BDA2-C4DA8A6BA1E0}"/>
    <cellStyle name="Примечание 4 6 2 2" xfId="11774" xr:uid="{C658383D-8684-4820-A218-787E778FD025}"/>
    <cellStyle name="Примечание 4 6 2 3" xfId="17379" xr:uid="{944DEE41-A24D-43A8-A7E4-0C1FA7FA43FF}"/>
    <cellStyle name="Примечание 4 6 2 4" xfId="22855" xr:uid="{F3F5D8E9-76E8-4574-A72F-693E172C5CB8}"/>
    <cellStyle name="Примечание 4 6 3" xfId="9591" xr:uid="{5D720766-113C-4AA9-B432-61416C87BBDB}"/>
    <cellStyle name="Примечание 4 6 4" xfId="15233" xr:uid="{2AF764E8-0BA8-41AF-A249-E35739FDF86B}"/>
    <cellStyle name="Примечание 4 6 5" xfId="20753" xr:uid="{FF6EEA3E-BA71-4863-880C-135A1A0B6095}"/>
    <cellStyle name="Примечание 4 7" xfId="5212" xr:uid="{12B8BE01-E8A7-4C67-8788-2F0598DEE03F}"/>
    <cellStyle name="Примечание 4 7 2" xfId="11763" xr:uid="{BDD45C26-31F3-472B-B701-6316D23D30A1}"/>
    <cellStyle name="Примечание 4 7 3" xfId="17368" xr:uid="{CA7C05B0-12B5-4A06-87BF-D4C6A1F0106B}"/>
    <cellStyle name="Примечание 4 7 4" xfId="22844" xr:uid="{5D110F36-C8F2-41D4-9BD1-DCE74E2081E1}"/>
    <cellStyle name="Примечание 4 8" xfId="9580" xr:uid="{21C9CA86-2BD7-4E90-9B6D-CC7808B13187}"/>
    <cellStyle name="Примечание 4 9" xfId="15222" xr:uid="{FD7CF422-9AF3-49E4-B510-DA038BB629D6}"/>
    <cellStyle name="Примечание 5" xfId="2987" xr:uid="{C5734990-5389-43FD-B62F-D3DDAB3DADF5}"/>
    <cellStyle name="Примечание 5 10" xfId="20754" xr:uid="{99DE65B9-E8E9-48EB-A3F0-AAFE5802FA78}"/>
    <cellStyle name="Примечание 5 2" xfId="2988" xr:uid="{FEEAD2D1-F6B9-4E79-ABA6-C0F2A656ECDD}"/>
    <cellStyle name="Примечание 5 2 2" xfId="2989" xr:uid="{5156D468-9A37-4948-94CF-9079954D3FA7}"/>
    <cellStyle name="Примечание 5 2 2 2" xfId="5226" xr:uid="{499680EB-2CCD-4884-888E-D9F51516CBEA}"/>
    <cellStyle name="Примечание 5 2 2 2 2" xfId="11777" xr:uid="{4A115CAC-679D-4814-B61F-FA670C7B2A96}"/>
    <cellStyle name="Примечание 5 2 2 2 3" xfId="17382" xr:uid="{96805E79-7A34-4DC1-8544-A96BCB95137D}"/>
    <cellStyle name="Примечание 5 2 2 2 4" xfId="22858" xr:uid="{FF8BF28F-32F2-4D66-A54A-FC238686EF89}"/>
    <cellStyle name="Примечание 5 2 2 3" xfId="9594" xr:uid="{721774C5-D3A1-4CED-B233-20B500CF209D}"/>
    <cellStyle name="Примечание 5 2 2 4" xfId="15236" xr:uid="{8FF3C067-BF56-4A21-AFEC-95316233F9F7}"/>
    <cellStyle name="Примечание 5 2 2 5" xfId="20756" xr:uid="{645003FF-4870-4ADB-91C3-DAA986856AEA}"/>
    <cellStyle name="Примечание 5 2 3" xfId="2990" xr:uid="{55E9DB96-CB5B-4B75-91A3-ECBFB81A8CD7}"/>
    <cellStyle name="Примечание 5 2 3 2" xfId="5227" xr:uid="{729212BE-8704-4FDC-8D21-22DD7844DDAD}"/>
    <cellStyle name="Примечание 5 2 3 2 2" xfId="11778" xr:uid="{5DE7A4ED-367A-433D-84E8-414A1B0107C6}"/>
    <cellStyle name="Примечание 5 2 3 2 3" xfId="17383" xr:uid="{0A02A843-4CDD-4994-98E9-8DAF06CA9A81}"/>
    <cellStyle name="Примечание 5 2 3 2 4" xfId="22859" xr:uid="{E4536059-6484-4AF2-A3A2-B35A9E6717BD}"/>
    <cellStyle name="Примечание 5 2 3 3" xfId="9595" xr:uid="{50097CD8-E88C-4F0C-B156-558184BD3AA1}"/>
    <cellStyle name="Примечание 5 2 3 4" xfId="15237" xr:uid="{6885FE86-0504-4254-B76D-F3D64DDAEA86}"/>
    <cellStyle name="Примечание 5 2 3 5" xfId="20757" xr:uid="{747AE0CA-8258-4C34-BFB2-1D86A32E6687}"/>
    <cellStyle name="Примечание 5 2 4" xfId="5225" xr:uid="{0DA54166-A9CC-448D-8076-AE21EAD8CBC0}"/>
    <cellStyle name="Примечание 5 2 4 2" xfId="11776" xr:uid="{9198A689-5B77-453A-A55F-6077C20B826A}"/>
    <cellStyle name="Примечание 5 2 4 3" xfId="17381" xr:uid="{173B487E-9B38-464C-ADAD-150646DD9351}"/>
    <cellStyle name="Примечание 5 2 4 4" xfId="22857" xr:uid="{F90BB8DB-1248-403E-B554-A7916A205626}"/>
    <cellStyle name="Примечание 5 2 5" xfId="9593" xr:uid="{D4B5935B-66C4-43E2-94F4-8A5B88B2DD6D}"/>
    <cellStyle name="Примечание 5 2 6" xfId="15235" xr:uid="{156196FB-53A6-4CD0-8C29-34804AF1584C}"/>
    <cellStyle name="Примечание 5 2 7" xfId="20755" xr:uid="{60B961A6-0265-4A15-A235-2D9664B0F53C}"/>
    <cellStyle name="Примечание 5 3" xfId="2991" xr:uid="{D5BC59B7-FEBF-4F66-8024-DD6ABDB82414}"/>
    <cellStyle name="Примечание 5 3 2" xfId="2992" xr:uid="{AEAEBE1C-290A-4A80-9D03-E6297882B494}"/>
    <cellStyle name="Примечание 5 3 2 2" xfId="5229" xr:uid="{D8CBE27F-3218-482C-A6E8-7E6DC5BB6A08}"/>
    <cellStyle name="Примечание 5 3 2 2 2" xfId="11780" xr:uid="{F3B46564-9307-4AFB-8C9E-D917280CBCE8}"/>
    <cellStyle name="Примечание 5 3 2 2 3" xfId="17385" xr:uid="{E9FB0500-2F5C-4484-A164-E6CA24F78FEA}"/>
    <cellStyle name="Примечание 5 3 2 2 4" xfId="22861" xr:uid="{72775E80-3420-43E3-93C7-D0223066283F}"/>
    <cellStyle name="Примечание 5 3 2 3" xfId="9597" xr:uid="{6129334B-F136-4E5E-93BC-A2937CE2BC7A}"/>
    <cellStyle name="Примечание 5 3 2 4" xfId="15239" xr:uid="{58C62A17-7D15-4B5F-BCA0-DCC1B4EEF664}"/>
    <cellStyle name="Примечание 5 3 2 5" xfId="20759" xr:uid="{A53DD0CF-F7B9-41AF-9F73-069BE0B34317}"/>
    <cellStyle name="Примечание 5 3 3" xfId="2993" xr:uid="{B6C25BE3-F4D3-49C1-B864-11AEA2E1EB84}"/>
    <cellStyle name="Примечание 5 3 3 2" xfId="5230" xr:uid="{13362E78-091F-4BDE-9EBB-52C7F60FC60A}"/>
    <cellStyle name="Примечание 5 3 3 2 2" xfId="11781" xr:uid="{5BF59452-BDAB-44EE-AB55-61F3F4E08E7B}"/>
    <cellStyle name="Примечание 5 3 3 2 3" xfId="17386" xr:uid="{94E99F00-981B-4893-98E4-514159E93F93}"/>
    <cellStyle name="Примечание 5 3 3 2 4" xfId="22862" xr:uid="{D936AFB8-BAAB-4287-B5C6-CA5E8DFB4D88}"/>
    <cellStyle name="Примечание 5 3 3 3" xfId="9598" xr:uid="{7F0D81DA-2040-4C98-8F89-FFDA4219BA90}"/>
    <cellStyle name="Примечание 5 3 3 4" xfId="15240" xr:uid="{2D4B347B-E013-44B3-B16D-61A5CC47E91E}"/>
    <cellStyle name="Примечание 5 3 3 5" xfId="20760" xr:uid="{EF262840-4BBC-4D81-974E-2AF5584E9455}"/>
    <cellStyle name="Примечание 5 3 4" xfId="5228" xr:uid="{EC799D9C-EF4B-474F-82AB-280A90C2B02D}"/>
    <cellStyle name="Примечание 5 3 4 2" xfId="11779" xr:uid="{CC839E87-4ADA-48B1-8FE9-3A6D9D7AD482}"/>
    <cellStyle name="Примечание 5 3 4 3" xfId="17384" xr:uid="{C22F14A8-B13C-4405-A453-9D1381BC9C41}"/>
    <cellStyle name="Примечание 5 3 4 4" xfId="22860" xr:uid="{B4B05AED-B802-4DA9-A336-D0EAE5BB92E8}"/>
    <cellStyle name="Примечание 5 3 5" xfId="9596" xr:uid="{A3C2A8D4-4027-4DD0-ABCE-266AF12ACF0D}"/>
    <cellStyle name="Примечание 5 3 6" xfId="15238" xr:uid="{2BA36A25-1F9A-4183-9CF4-81449F57D5D1}"/>
    <cellStyle name="Примечание 5 3 7" xfId="20758" xr:uid="{EF8999A4-17DF-4A24-8229-D423BB2DA450}"/>
    <cellStyle name="Примечание 5 4" xfId="2994" xr:uid="{D06AC57E-A188-4FA5-9C89-C7A5E2DEF169}"/>
    <cellStyle name="Примечание 5 4 2" xfId="2995" xr:uid="{376D521A-264E-4C6F-B251-A74384BBB231}"/>
    <cellStyle name="Примечание 5 4 2 2" xfId="5232" xr:uid="{0C3F37C8-9429-4FF1-AD02-0FA8888D3AD2}"/>
    <cellStyle name="Примечание 5 4 2 2 2" xfId="11783" xr:uid="{676BF62C-7AE0-41EA-BB1A-D22635F78CFC}"/>
    <cellStyle name="Примечание 5 4 2 2 3" xfId="17388" xr:uid="{91C080BB-536B-467F-BAC0-DFDDB35CEC39}"/>
    <cellStyle name="Примечание 5 4 2 2 4" xfId="22864" xr:uid="{75980288-504B-44AE-BDBF-46AB8D284401}"/>
    <cellStyle name="Примечание 5 4 2 3" xfId="9600" xr:uid="{174B957D-9401-420A-9325-C95EF789216A}"/>
    <cellStyle name="Примечание 5 4 2 4" xfId="15242" xr:uid="{AC8DEA69-AE9D-4355-90F0-4985E2613347}"/>
    <cellStyle name="Примечание 5 4 2 5" xfId="20762" xr:uid="{B140B5A4-C5D5-4F99-80D8-7264AAA38FA3}"/>
    <cellStyle name="Примечание 5 4 3" xfId="2996" xr:uid="{51CCF802-FB72-4A9D-A620-6F6EED2BC04B}"/>
    <cellStyle name="Примечание 5 4 3 2" xfId="5233" xr:uid="{25FB264E-5E6A-43AB-B071-0F8465453C8C}"/>
    <cellStyle name="Примечание 5 4 3 2 2" xfId="11784" xr:uid="{51157873-6373-4CE4-876F-48C43DD5809B}"/>
    <cellStyle name="Примечание 5 4 3 2 3" xfId="17389" xr:uid="{6C70097D-37CB-4BEB-AA0B-6C76D68AFF87}"/>
    <cellStyle name="Примечание 5 4 3 2 4" xfId="22865" xr:uid="{8146C76D-D6C4-4948-9DB1-830FFBC7172E}"/>
    <cellStyle name="Примечание 5 4 3 3" xfId="9601" xr:uid="{99EC2E7C-DF39-4472-9A30-85A52096D62C}"/>
    <cellStyle name="Примечание 5 4 3 4" xfId="15243" xr:uid="{CE7997C1-BF62-4B14-ACE0-6058FAAD4E64}"/>
    <cellStyle name="Примечание 5 4 3 5" xfId="20763" xr:uid="{61D52107-ACD9-40B7-9108-47D25D9F173A}"/>
    <cellStyle name="Примечание 5 4 4" xfId="5231" xr:uid="{EBC95C0D-F022-4798-8D07-8B652D756FD7}"/>
    <cellStyle name="Примечание 5 4 4 2" xfId="11782" xr:uid="{15912D07-057C-4045-B842-6F962185F1EE}"/>
    <cellStyle name="Примечание 5 4 4 3" xfId="17387" xr:uid="{28ADCC76-68BB-47A7-911B-5AC7ECD23ABF}"/>
    <cellStyle name="Примечание 5 4 4 4" xfId="22863" xr:uid="{190205C8-008C-4085-9AC3-353051AF9E9B}"/>
    <cellStyle name="Примечание 5 4 5" xfId="9599" xr:uid="{56C0F489-8018-464C-A40A-6E5A8C9DC7AB}"/>
    <cellStyle name="Примечание 5 4 6" xfId="15241" xr:uid="{0A234EA1-4235-4918-A0E2-822BED3BE88D}"/>
    <cellStyle name="Примечание 5 4 7" xfId="20761" xr:uid="{65EC96BC-D2D8-43F5-83F3-373CA869D0AB}"/>
    <cellStyle name="Примечание 5 5" xfId="2997" xr:uid="{074DC51D-2916-4A74-9ACF-3E32D393227E}"/>
    <cellStyle name="Примечание 5 5 2" xfId="5234" xr:uid="{B4D4601B-DF60-4988-A209-D3B6F01229A7}"/>
    <cellStyle name="Примечание 5 5 2 2" xfId="11785" xr:uid="{2DA3AA92-645F-41BD-93F1-2CEF0E48A58D}"/>
    <cellStyle name="Примечание 5 5 2 3" xfId="17390" xr:uid="{554DE2C7-AD63-4CD3-A072-CCF5CCFFEB8C}"/>
    <cellStyle name="Примечание 5 5 2 4" xfId="22866" xr:uid="{1F613DBB-CB02-473D-A5EE-4D352E774005}"/>
    <cellStyle name="Примечание 5 5 3" xfId="9602" xr:uid="{18683095-8B84-4D45-9A8E-CFA4D34B140D}"/>
    <cellStyle name="Примечание 5 5 4" xfId="15244" xr:uid="{5A4CF2AC-8BB5-4AA3-9214-51E902E51FF6}"/>
    <cellStyle name="Примечание 5 5 5" xfId="20764" xr:uid="{2BB90D9F-DCD4-4573-9AFE-2985A6589B44}"/>
    <cellStyle name="Примечание 5 6" xfId="2998" xr:uid="{0B958BC8-1D08-475D-B054-4FCFF5EDA4AB}"/>
    <cellStyle name="Примечание 5 6 2" xfId="5235" xr:uid="{190EF8E2-DC47-43FF-9932-CB867BE79924}"/>
    <cellStyle name="Примечание 5 6 2 2" xfId="11786" xr:uid="{7EF328A4-55C7-4211-B2B8-9ABAF69DF6DA}"/>
    <cellStyle name="Примечание 5 6 2 3" xfId="17391" xr:uid="{437539A1-443A-42F6-984B-2B003F70CF76}"/>
    <cellStyle name="Примечание 5 6 2 4" xfId="22867" xr:uid="{4FE423BA-AB3A-4313-A06C-857C57D11AD7}"/>
    <cellStyle name="Примечание 5 6 3" xfId="9603" xr:uid="{CDCA055D-5565-4BD8-9039-E0FED3119245}"/>
    <cellStyle name="Примечание 5 6 4" xfId="15245" xr:uid="{7693DA0C-41DB-48E5-99A7-FF7F1394308B}"/>
    <cellStyle name="Примечание 5 6 5" xfId="20765" xr:uid="{B7D71B06-5C2F-4C3A-8C41-8669FA2C9D72}"/>
    <cellStyle name="Примечание 5 7" xfId="5224" xr:uid="{CC759D1A-4383-4D70-85C0-7FB7959C677E}"/>
    <cellStyle name="Примечание 5 7 2" xfId="11775" xr:uid="{7C03E1D5-4CED-4BC3-A116-C0C489B0C498}"/>
    <cellStyle name="Примечание 5 7 3" xfId="17380" xr:uid="{DDE0D0DD-0F75-4A43-AEB3-4DC18F9D05E4}"/>
    <cellStyle name="Примечание 5 7 4" xfId="22856" xr:uid="{5A7B50FD-1C2B-4F9D-B7F3-DF733796E130}"/>
    <cellStyle name="Примечание 5 8" xfId="9592" xr:uid="{C5B00663-0FAA-4E73-A789-FC1E75089171}"/>
    <cellStyle name="Примечание 5 9" xfId="15234" xr:uid="{336E92BB-471E-453B-8437-13D9A9B8F1B1}"/>
    <cellStyle name="Примечание 6" xfId="2999" xr:uid="{B314BD83-E3E8-451F-A0F3-1F056B6AB469}"/>
    <cellStyle name="Примечание 6 10" xfId="20766" xr:uid="{D634551B-C29A-48BD-A30F-288DEC68CAC1}"/>
    <cellStyle name="Примечание 6 2" xfId="3000" xr:uid="{DE0E92AE-D8EC-47B3-A010-AD318E9BF09C}"/>
    <cellStyle name="Примечание 6 2 2" xfId="3001" xr:uid="{44DA63B9-0BA4-47D9-BF7B-1F219BC81281}"/>
    <cellStyle name="Примечание 6 2 2 2" xfId="5238" xr:uid="{90D16BB1-0C62-4989-95A3-4B2D49CF1F76}"/>
    <cellStyle name="Примечание 6 2 2 2 2" xfId="11789" xr:uid="{A26747CC-EEE1-455E-AF0F-D0DA06B6B4E2}"/>
    <cellStyle name="Примечание 6 2 2 2 3" xfId="17394" xr:uid="{76F92C1A-FA3E-499A-B7CA-975BEAF6221A}"/>
    <cellStyle name="Примечание 6 2 2 2 4" xfId="22870" xr:uid="{AE8C3DB9-F7D8-425B-9C97-E99275979D8A}"/>
    <cellStyle name="Примечание 6 2 2 3" xfId="9606" xr:uid="{258AC69A-5198-4ABA-9B60-D018A2652AAC}"/>
    <cellStyle name="Примечание 6 2 2 4" xfId="15248" xr:uid="{4C9E9E13-0E3C-4A1C-9470-F7B8285D3469}"/>
    <cellStyle name="Примечание 6 2 2 5" xfId="20768" xr:uid="{FBD63478-7A0F-41FE-8E6D-CD1D60D31F39}"/>
    <cellStyle name="Примечание 6 2 3" xfId="3002" xr:uid="{00EDCA91-36A8-432F-99D6-B24A848AD02B}"/>
    <cellStyle name="Примечание 6 2 3 2" xfId="5239" xr:uid="{E6BD92A4-27B5-48A7-97F8-805B264FD873}"/>
    <cellStyle name="Примечание 6 2 3 2 2" xfId="11790" xr:uid="{783D809C-1534-4945-A1B7-8F00A9FD0094}"/>
    <cellStyle name="Примечание 6 2 3 2 3" xfId="17395" xr:uid="{BA8DF599-A9EA-47D2-875B-4F8184D61F4B}"/>
    <cellStyle name="Примечание 6 2 3 2 4" xfId="22871" xr:uid="{750A31F2-554F-4693-8961-EFE9EF76AA3D}"/>
    <cellStyle name="Примечание 6 2 3 3" xfId="9607" xr:uid="{A0541863-5398-46EA-B04D-B77DE721F724}"/>
    <cellStyle name="Примечание 6 2 3 4" xfId="15249" xr:uid="{0D63488C-DF3F-4E6C-8927-86BEE0922159}"/>
    <cellStyle name="Примечание 6 2 3 5" xfId="20769" xr:uid="{D754658E-E8A9-4E69-9A67-12D2BDBC69B3}"/>
    <cellStyle name="Примечание 6 2 4" xfId="5237" xr:uid="{02580D4A-A6D4-4F29-B324-EB1378AE1A4E}"/>
    <cellStyle name="Примечание 6 2 4 2" xfId="11788" xr:uid="{5407093F-C678-4607-A38F-02B1764528FB}"/>
    <cellStyle name="Примечание 6 2 4 3" xfId="17393" xr:uid="{DB999606-6D97-4999-BE57-F7DDEF6BA786}"/>
    <cellStyle name="Примечание 6 2 4 4" xfId="22869" xr:uid="{F4FAC807-8ADB-4AAD-8409-44FDA86990E6}"/>
    <cellStyle name="Примечание 6 2 5" xfId="9605" xr:uid="{DFDAE7A1-915C-4E31-AB8B-B8653B78F208}"/>
    <cellStyle name="Примечание 6 2 6" xfId="15247" xr:uid="{451AC366-E680-4378-B6C8-1864857E7094}"/>
    <cellStyle name="Примечание 6 2 7" xfId="20767" xr:uid="{3C2F4526-4311-43D0-B92A-7B5C610059E4}"/>
    <cellStyle name="Примечание 6 3" xfId="3003" xr:uid="{17FD9F65-6243-4A35-B3AA-75C53C67FB57}"/>
    <cellStyle name="Примечание 6 3 2" xfId="3004" xr:uid="{61E7994C-4859-4242-BA0D-DB16E8EB41FC}"/>
    <cellStyle name="Примечание 6 3 2 2" xfId="5241" xr:uid="{4FE5BFFD-428F-4B85-A94F-072E5DA399F9}"/>
    <cellStyle name="Примечание 6 3 2 2 2" xfId="11792" xr:uid="{C4B24B81-2EC9-4AE6-953A-A08043D5927E}"/>
    <cellStyle name="Примечание 6 3 2 2 3" xfId="17397" xr:uid="{8B4793E0-F4AE-43C9-A6BA-09CCC518B78E}"/>
    <cellStyle name="Примечание 6 3 2 2 4" xfId="22873" xr:uid="{2ED541EE-656C-48A4-8419-BEC9DA360C10}"/>
    <cellStyle name="Примечание 6 3 2 3" xfId="9609" xr:uid="{DF3B62A6-1378-4887-9F5F-39086880106A}"/>
    <cellStyle name="Примечание 6 3 2 4" xfId="15251" xr:uid="{ABFC6322-7626-464A-939E-EC75876CB7EC}"/>
    <cellStyle name="Примечание 6 3 2 5" xfId="20771" xr:uid="{41DCC8DC-ED31-48B5-9CCC-9895F36456AA}"/>
    <cellStyle name="Примечание 6 3 3" xfId="3005" xr:uid="{4C576FAB-9A2E-4C6A-9892-8E3AA5E1FFD5}"/>
    <cellStyle name="Примечание 6 3 3 2" xfId="5242" xr:uid="{A7EAD346-7AC2-46F8-AA9F-523968FD18EF}"/>
    <cellStyle name="Примечание 6 3 3 2 2" xfId="11793" xr:uid="{998D076C-269C-4E8D-BE06-3AD382018C26}"/>
    <cellStyle name="Примечание 6 3 3 2 3" xfId="17398" xr:uid="{178FF95D-80F5-4DA9-B04D-4E9ADBAE1945}"/>
    <cellStyle name="Примечание 6 3 3 2 4" xfId="22874" xr:uid="{C144DE77-739F-4411-8702-42FEA003EAA1}"/>
    <cellStyle name="Примечание 6 3 3 3" xfId="9610" xr:uid="{9CCA9579-CBC5-4DCE-96F4-75F6A6AC1DFA}"/>
    <cellStyle name="Примечание 6 3 3 4" xfId="15252" xr:uid="{10FBA556-C29E-46DA-81A3-E39F1A7C44E0}"/>
    <cellStyle name="Примечание 6 3 3 5" xfId="20772" xr:uid="{5518DAFC-D476-4EEC-8C83-EF44349E6B5E}"/>
    <cellStyle name="Примечание 6 3 4" xfId="5240" xr:uid="{826FE330-9EDC-49EB-94C0-A20E2DE8345F}"/>
    <cellStyle name="Примечание 6 3 4 2" xfId="11791" xr:uid="{79693794-AB9B-4D36-A3FE-145D6AC3F410}"/>
    <cellStyle name="Примечание 6 3 4 3" xfId="17396" xr:uid="{9206A814-C7BA-4E42-83F1-357D54E1E4C2}"/>
    <cellStyle name="Примечание 6 3 4 4" xfId="22872" xr:uid="{84C29845-F3D8-4E4D-B337-6D12F84B0EF8}"/>
    <cellStyle name="Примечание 6 3 5" xfId="9608" xr:uid="{D5D472BE-1707-4E75-8E37-94F3482D3603}"/>
    <cellStyle name="Примечание 6 3 6" xfId="15250" xr:uid="{C8A515E1-2CEC-4195-BEC9-F3801945D58E}"/>
    <cellStyle name="Примечание 6 3 7" xfId="20770" xr:uid="{6EA7850C-FB35-4B6F-BEF1-27A745336A5E}"/>
    <cellStyle name="Примечание 6 4" xfId="3006" xr:uid="{9CE41A6A-7563-4920-8652-28F10DF911F0}"/>
    <cellStyle name="Примечание 6 4 2" xfId="3007" xr:uid="{D1963AC2-6BBB-4868-9F27-42745391D24D}"/>
    <cellStyle name="Примечание 6 4 2 2" xfId="5244" xr:uid="{3EB815BB-F7C8-495A-A216-293945FDB9B2}"/>
    <cellStyle name="Примечание 6 4 2 2 2" xfId="11795" xr:uid="{5BE8B140-1999-4A42-BB8D-3B9E2EDF5941}"/>
    <cellStyle name="Примечание 6 4 2 2 3" xfId="17400" xr:uid="{B1E30462-EC6C-458A-A1D4-97E7048D4615}"/>
    <cellStyle name="Примечание 6 4 2 2 4" xfId="22876" xr:uid="{F3016D18-2EDD-431A-84C0-E52B61D7299F}"/>
    <cellStyle name="Примечание 6 4 2 3" xfId="9612" xr:uid="{9DFEC4BE-319B-480F-A73C-4D1075C50841}"/>
    <cellStyle name="Примечание 6 4 2 4" xfId="15254" xr:uid="{788AE673-0FAC-4B18-8C9D-D40D231F796A}"/>
    <cellStyle name="Примечание 6 4 2 5" xfId="20774" xr:uid="{1A262BEA-4248-40E2-A182-5FAF6CA76170}"/>
    <cellStyle name="Примечание 6 4 3" xfId="3008" xr:uid="{21EF7F5C-3E5C-42AB-AB47-572F470E6F7B}"/>
    <cellStyle name="Примечание 6 4 3 2" xfId="5245" xr:uid="{866EDC63-BAA3-4E0C-BF3A-8E644F775C60}"/>
    <cellStyle name="Примечание 6 4 3 2 2" xfId="11796" xr:uid="{691D0A55-59F2-4653-8C03-F9A817F19B03}"/>
    <cellStyle name="Примечание 6 4 3 2 3" xfId="17401" xr:uid="{40DA6D78-1C3B-4EB3-A994-365BAAE19183}"/>
    <cellStyle name="Примечание 6 4 3 2 4" xfId="22877" xr:uid="{62B69274-7C69-4025-8E38-10CC1C63061F}"/>
    <cellStyle name="Примечание 6 4 3 3" xfId="9613" xr:uid="{8C0E083E-E807-4529-8CE4-9128320EA660}"/>
    <cellStyle name="Примечание 6 4 3 4" xfId="15255" xr:uid="{D4CF132C-386A-40A4-AB5B-5DA0BA647010}"/>
    <cellStyle name="Примечание 6 4 3 5" xfId="20775" xr:uid="{644C2E98-7F16-40B3-A572-24B48BBE2D6B}"/>
    <cellStyle name="Примечание 6 4 4" xfId="5243" xr:uid="{7AB6D8F2-71AA-4203-9F9D-BF0F1666DF4F}"/>
    <cellStyle name="Примечание 6 4 4 2" xfId="11794" xr:uid="{959A372D-56CE-4D77-BCE5-DE66EEC1AD55}"/>
    <cellStyle name="Примечание 6 4 4 3" xfId="17399" xr:uid="{5B85CF6E-24F4-40AA-9837-CBD8EF301408}"/>
    <cellStyle name="Примечание 6 4 4 4" xfId="22875" xr:uid="{ACCA74BF-F64C-4EFA-9982-D1B9CEEF15F8}"/>
    <cellStyle name="Примечание 6 4 5" xfId="9611" xr:uid="{B534D670-4FAA-4860-897E-BDE1DCF6926F}"/>
    <cellStyle name="Примечание 6 4 6" xfId="15253" xr:uid="{6CDBC362-25DB-4475-87F2-4DE0A47D923E}"/>
    <cellStyle name="Примечание 6 4 7" xfId="20773" xr:uid="{51786F34-8C13-4B48-AC79-0737B516A2BE}"/>
    <cellStyle name="Примечание 6 5" xfId="3009" xr:uid="{031383B0-17B5-4857-8D04-7BE22320D38A}"/>
    <cellStyle name="Примечание 6 5 2" xfId="5246" xr:uid="{F57C8850-BF9D-4F4A-8C5B-7330342EFB68}"/>
    <cellStyle name="Примечание 6 5 2 2" xfId="11797" xr:uid="{593CB494-DCB4-4D45-AD29-ACA2940E33B1}"/>
    <cellStyle name="Примечание 6 5 2 3" xfId="17402" xr:uid="{04847E08-C13C-4628-BA88-117447F02CA3}"/>
    <cellStyle name="Примечание 6 5 2 4" xfId="22878" xr:uid="{F8A325EF-A9E5-40D7-881B-C8C27DF15CE8}"/>
    <cellStyle name="Примечание 6 5 3" xfId="9614" xr:uid="{291F401B-7DEC-4A8C-8AF5-BCCF33B71CF1}"/>
    <cellStyle name="Примечание 6 5 4" xfId="15256" xr:uid="{92F0E288-EF18-4E58-AB87-8468F24935E3}"/>
    <cellStyle name="Примечание 6 5 5" xfId="20776" xr:uid="{56D39864-C2EE-4BF2-BEE3-C99946E7CFBE}"/>
    <cellStyle name="Примечание 6 6" xfId="3010" xr:uid="{AFF7A2AF-E9B1-4A94-863D-7FB1C269BE4E}"/>
    <cellStyle name="Примечание 6 6 2" xfId="5247" xr:uid="{38398C6E-3D76-4538-B190-AF910DF2100A}"/>
    <cellStyle name="Примечание 6 6 2 2" xfId="11798" xr:uid="{C7722380-B534-48B2-9697-E4B8D05698FD}"/>
    <cellStyle name="Примечание 6 6 2 3" xfId="17403" xr:uid="{CFE8010B-B717-4D7C-88DA-AEACB2657E34}"/>
    <cellStyle name="Примечание 6 6 2 4" xfId="22879" xr:uid="{015A6301-1674-4B82-9AD2-B0D772847C1B}"/>
    <cellStyle name="Примечание 6 6 3" xfId="9615" xr:uid="{BD294809-37B0-4EDD-AFD2-866FD44CBF2A}"/>
    <cellStyle name="Примечание 6 6 4" xfId="15257" xr:uid="{E3A7D275-3CD6-4066-9D80-46B203C097A5}"/>
    <cellStyle name="Примечание 6 6 5" xfId="20777" xr:uid="{3904EB5C-C4D5-461D-B99F-6ADD745BDFB6}"/>
    <cellStyle name="Примечание 6 7" xfId="5236" xr:uid="{76672211-8FF7-49BF-BD58-851621485288}"/>
    <cellStyle name="Примечание 6 7 2" xfId="11787" xr:uid="{B3095977-36C3-4392-812C-0627FB4E6515}"/>
    <cellStyle name="Примечание 6 7 3" xfId="17392" xr:uid="{9BD004C8-B38A-4FFC-AC66-3C13A6F126CC}"/>
    <cellStyle name="Примечание 6 7 4" xfId="22868" xr:uid="{F8639864-D511-488A-B798-2C6EE6D3D866}"/>
    <cellStyle name="Примечание 6 8" xfId="9604" xr:uid="{BE4688E2-FE8D-48F9-86FF-D156C4B36547}"/>
    <cellStyle name="Примечание 6 9" xfId="15246" xr:uid="{4FACACF2-5417-4784-9CB0-80FB594ED6B9}"/>
    <cellStyle name="Примечание 7" xfId="3011" xr:uid="{D6DE5A4E-9F6C-499B-9463-027F622FFCB2}"/>
    <cellStyle name="Примечание 7 10" xfId="20778" xr:uid="{15F550C6-5D56-4857-A1F4-90E0B117EA22}"/>
    <cellStyle name="Примечание 7 2" xfId="3012" xr:uid="{4614ADCE-F1E7-4248-993E-61DD80CFE70F}"/>
    <cellStyle name="Примечание 7 2 2" xfId="3013" xr:uid="{38FE79A7-6ECB-44F1-B5CA-88BF94704627}"/>
    <cellStyle name="Примечание 7 2 2 2" xfId="5250" xr:uid="{1E6E6D64-95C0-4E0D-9580-69F90FB6A095}"/>
    <cellStyle name="Примечание 7 2 2 2 2" xfId="11801" xr:uid="{D91E08DC-A32A-4E1C-A122-9BCFA6863E7A}"/>
    <cellStyle name="Примечание 7 2 2 2 3" xfId="17406" xr:uid="{4CADC98F-331C-45DB-864A-EDDB802875EB}"/>
    <cellStyle name="Примечание 7 2 2 2 4" xfId="22882" xr:uid="{5FD54DB3-4EE5-4DE5-8E7D-01140460C97F}"/>
    <cellStyle name="Примечание 7 2 2 3" xfId="9618" xr:uid="{82835B7B-F2AC-4DE3-81E5-D9D3017D879E}"/>
    <cellStyle name="Примечание 7 2 2 4" xfId="15260" xr:uid="{C7AF5867-93CF-4169-9C96-7EC9F2B7C4D3}"/>
    <cellStyle name="Примечание 7 2 2 5" xfId="20780" xr:uid="{B4375D8E-0D3C-445B-B643-3FBCEDFA8E03}"/>
    <cellStyle name="Примечание 7 2 3" xfId="3014" xr:uid="{C72B3220-40DF-4217-9A26-A114B053E1E5}"/>
    <cellStyle name="Примечание 7 2 3 2" xfId="5251" xr:uid="{55EE3A1C-87CD-414D-A60E-35BAA31324C6}"/>
    <cellStyle name="Примечание 7 2 3 2 2" xfId="11802" xr:uid="{1A053D02-6B65-4C3D-86D4-ABFC49EA12F6}"/>
    <cellStyle name="Примечание 7 2 3 2 3" xfId="17407" xr:uid="{4A678661-6C4A-4872-A500-75AD17DAD131}"/>
    <cellStyle name="Примечание 7 2 3 2 4" xfId="22883" xr:uid="{38BC3FCA-F152-4993-9F0B-511F1888695E}"/>
    <cellStyle name="Примечание 7 2 3 3" xfId="9619" xr:uid="{708AD7A7-5932-4D77-B2D6-EEF6A2BFCDCC}"/>
    <cellStyle name="Примечание 7 2 3 4" xfId="15261" xr:uid="{6C7F58FF-5472-4848-A238-9CE2C249A6F5}"/>
    <cellStyle name="Примечание 7 2 3 5" xfId="20781" xr:uid="{7B868CD9-519B-41F9-94AD-31E9AA89F689}"/>
    <cellStyle name="Примечание 7 2 4" xfId="5249" xr:uid="{9562A5AE-6A6D-4F1C-9A1C-E6ACCF177059}"/>
    <cellStyle name="Примечание 7 2 4 2" xfId="11800" xr:uid="{0485CD26-8EB0-4A11-9503-E233342D4307}"/>
    <cellStyle name="Примечание 7 2 4 3" xfId="17405" xr:uid="{4DDAD0BE-98C9-4A0B-B916-57CFFF1D47B9}"/>
    <cellStyle name="Примечание 7 2 4 4" xfId="22881" xr:uid="{DAD658A1-7ADA-460A-B221-D7CF70603698}"/>
    <cellStyle name="Примечание 7 2 5" xfId="9617" xr:uid="{030EBC0A-D379-4C94-A538-B75D313EF6E9}"/>
    <cellStyle name="Примечание 7 2 6" xfId="15259" xr:uid="{D7370B18-1E2D-437A-BBE1-E8B7E84B28BF}"/>
    <cellStyle name="Примечание 7 2 7" xfId="20779" xr:uid="{67A6CF44-CB60-4D23-9279-C2CA28446148}"/>
    <cellStyle name="Примечание 7 3" xfId="3015" xr:uid="{265A101E-AEB9-4C32-A43B-C98FC6F4C532}"/>
    <cellStyle name="Примечание 7 3 2" xfId="3016" xr:uid="{3DE1C319-9429-455F-B914-4BCDB3B4E6BA}"/>
    <cellStyle name="Примечание 7 3 2 2" xfId="5253" xr:uid="{6D720430-1598-46B4-9E3E-8028FF2BEB14}"/>
    <cellStyle name="Примечание 7 3 2 2 2" xfId="11804" xr:uid="{A0DE2941-7909-4732-9C3F-F55B8AD2B68E}"/>
    <cellStyle name="Примечание 7 3 2 2 3" xfId="17409" xr:uid="{E8A405C8-4435-440C-8CB5-FCA44063466A}"/>
    <cellStyle name="Примечание 7 3 2 2 4" xfId="22885" xr:uid="{3925D762-2213-41E5-A2C8-AC15A4859FD2}"/>
    <cellStyle name="Примечание 7 3 2 3" xfId="9621" xr:uid="{B8649073-3A89-474C-A796-D13AEEC31AE5}"/>
    <cellStyle name="Примечание 7 3 2 4" xfId="15263" xr:uid="{1DC60779-C9FF-4D04-B9C9-61A606AB238B}"/>
    <cellStyle name="Примечание 7 3 2 5" xfId="20783" xr:uid="{215F083A-8AA0-413C-BD04-BBD316E1416A}"/>
    <cellStyle name="Примечание 7 3 3" xfId="3017" xr:uid="{31D0D585-ED05-4C31-96C4-4BEE57A805FF}"/>
    <cellStyle name="Примечание 7 3 3 2" xfId="5254" xr:uid="{C397DA66-6F50-4C47-AC8C-D3490B18DFDA}"/>
    <cellStyle name="Примечание 7 3 3 2 2" xfId="11805" xr:uid="{768E3486-8817-49D8-97CC-BE67F8763A9D}"/>
    <cellStyle name="Примечание 7 3 3 2 3" xfId="17410" xr:uid="{F17EDE9B-0338-4DA0-9897-42D4740C6C05}"/>
    <cellStyle name="Примечание 7 3 3 2 4" xfId="22886" xr:uid="{09C38AFF-1D6E-4414-99C8-18277486B51C}"/>
    <cellStyle name="Примечание 7 3 3 3" xfId="9622" xr:uid="{509F147C-4C62-43EF-8E64-82D6EC066005}"/>
    <cellStyle name="Примечание 7 3 3 4" xfId="15264" xr:uid="{5EDB2641-E244-4863-998F-A6E6BEC3A0B7}"/>
    <cellStyle name="Примечание 7 3 3 5" xfId="20784" xr:uid="{E780E814-8ACA-4658-8E6E-EAC605B0F211}"/>
    <cellStyle name="Примечание 7 3 4" xfId="5252" xr:uid="{07A04B74-1EF1-45CF-BE5D-7EBF1DCACDA0}"/>
    <cellStyle name="Примечание 7 3 4 2" xfId="11803" xr:uid="{EEE08B79-737D-438D-83E5-05AE134587BA}"/>
    <cellStyle name="Примечание 7 3 4 3" xfId="17408" xr:uid="{56E55900-89ED-4F43-8F77-8D7A5EF35F17}"/>
    <cellStyle name="Примечание 7 3 4 4" xfId="22884" xr:uid="{3D6ED8A2-A364-407B-A86E-BDD35616D325}"/>
    <cellStyle name="Примечание 7 3 5" xfId="9620" xr:uid="{5811BED5-8EB7-4B6D-A420-649AA046E638}"/>
    <cellStyle name="Примечание 7 3 6" xfId="15262" xr:uid="{17708D37-05EB-46A4-95FD-6160A936C2A4}"/>
    <cellStyle name="Примечание 7 3 7" xfId="20782" xr:uid="{ABB493F8-889D-4346-B7AB-857CB57B74EA}"/>
    <cellStyle name="Примечание 7 4" xfId="3018" xr:uid="{AB584E69-5340-4C60-AE3F-CBC091F5EA14}"/>
    <cellStyle name="Примечание 7 4 2" xfId="3019" xr:uid="{66F5F124-5751-421B-9AB0-7D2C9A894308}"/>
    <cellStyle name="Примечание 7 4 2 2" xfId="5256" xr:uid="{6278CA53-66D2-42BC-9C00-2437EAAC4979}"/>
    <cellStyle name="Примечание 7 4 2 2 2" xfId="11807" xr:uid="{D387AD94-4DC8-46E2-9EAB-C6E23B3ABCA7}"/>
    <cellStyle name="Примечание 7 4 2 2 3" xfId="17412" xr:uid="{AC54737C-DBB7-4D9E-AE6B-4646FDAF8E6E}"/>
    <cellStyle name="Примечание 7 4 2 2 4" xfId="22888" xr:uid="{F6341C96-3865-4B59-B6B0-1AAFA19B3352}"/>
    <cellStyle name="Примечание 7 4 2 3" xfId="9624" xr:uid="{2523A6D0-431D-4C0C-8607-00F6A23FAAC6}"/>
    <cellStyle name="Примечание 7 4 2 4" xfId="15266" xr:uid="{9DB541AB-3BB8-4FF6-9F9B-F6B88A77D81E}"/>
    <cellStyle name="Примечание 7 4 2 5" xfId="20786" xr:uid="{F45E11DA-0EA5-4F15-BDB5-50BCF8CB2F95}"/>
    <cellStyle name="Примечание 7 4 3" xfId="3020" xr:uid="{872CE702-8050-4C8D-94B1-16DA29CEFA01}"/>
    <cellStyle name="Примечание 7 4 3 2" xfId="5257" xr:uid="{D6F1C54A-BEF1-4F3F-A147-84093B413EC4}"/>
    <cellStyle name="Примечание 7 4 3 2 2" xfId="11808" xr:uid="{2613606A-8701-423D-A9B4-2BEAF394BEBC}"/>
    <cellStyle name="Примечание 7 4 3 2 3" xfId="17413" xr:uid="{9C7991B8-21F7-49C6-88BD-CA794C919DAA}"/>
    <cellStyle name="Примечание 7 4 3 2 4" xfId="22889" xr:uid="{0CF46158-C4B5-4986-BD1B-08DB079A8E07}"/>
    <cellStyle name="Примечание 7 4 3 3" xfId="9625" xr:uid="{799CDF47-B758-4150-BD86-9632215FC16B}"/>
    <cellStyle name="Примечание 7 4 3 4" xfId="15267" xr:uid="{D0ECE2EA-02C3-4D83-9B78-23EF60786F43}"/>
    <cellStyle name="Примечание 7 4 3 5" xfId="20787" xr:uid="{0DDEADEE-A14E-4E05-99D2-B7AA6552B35A}"/>
    <cellStyle name="Примечание 7 4 4" xfId="5255" xr:uid="{EC4D4DC7-2931-4151-BB71-0C64470EB350}"/>
    <cellStyle name="Примечание 7 4 4 2" xfId="11806" xr:uid="{F98B471D-D804-4C88-B54C-DB4DDB39B524}"/>
    <cellStyle name="Примечание 7 4 4 3" xfId="17411" xr:uid="{F98EEDC9-0F14-4FAE-8F0E-AE582CCDAE21}"/>
    <cellStyle name="Примечание 7 4 4 4" xfId="22887" xr:uid="{B6FCC83B-4548-47D4-A1E9-D5DE92FF0C30}"/>
    <cellStyle name="Примечание 7 4 5" xfId="9623" xr:uid="{B9E2C19C-B5FA-4FD9-A067-4A4AAA8B85E9}"/>
    <cellStyle name="Примечание 7 4 6" xfId="15265" xr:uid="{A8D55429-8C3E-4B60-A1C1-D3D145D532D2}"/>
    <cellStyle name="Примечание 7 4 7" xfId="20785" xr:uid="{1EBAA294-2961-4135-ACDF-15E71B529CEF}"/>
    <cellStyle name="Примечание 7 5" xfId="3021" xr:uid="{ACFF8C9D-5B62-4FEB-ACDC-15B45A4262C0}"/>
    <cellStyle name="Примечание 7 5 2" xfId="5258" xr:uid="{67AEE602-EC9F-4A19-9934-FE8EDE99AEAA}"/>
    <cellStyle name="Примечание 7 5 2 2" xfId="11809" xr:uid="{5B3A40E7-FD89-4A10-A577-AC88F76F68D5}"/>
    <cellStyle name="Примечание 7 5 2 3" xfId="17414" xr:uid="{56FC1DAF-76A0-4A83-B786-F9F97EB2BDFE}"/>
    <cellStyle name="Примечание 7 5 2 4" xfId="22890" xr:uid="{F5DBD6A0-630A-473B-9D94-C487BBB3AA38}"/>
    <cellStyle name="Примечание 7 5 3" xfId="9626" xr:uid="{D2AAFA06-359E-45BE-88CF-4F73525539B4}"/>
    <cellStyle name="Примечание 7 5 4" xfId="15268" xr:uid="{96423F71-D282-4BBC-8E47-6CFEB3AA78CF}"/>
    <cellStyle name="Примечание 7 5 5" xfId="20788" xr:uid="{79197D10-B806-4B01-B25E-D3AE91D624DD}"/>
    <cellStyle name="Примечание 7 6" xfId="3022" xr:uid="{45B91439-9D04-4734-951A-EE5C01ACE62B}"/>
    <cellStyle name="Примечание 7 6 2" xfId="5259" xr:uid="{BFBDDD04-CA64-4ED2-B349-C998A09C17B1}"/>
    <cellStyle name="Примечание 7 6 2 2" xfId="11810" xr:uid="{74F5C79D-A723-41B6-83F1-5EC5E1379ABB}"/>
    <cellStyle name="Примечание 7 6 2 3" xfId="17415" xr:uid="{C2CC9860-C0DD-4A4B-AD65-FA9ECC711D93}"/>
    <cellStyle name="Примечание 7 6 2 4" xfId="22891" xr:uid="{1412E678-444C-4748-B911-237C17DBF977}"/>
    <cellStyle name="Примечание 7 6 3" xfId="9627" xr:uid="{6B6DCEF4-85FE-4AB5-B95D-DD69D774DB9A}"/>
    <cellStyle name="Примечание 7 6 4" xfId="15269" xr:uid="{8EE4E818-0605-4580-BE53-0F21B59BFD77}"/>
    <cellStyle name="Примечание 7 6 5" xfId="20789" xr:uid="{24C84D15-3227-43B9-BE0C-CD75F94EB263}"/>
    <cellStyle name="Примечание 7 7" xfId="5248" xr:uid="{97CC8469-5267-46BF-A2AC-F7C06B936751}"/>
    <cellStyle name="Примечание 7 7 2" xfId="11799" xr:uid="{B4600D19-D2E8-4D20-AB57-7E48F01A1C73}"/>
    <cellStyle name="Примечание 7 7 3" xfId="17404" xr:uid="{4C9B36F6-E185-452B-A9B9-D5C17F938FF9}"/>
    <cellStyle name="Примечание 7 7 4" xfId="22880" xr:uid="{750BEE9A-97C0-49DF-B8DA-70B4EB0999E5}"/>
    <cellStyle name="Примечание 7 8" xfId="9616" xr:uid="{61E6301D-899C-41AE-BC9F-B6866311DD16}"/>
    <cellStyle name="Примечание 7 9" xfId="15258" xr:uid="{C5A6D9FE-FC7D-4DBE-BAA3-E085EA768A4F}"/>
    <cellStyle name="Примечание 8" xfId="3023" xr:uid="{8A5FF798-B4A9-4500-BD07-61D513923120}"/>
    <cellStyle name="Примечание 8 10" xfId="20790" xr:uid="{22B29D43-1117-4A05-99CE-0A42FCC2DBDC}"/>
    <cellStyle name="Примечание 8 2" xfId="3024" xr:uid="{E6E2E1CF-11B1-43BE-BFAC-3140B6020E04}"/>
    <cellStyle name="Примечание 8 2 2" xfId="3025" xr:uid="{2188AE6F-73A6-4B15-9CBA-E2861C52B16D}"/>
    <cellStyle name="Примечание 8 2 2 2" xfId="5262" xr:uid="{4793D991-4FA7-47FE-9A62-0E94A3898367}"/>
    <cellStyle name="Примечание 8 2 2 2 2" xfId="11813" xr:uid="{712FFC33-0FE9-4998-8843-7AAA94FE5D59}"/>
    <cellStyle name="Примечание 8 2 2 2 3" xfId="17418" xr:uid="{A7B1B2AE-0EFB-43C8-9F8D-865D2B4E2074}"/>
    <cellStyle name="Примечание 8 2 2 2 4" xfId="22894" xr:uid="{8027263F-E2A5-420C-B1E8-5F6877F7D5B9}"/>
    <cellStyle name="Примечание 8 2 2 3" xfId="9630" xr:uid="{01981C14-3A10-43E1-8586-7CA0DB6AD963}"/>
    <cellStyle name="Примечание 8 2 2 4" xfId="15272" xr:uid="{2E2739E1-9139-4659-A2AC-E983570690C2}"/>
    <cellStyle name="Примечание 8 2 2 5" xfId="20792" xr:uid="{1A4DE9E3-EDCF-4B88-80A3-1A9C849F9811}"/>
    <cellStyle name="Примечание 8 2 3" xfId="3026" xr:uid="{33358112-3F7B-4B14-A99C-681ADC38A90B}"/>
    <cellStyle name="Примечание 8 2 3 2" xfId="5263" xr:uid="{F12EFB35-188B-491C-9763-9398F579C41E}"/>
    <cellStyle name="Примечание 8 2 3 2 2" xfId="11814" xr:uid="{5A80E883-45FF-4019-8369-636B62BA7E1E}"/>
    <cellStyle name="Примечание 8 2 3 2 3" xfId="17419" xr:uid="{AD3683A2-4015-4991-85FC-4D08F88F355A}"/>
    <cellStyle name="Примечание 8 2 3 2 4" xfId="22895" xr:uid="{25B7332B-0E2A-48D6-B72D-F211EE69EFBD}"/>
    <cellStyle name="Примечание 8 2 3 3" xfId="9631" xr:uid="{13F12099-EBB2-4C53-A570-82B4E908A0B3}"/>
    <cellStyle name="Примечание 8 2 3 4" xfId="15273" xr:uid="{EAA25F84-8AD5-4380-8F37-2AC1ECA1C1F3}"/>
    <cellStyle name="Примечание 8 2 3 5" xfId="20793" xr:uid="{8DC641E2-7C81-4BC4-A45E-4AD9A2EF9936}"/>
    <cellStyle name="Примечание 8 2 4" xfId="5261" xr:uid="{B327C15E-A318-440E-878A-C5A851A33C21}"/>
    <cellStyle name="Примечание 8 2 4 2" xfId="11812" xr:uid="{3C6CDB3A-1F33-4FC1-90C5-AF58B4A5836A}"/>
    <cellStyle name="Примечание 8 2 4 3" xfId="17417" xr:uid="{83586A2A-DE8C-437A-8C32-522392ED61CC}"/>
    <cellStyle name="Примечание 8 2 4 4" xfId="22893" xr:uid="{E3A654C9-F6BD-4714-9034-5340B8EF122E}"/>
    <cellStyle name="Примечание 8 2 5" xfId="9629" xr:uid="{A9D32B6C-782B-4BD5-B96A-FEAF68E83418}"/>
    <cellStyle name="Примечание 8 2 6" xfId="15271" xr:uid="{ADA4B8F0-ADDD-4ADF-B1FB-8846406B7AAE}"/>
    <cellStyle name="Примечание 8 2 7" xfId="20791" xr:uid="{F2B79C56-929E-4C8D-A171-EA0EC50C7CB5}"/>
    <cellStyle name="Примечание 8 3" xfId="3027" xr:uid="{F2A38C2A-DAE6-4C69-A5EE-FF26C416B5C2}"/>
    <cellStyle name="Примечание 8 3 2" xfId="3028" xr:uid="{F83259FF-E2E7-47B6-9434-D0F6EA33B43E}"/>
    <cellStyle name="Примечание 8 3 2 2" xfId="5265" xr:uid="{EE970469-E887-411E-AFD0-5A4404712A95}"/>
    <cellStyle name="Примечание 8 3 2 2 2" xfId="11816" xr:uid="{AFA64367-4B8E-4390-8035-72E9BFF21BAB}"/>
    <cellStyle name="Примечание 8 3 2 2 3" xfId="17421" xr:uid="{F01FF117-A578-445E-898E-58C20E24AF88}"/>
    <cellStyle name="Примечание 8 3 2 2 4" xfId="22897" xr:uid="{FDC9B677-B414-4652-9152-76EEC346F867}"/>
    <cellStyle name="Примечание 8 3 2 3" xfId="9633" xr:uid="{FC266FFC-7B84-4634-8BB2-917582F13789}"/>
    <cellStyle name="Примечание 8 3 2 4" xfId="15275" xr:uid="{268BD903-18B4-437F-8B3F-D340E9320614}"/>
    <cellStyle name="Примечание 8 3 2 5" xfId="20795" xr:uid="{B152D968-B196-46E4-BE2F-DC22CCD8A2E2}"/>
    <cellStyle name="Примечание 8 3 3" xfId="3029" xr:uid="{B84A7916-A9DE-4AF7-AB9F-D0E1F0DF5123}"/>
    <cellStyle name="Примечание 8 3 3 2" xfId="5266" xr:uid="{570159A1-D166-4060-89B6-86A0113180B3}"/>
    <cellStyle name="Примечание 8 3 3 2 2" xfId="11817" xr:uid="{71E08860-DAE3-46E2-B6B1-D50C30B195D5}"/>
    <cellStyle name="Примечание 8 3 3 2 3" xfId="17422" xr:uid="{713DB266-1B70-4B4E-A102-BF8F78525D8A}"/>
    <cellStyle name="Примечание 8 3 3 2 4" xfId="22898" xr:uid="{0999BC35-2131-467C-A7E6-63BAB4F02AE9}"/>
    <cellStyle name="Примечание 8 3 3 3" xfId="9634" xr:uid="{9F6BF044-7AAD-45B7-8256-8D96C6EC14F2}"/>
    <cellStyle name="Примечание 8 3 3 4" xfId="15276" xr:uid="{34829053-3F78-42FF-A064-2700019FF910}"/>
    <cellStyle name="Примечание 8 3 3 5" xfId="20796" xr:uid="{DBFA7A5C-3571-4C59-89F0-07BE170B3A7D}"/>
    <cellStyle name="Примечание 8 3 4" xfId="5264" xr:uid="{63EFD544-E42C-4E59-882B-B96F686CBDA0}"/>
    <cellStyle name="Примечание 8 3 4 2" xfId="11815" xr:uid="{29BA09A2-759A-40F6-A1F0-EC709737C714}"/>
    <cellStyle name="Примечание 8 3 4 3" xfId="17420" xr:uid="{2E060A7B-6347-4330-A0A9-AA6EC8979736}"/>
    <cellStyle name="Примечание 8 3 4 4" xfId="22896" xr:uid="{626D3AB5-B3BA-4538-8682-4D216491C6EE}"/>
    <cellStyle name="Примечание 8 3 5" xfId="9632" xr:uid="{92FCB004-427F-4959-99C1-D56FB5BA1BE5}"/>
    <cellStyle name="Примечание 8 3 6" xfId="15274" xr:uid="{70BB3087-13B2-462D-A8DE-5F987A2E0BD2}"/>
    <cellStyle name="Примечание 8 3 7" xfId="20794" xr:uid="{72FFFFA3-EE1B-4489-8FE6-C63AF2169CB4}"/>
    <cellStyle name="Примечание 8 4" xfId="3030" xr:uid="{E9D99C59-D1F8-44CC-99A2-6816A0174666}"/>
    <cellStyle name="Примечание 8 4 2" xfId="3031" xr:uid="{B2C6D8FF-2256-4894-90EF-8D7463A36553}"/>
    <cellStyle name="Примечание 8 4 2 2" xfId="5268" xr:uid="{D4A70B02-93D4-4EF3-A4E5-257FDE06D00B}"/>
    <cellStyle name="Примечание 8 4 2 2 2" xfId="11819" xr:uid="{2ED96BBB-A7E6-4776-9DFE-78BD617821AF}"/>
    <cellStyle name="Примечание 8 4 2 2 3" xfId="17424" xr:uid="{C39E2597-4A37-4ED1-B4CD-BAAD36B3D180}"/>
    <cellStyle name="Примечание 8 4 2 2 4" xfId="22900" xr:uid="{397F9726-E8AF-4563-ABCE-2679511B46CE}"/>
    <cellStyle name="Примечание 8 4 2 3" xfId="9636" xr:uid="{9D39FA32-36CD-486F-B85E-17DDAA870237}"/>
    <cellStyle name="Примечание 8 4 2 4" xfId="15278" xr:uid="{9397A564-6D64-4612-8115-E58BDC31CFB2}"/>
    <cellStyle name="Примечание 8 4 2 5" xfId="20798" xr:uid="{81848849-73FD-4D48-B407-B0643B4C6AB2}"/>
    <cellStyle name="Примечание 8 4 3" xfId="3032" xr:uid="{296A88A3-5F2A-4635-8F22-6150910E0726}"/>
    <cellStyle name="Примечание 8 4 3 2" xfId="5269" xr:uid="{FEAEA6B0-B937-496C-88ED-29F23D49817C}"/>
    <cellStyle name="Примечание 8 4 3 2 2" xfId="11820" xr:uid="{E2F13625-FDE1-4843-AAA4-8D1F7C64B594}"/>
    <cellStyle name="Примечание 8 4 3 2 3" xfId="17425" xr:uid="{6768B3D4-B64D-4800-815B-DE3869884224}"/>
    <cellStyle name="Примечание 8 4 3 2 4" xfId="22901" xr:uid="{8391AE93-A427-4F5E-83AA-4242558C046B}"/>
    <cellStyle name="Примечание 8 4 3 3" xfId="9637" xr:uid="{1D03CF9C-A816-4A7D-B252-7D3A6BCEFAE4}"/>
    <cellStyle name="Примечание 8 4 3 4" xfId="15279" xr:uid="{06DE52F3-E976-461F-9AB8-52949D3FEE74}"/>
    <cellStyle name="Примечание 8 4 3 5" xfId="20799" xr:uid="{D52C50FC-D422-4754-8E11-9CF03FB59B89}"/>
    <cellStyle name="Примечание 8 4 4" xfId="5267" xr:uid="{C00A158E-7D9A-4ECB-A656-8B0E1A3E5067}"/>
    <cellStyle name="Примечание 8 4 4 2" xfId="11818" xr:uid="{20A8B40A-48F1-4CBF-A89B-BA211390B4B9}"/>
    <cellStyle name="Примечание 8 4 4 3" xfId="17423" xr:uid="{FDE803FE-3F78-420E-A1A1-7CDC66F267C4}"/>
    <cellStyle name="Примечание 8 4 4 4" xfId="22899" xr:uid="{E5E4E673-DEF6-4B12-AE6B-9E9EE0D42F9A}"/>
    <cellStyle name="Примечание 8 4 5" xfId="9635" xr:uid="{B433F00F-A533-4414-AB61-6ECC6418E9AD}"/>
    <cellStyle name="Примечание 8 4 6" xfId="15277" xr:uid="{EDD26C71-34C3-484B-9C5D-A2F9A9464658}"/>
    <cellStyle name="Примечание 8 4 7" xfId="20797" xr:uid="{EDBE59F9-6A9F-427F-857E-B49CD45F9C69}"/>
    <cellStyle name="Примечание 8 5" xfId="3033" xr:uid="{791044D3-91C6-47C9-B7C4-148C8280831A}"/>
    <cellStyle name="Примечание 8 5 2" xfId="5270" xr:uid="{90E23E4D-D57F-45CE-88E0-B7A1F57F6300}"/>
    <cellStyle name="Примечание 8 5 2 2" xfId="11821" xr:uid="{802CCC78-E5D5-4556-875E-71F46BDA6ADE}"/>
    <cellStyle name="Примечание 8 5 2 3" xfId="17426" xr:uid="{9216A82E-5AF0-4044-BCB4-F01AD4CDABA9}"/>
    <cellStyle name="Примечание 8 5 2 4" xfId="22902" xr:uid="{668EF9EF-3096-45A0-A0BC-13E2AF41A647}"/>
    <cellStyle name="Примечание 8 5 3" xfId="9638" xr:uid="{B74EB223-FDF0-49C2-9815-359F9235EB03}"/>
    <cellStyle name="Примечание 8 5 4" xfId="15280" xr:uid="{76ACD7B6-F815-44FE-AE6F-0A7D5EBCB652}"/>
    <cellStyle name="Примечание 8 5 5" xfId="20800" xr:uid="{FC26714A-81A4-4DE2-A5E4-71BCF92824F6}"/>
    <cellStyle name="Примечание 8 6" xfId="3034" xr:uid="{807F4802-812E-4F1D-8C76-6C9D9DB5CDD1}"/>
    <cellStyle name="Примечание 8 6 2" xfId="5271" xr:uid="{FB09FFB8-DD1F-4F1C-AE4C-77DD04FBCC85}"/>
    <cellStyle name="Примечание 8 6 2 2" xfId="11822" xr:uid="{37E0D417-84A2-4B09-8000-95A2AA7436DB}"/>
    <cellStyle name="Примечание 8 6 2 3" xfId="17427" xr:uid="{423EC0F2-5A90-4579-B624-F8A96735CEEF}"/>
    <cellStyle name="Примечание 8 6 2 4" xfId="22903" xr:uid="{A3964E4D-E77C-42BC-8F65-93481568EE8D}"/>
    <cellStyle name="Примечание 8 6 3" xfId="9639" xr:uid="{81118812-B2C1-475F-BACA-7CF357788D06}"/>
    <cellStyle name="Примечание 8 6 4" xfId="15281" xr:uid="{5AFB6A8B-57D4-4DDD-A1BA-89B220E0394A}"/>
    <cellStyle name="Примечание 8 6 5" xfId="20801" xr:uid="{82191E18-B3AA-4633-8533-328891E0C3D4}"/>
    <cellStyle name="Примечание 8 7" xfId="5260" xr:uid="{487F32CD-886A-4EBC-8064-34A338463E37}"/>
    <cellStyle name="Примечание 8 7 2" xfId="11811" xr:uid="{952B9CC9-B8D6-4513-819E-F626BB2AC8AA}"/>
    <cellStyle name="Примечание 8 7 3" xfId="17416" xr:uid="{1476A4FC-5C46-4BBD-97F9-C2800ADD6613}"/>
    <cellStyle name="Примечание 8 7 4" xfId="22892" xr:uid="{F9CBD228-2884-4B77-9A43-E7F3E0682763}"/>
    <cellStyle name="Примечание 8 8" xfId="9628" xr:uid="{C4428F88-D358-49F8-BC3D-D9BF6A0A520E}"/>
    <cellStyle name="Примечание 8 9" xfId="15270" xr:uid="{F0C879D6-0488-4A02-BAAF-2C8DF74F243C}"/>
    <cellStyle name="Примечание 9" xfId="3035" xr:uid="{448CB722-89CF-4534-9AFB-C2DE80BCE689}"/>
    <cellStyle name="Примечание 9 10" xfId="20802" xr:uid="{8EC07365-3A53-4727-828B-5A735F00B98C}"/>
    <cellStyle name="Примечание 9 2" xfId="3036" xr:uid="{D4B97D4F-FC10-4209-B3A6-6E8AA6B0498A}"/>
    <cellStyle name="Примечание 9 2 2" xfId="3037" xr:uid="{409EE50F-5F04-4409-94F7-4362B7D15A9D}"/>
    <cellStyle name="Примечание 9 2 2 2" xfId="5274" xr:uid="{F420CD83-AD20-4593-AEE6-236FED430584}"/>
    <cellStyle name="Примечание 9 2 2 2 2" xfId="11825" xr:uid="{C0BA3C50-8372-4851-B203-26CD237EF323}"/>
    <cellStyle name="Примечание 9 2 2 2 3" xfId="17430" xr:uid="{9C9E3145-0D30-4CDE-9081-0546E94ED477}"/>
    <cellStyle name="Примечание 9 2 2 2 4" xfId="22906" xr:uid="{4AFB9365-C9C6-4662-A81B-8C2201F7A6D6}"/>
    <cellStyle name="Примечание 9 2 2 3" xfId="9642" xr:uid="{82730315-3B6D-4E74-80AF-77B2AFEA95F6}"/>
    <cellStyle name="Примечание 9 2 2 4" xfId="15284" xr:uid="{A3D4F4D3-789B-4BC6-A95C-E6397C2D3EC1}"/>
    <cellStyle name="Примечание 9 2 2 5" xfId="20804" xr:uid="{195EBA86-810D-4BDF-AD41-0E5096F862D2}"/>
    <cellStyle name="Примечание 9 2 3" xfId="3038" xr:uid="{88CE72CF-1AC5-45F1-A334-DB2C52F10FBA}"/>
    <cellStyle name="Примечание 9 2 3 2" xfId="5275" xr:uid="{D103B872-C5FF-41A1-8141-1B1262B3C3D9}"/>
    <cellStyle name="Примечание 9 2 3 2 2" xfId="11826" xr:uid="{D6D2E151-6ABE-4B15-82C4-6D9A4A507330}"/>
    <cellStyle name="Примечание 9 2 3 2 3" xfId="17431" xr:uid="{4FAE931D-C4EE-4D16-B59D-B64952B08373}"/>
    <cellStyle name="Примечание 9 2 3 2 4" xfId="22907" xr:uid="{C508EFD6-4DCB-47E7-BA93-7FDDBB9F4597}"/>
    <cellStyle name="Примечание 9 2 3 3" xfId="9643" xr:uid="{C4DEFB2E-B24D-49D8-AC0E-3FC2580C5E40}"/>
    <cellStyle name="Примечание 9 2 3 4" xfId="15285" xr:uid="{4F471EFE-4690-45F5-95B0-2415C84E630F}"/>
    <cellStyle name="Примечание 9 2 3 5" xfId="20805" xr:uid="{A93AF452-F9DA-496F-9C79-7171510BBDF6}"/>
    <cellStyle name="Примечание 9 2 4" xfId="5273" xr:uid="{4EC74932-BAFD-4176-A90E-04C30F150067}"/>
    <cellStyle name="Примечание 9 2 4 2" xfId="11824" xr:uid="{2C64C38A-1AD5-41C6-9341-20B45718B0C2}"/>
    <cellStyle name="Примечание 9 2 4 3" xfId="17429" xr:uid="{6BBC9D6F-9930-4B71-BE9B-0F8BBDF8CEC8}"/>
    <cellStyle name="Примечание 9 2 4 4" xfId="22905" xr:uid="{0AEEA8DF-7AF8-43D0-B69A-CCC4D65B0BF3}"/>
    <cellStyle name="Примечание 9 2 5" xfId="9641" xr:uid="{8BD14C16-05F4-4655-8C82-87781FA2EE9E}"/>
    <cellStyle name="Примечание 9 2 6" xfId="15283" xr:uid="{A6C18C6A-DAA6-4EDE-A18C-643FBB1E69A8}"/>
    <cellStyle name="Примечание 9 2 7" xfId="20803" xr:uid="{732EDC32-9001-4DCA-B618-3EF82301E3C1}"/>
    <cellStyle name="Примечание 9 3" xfId="3039" xr:uid="{CEBD1C59-29BB-44ED-82A3-80EF045C8561}"/>
    <cellStyle name="Примечание 9 3 2" xfId="3040" xr:uid="{8A0C3DEA-D6E7-4AF9-9976-FE6CAB7027EB}"/>
    <cellStyle name="Примечание 9 3 2 2" xfId="5277" xr:uid="{B50531BD-553B-40C4-A240-5FB87410E8CA}"/>
    <cellStyle name="Примечание 9 3 2 2 2" xfId="11828" xr:uid="{5B907077-4442-4AFA-A76D-A9A9B31BCC5D}"/>
    <cellStyle name="Примечание 9 3 2 2 3" xfId="17433" xr:uid="{04255CE3-7238-4B8E-B7CE-FC253FC0C872}"/>
    <cellStyle name="Примечание 9 3 2 2 4" xfId="22909" xr:uid="{7317D47F-8054-4EBE-B03E-2ECE0CFB3BA4}"/>
    <cellStyle name="Примечание 9 3 2 3" xfId="9645" xr:uid="{F2AEEA2A-EDF0-4181-9598-D502CAD492CE}"/>
    <cellStyle name="Примечание 9 3 2 4" xfId="15287" xr:uid="{9DDCA4DF-483A-4C6F-B61C-48CEABB4B108}"/>
    <cellStyle name="Примечание 9 3 2 5" xfId="20807" xr:uid="{99A6479E-1709-419D-98E0-9E5476B7BFF3}"/>
    <cellStyle name="Примечание 9 3 3" xfId="3041" xr:uid="{EB29C3B8-9826-453B-B10C-BB57BC01488E}"/>
    <cellStyle name="Примечание 9 3 3 2" xfId="5278" xr:uid="{AB857CB0-E25E-4AF4-BE12-060C11EDDC72}"/>
    <cellStyle name="Примечание 9 3 3 2 2" xfId="11829" xr:uid="{93A6B95C-E0A8-44A6-A099-B422749F694E}"/>
    <cellStyle name="Примечание 9 3 3 2 3" xfId="17434" xr:uid="{808E9419-AE6B-466F-9E21-FA5D1699DBF1}"/>
    <cellStyle name="Примечание 9 3 3 2 4" xfId="22910" xr:uid="{6A0B61BC-7267-407D-8F25-F30BD63F980D}"/>
    <cellStyle name="Примечание 9 3 3 3" xfId="9646" xr:uid="{1F44B118-1F06-449D-8802-458E8CB313B4}"/>
    <cellStyle name="Примечание 9 3 3 4" xfId="15288" xr:uid="{C272295C-C1C8-4E50-B38E-7848E6587BC4}"/>
    <cellStyle name="Примечание 9 3 3 5" xfId="20808" xr:uid="{EDB0098A-E8E0-4190-B165-5E8467DC6BD3}"/>
    <cellStyle name="Примечание 9 3 4" xfId="5276" xr:uid="{89BBDCDA-2F78-468D-8159-301D739359CD}"/>
    <cellStyle name="Примечание 9 3 4 2" xfId="11827" xr:uid="{91259E9C-CD83-499E-ABE4-90B053DF77B7}"/>
    <cellStyle name="Примечание 9 3 4 3" xfId="17432" xr:uid="{46113BE3-99CD-47AB-862D-6AFC76C8BF42}"/>
    <cellStyle name="Примечание 9 3 4 4" xfId="22908" xr:uid="{756C57C3-E6C1-4501-9114-10131360694E}"/>
    <cellStyle name="Примечание 9 3 5" xfId="9644" xr:uid="{832CF61B-1256-4D13-8532-F5C89002BE48}"/>
    <cellStyle name="Примечание 9 3 6" xfId="15286" xr:uid="{955A32B9-F987-40A2-8585-E43EB605C7C8}"/>
    <cellStyle name="Примечание 9 3 7" xfId="20806" xr:uid="{B146AB16-E9BF-4BC2-9B66-085B496D95C1}"/>
    <cellStyle name="Примечание 9 4" xfId="3042" xr:uid="{CA5BA500-E22D-4D07-8C4F-48EFEC57EBFD}"/>
    <cellStyle name="Примечание 9 4 2" xfId="3043" xr:uid="{902C8D8B-F28C-43CC-8119-5917ACF63A12}"/>
    <cellStyle name="Примечание 9 4 2 2" xfId="5280" xr:uid="{6E49F556-54DA-41DA-87C7-D525E74E0915}"/>
    <cellStyle name="Примечание 9 4 2 2 2" xfId="11831" xr:uid="{48AFD389-85DC-405A-83F0-8787CBC1BB8A}"/>
    <cellStyle name="Примечание 9 4 2 2 3" xfId="17436" xr:uid="{04EA189C-D104-406A-8C79-AB15CF224C0F}"/>
    <cellStyle name="Примечание 9 4 2 2 4" xfId="22912" xr:uid="{0065A52E-17E1-4A6E-98DD-8ED72690DD6D}"/>
    <cellStyle name="Примечание 9 4 2 3" xfId="9648" xr:uid="{6BA28A13-2743-49DE-A09E-590DBA713459}"/>
    <cellStyle name="Примечание 9 4 2 4" xfId="15290" xr:uid="{F6DA6EE4-0D28-4188-8B37-37F12499A0A6}"/>
    <cellStyle name="Примечание 9 4 2 5" xfId="20810" xr:uid="{43143273-9A24-4C79-9F05-4297EC480B28}"/>
    <cellStyle name="Примечание 9 4 3" xfId="3044" xr:uid="{CB5C9D82-7F16-4B5E-B512-3EFD95ED78ED}"/>
    <cellStyle name="Примечание 9 4 3 2" xfId="5281" xr:uid="{A8844B75-D4DF-4BA3-8E40-0659DB3387C7}"/>
    <cellStyle name="Примечание 9 4 3 2 2" xfId="11832" xr:uid="{D5D73C3B-AF3B-48BF-9985-6D750657464A}"/>
    <cellStyle name="Примечание 9 4 3 2 3" xfId="17437" xr:uid="{977BB781-3A5F-4467-BC94-03BF37E41F1F}"/>
    <cellStyle name="Примечание 9 4 3 2 4" xfId="22913" xr:uid="{2533956F-57AB-4142-8530-7E687D50DF3E}"/>
    <cellStyle name="Примечание 9 4 3 3" xfId="9649" xr:uid="{B420CADB-98CA-4A58-9325-8278A32A3720}"/>
    <cellStyle name="Примечание 9 4 3 4" xfId="15291" xr:uid="{2F590641-1B58-488F-8052-FF6D356BC93B}"/>
    <cellStyle name="Примечание 9 4 3 5" xfId="20811" xr:uid="{328A594A-3BFA-415F-863F-8EEA9AD0DB30}"/>
    <cellStyle name="Примечание 9 4 4" xfId="5279" xr:uid="{F02DA95B-B248-4F63-82AD-9ACC1ED117C3}"/>
    <cellStyle name="Примечание 9 4 4 2" xfId="11830" xr:uid="{6AB3C5A7-0F9B-4B15-84B7-42061456C59F}"/>
    <cellStyle name="Примечание 9 4 4 3" xfId="17435" xr:uid="{D6E624A8-722F-47A4-9FDF-2D43639C7E41}"/>
    <cellStyle name="Примечание 9 4 4 4" xfId="22911" xr:uid="{0CB89F29-71DC-49C0-AD6D-EBC5F6F2E871}"/>
    <cellStyle name="Примечание 9 4 5" xfId="9647" xr:uid="{E2D2FD35-3F26-44F9-BFD7-2497692D5892}"/>
    <cellStyle name="Примечание 9 4 6" xfId="15289" xr:uid="{0B9152D1-3458-4468-8819-FA8DDB64BDCF}"/>
    <cellStyle name="Примечание 9 4 7" xfId="20809" xr:uid="{657CFB36-D072-4866-A453-9606C048381C}"/>
    <cellStyle name="Примечание 9 5" xfId="3045" xr:uid="{AC3F74C1-227A-4929-B9A7-6A0B1E7395C2}"/>
    <cellStyle name="Примечание 9 5 2" xfId="5282" xr:uid="{8EB4CCE4-5C7B-46E5-9ACC-3CCAB3A43AAB}"/>
    <cellStyle name="Примечание 9 5 2 2" xfId="11833" xr:uid="{A1D2808A-EDCA-4217-868B-DBD2D9026148}"/>
    <cellStyle name="Примечание 9 5 2 3" xfId="17438" xr:uid="{641E5F98-1AE1-4035-91A9-7385D12E57C9}"/>
    <cellStyle name="Примечание 9 5 2 4" xfId="22914" xr:uid="{7DE9A16F-56EC-4AB0-BCB7-43A6A7643AC4}"/>
    <cellStyle name="Примечание 9 5 3" xfId="9650" xr:uid="{F9546138-AC6F-4FE5-842E-120BC469943E}"/>
    <cellStyle name="Примечание 9 5 4" xfId="15292" xr:uid="{01DB5C77-8099-45F1-8156-5C1418582FFA}"/>
    <cellStyle name="Примечание 9 5 5" xfId="20812" xr:uid="{E8D98DEE-1BD0-40CA-B3F2-E68C413F215D}"/>
    <cellStyle name="Примечание 9 6" xfId="3046" xr:uid="{7DDD9EA0-3B78-416E-8B58-87904888DC71}"/>
    <cellStyle name="Примечание 9 6 2" xfId="5283" xr:uid="{2439CCD0-725C-4B98-B463-C725348194D9}"/>
    <cellStyle name="Примечание 9 6 2 2" xfId="11834" xr:uid="{0FC92608-2B4C-4F03-AF61-51FA4D706FA4}"/>
    <cellStyle name="Примечание 9 6 2 3" xfId="17439" xr:uid="{06EED0C8-1659-4F14-BF3C-90FFF1F0709D}"/>
    <cellStyle name="Примечание 9 6 2 4" xfId="22915" xr:uid="{E3B2DAA1-7441-459B-8DF3-3E11E0D56451}"/>
    <cellStyle name="Примечание 9 6 3" xfId="9651" xr:uid="{B44E79CA-72E8-4EB4-9CAD-996BA5F5DE25}"/>
    <cellStyle name="Примечание 9 6 4" xfId="15293" xr:uid="{F445DD73-3406-411F-8DA5-D44BDA3B9E2A}"/>
    <cellStyle name="Примечание 9 6 5" xfId="20813" xr:uid="{40C57F73-016C-42FB-BFA0-0185C5A8CE58}"/>
    <cellStyle name="Примечание 9 7" xfId="5272" xr:uid="{D024BF66-86C9-4386-9760-54AA40C6C6B1}"/>
    <cellStyle name="Примечание 9 7 2" xfId="11823" xr:uid="{33B7D21E-5936-457F-8878-F3C024637F05}"/>
    <cellStyle name="Примечание 9 7 3" xfId="17428" xr:uid="{007556BE-7D2D-46B5-89F3-BEA7B5B3BF07}"/>
    <cellStyle name="Примечание 9 7 4" xfId="22904" xr:uid="{736B756F-AFEC-4561-AE50-1329969FE378}"/>
    <cellStyle name="Примечание 9 8" xfId="9640" xr:uid="{4D780220-E730-4539-AED6-5C87FD9A27A8}"/>
    <cellStyle name="Примечание 9 9" xfId="15282" xr:uid="{38157701-9690-48C6-B3F2-418542D39666}"/>
    <cellStyle name="Связанная ячейка" xfId="3047" xr:uid="{6DD802CB-B5AC-4311-8510-B71EF9ED13D2}"/>
    <cellStyle name="Текст предупреждения" xfId="3048" xr:uid="{FA2E664A-FE52-41F2-A3FC-FAF36A749EBA}"/>
    <cellStyle name="Финансовый 3 2" xfId="755" xr:uid="{7A4D8169-AA83-467F-AE84-DB513EF76058}"/>
    <cellStyle name="Хороший" xfId="3049" xr:uid="{67AFDA18-5F68-4000-A8D9-596E919C13EB}"/>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8C2241F4-6D25-4006-A4F2-81FB99E1AABF}"/>
  </tableStyles>
  <colors>
    <mruColors>
      <color rgb="FF0000A0"/>
      <color rgb="FFD6EAFF"/>
      <color rgb="FF70A8DA"/>
      <color rgb="FF0099FF"/>
      <color rgb="FF3399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12" Type="http://schemas.openxmlformats.org/officeDocument/2006/relationships/externalLink" Target="externalLinks/externalLink66.xml"/><Relationship Id="rId133" Type="http://schemas.openxmlformats.org/officeDocument/2006/relationships/externalLink" Target="externalLinks/externalLink87.xml"/><Relationship Id="rId138" Type="http://schemas.openxmlformats.org/officeDocument/2006/relationships/externalLink" Target="externalLinks/externalLink92.xml"/><Relationship Id="rId154" Type="http://schemas.openxmlformats.org/officeDocument/2006/relationships/externalLink" Target="externalLinks/externalLink108.xml"/><Relationship Id="rId159" Type="http://schemas.openxmlformats.org/officeDocument/2006/relationships/externalLink" Target="externalLinks/externalLink113.xml"/><Relationship Id="rId175" Type="http://schemas.openxmlformats.org/officeDocument/2006/relationships/customXml" Target="../customXml/item2.xml"/><Relationship Id="rId170"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6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102" Type="http://schemas.openxmlformats.org/officeDocument/2006/relationships/externalLink" Target="externalLinks/externalLink56.xml"/><Relationship Id="rId123" Type="http://schemas.openxmlformats.org/officeDocument/2006/relationships/externalLink" Target="externalLinks/externalLink77.xml"/><Relationship Id="rId128" Type="http://schemas.openxmlformats.org/officeDocument/2006/relationships/externalLink" Target="externalLinks/externalLink82.xml"/><Relationship Id="rId144" Type="http://schemas.openxmlformats.org/officeDocument/2006/relationships/externalLink" Target="externalLinks/externalLink98.xml"/><Relationship Id="rId149" Type="http://schemas.openxmlformats.org/officeDocument/2006/relationships/externalLink" Target="externalLinks/externalLink103.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externalLink" Target="externalLinks/externalLink49.xml"/><Relationship Id="rId160" Type="http://schemas.openxmlformats.org/officeDocument/2006/relationships/externalLink" Target="externalLinks/externalLink114.xml"/><Relationship Id="rId165" Type="http://schemas.openxmlformats.org/officeDocument/2006/relationships/externalLink" Target="externalLinks/externalLink11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113" Type="http://schemas.openxmlformats.org/officeDocument/2006/relationships/externalLink" Target="externalLinks/externalLink67.xml"/><Relationship Id="rId118" Type="http://schemas.openxmlformats.org/officeDocument/2006/relationships/externalLink" Target="externalLinks/externalLink72.xml"/><Relationship Id="rId134" Type="http://schemas.openxmlformats.org/officeDocument/2006/relationships/externalLink" Target="externalLinks/externalLink88.xml"/><Relationship Id="rId139" Type="http://schemas.openxmlformats.org/officeDocument/2006/relationships/externalLink" Target="externalLinks/externalLink93.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50" Type="http://schemas.openxmlformats.org/officeDocument/2006/relationships/externalLink" Target="externalLinks/externalLink104.xml"/><Relationship Id="rId155" Type="http://schemas.openxmlformats.org/officeDocument/2006/relationships/externalLink" Target="externalLinks/externalLink109.xml"/><Relationship Id="rId171" Type="http://schemas.openxmlformats.org/officeDocument/2006/relationships/styles" Target="styles.xml"/><Relationship Id="rId176"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3.xml"/><Relationship Id="rId103" Type="http://schemas.openxmlformats.org/officeDocument/2006/relationships/externalLink" Target="externalLinks/externalLink57.xml"/><Relationship Id="rId108" Type="http://schemas.openxmlformats.org/officeDocument/2006/relationships/externalLink" Target="externalLinks/externalLink62.xml"/><Relationship Id="rId124" Type="http://schemas.openxmlformats.org/officeDocument/2006/relationships/externalLink" Target="externalLinks/externalLink78.xml"/><Relationship Id="rId129" Type="http://schemas.openxmlformats.org/officeDocument/2006/relationships/externalLink" Target="externalLinks/externalLink83.xml"/><Relationship Id="rId54" Type="http://schemas.openxmlformats.org/officeDocument/2006/relationships/externalLink" Target="externalLinks/externalLink8.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91" Type="http://schemas.openxmlformats.org/officeDocument/2006/relationships/externalLink" Target="externalLinks/externalLink45.xml"/><Relationship Id="rId96" Type="http://schemas.openxmlformats.org/officeDocument/2006/relationships/externalLink" Target="externalLinks/externalLink50.xml"/><Relationship Id="rId140" Type="http://schemas.openxmlformats.org/officeDocument/2006/relationships/externalLink" Target="externalLinks/externalLink94.xml"/><Relationship Id="rId145" Type="http://schemas.openxmlformats.org/officeDocument/2006/relationships/externalLink" Target="externalLinks/externalLink99.xml"/><Relationship Id="rId161" Type="http://schemas.openxmlformats.org/officeDocument/2006/relationships/externalLink" Target="externalLinks/externalLink115.xml"/><Relationship Id="rId166" Type="http://schemas.openxmlformats.org/officeDocument/2006/relationships/externalLink" Target="externalLinks/externalLink12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3.xml"/><Relationship Id="rId114" Type="http://schemas.openxmlformats.org/officeDocument/2006/relationships/externalLink" Target="externalLinks/externalLink68.xml"/><Relationship Id="rId119"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94" Type="http://schemas.openxmlformats.org/officeDocument/2006/relationships/externalLink" Target="externalLinks/externalLink48.xml"/><Relationship Id="rId99" Type="http://schemas.openxmlformats.org/officeDocument/2006/relationships/externalLink" Target="externalLinks/externalLink53.xml"/><Relationship Id="rId101" Type="http://schemas.openxmlformats.org/officeDocument/2006/relationships/externalLink" Target="externalLinks/externalLink55.xml"/><Relationship Id="rId122" Type="http://schemas.openxmlformats.org/officeDocument/2006/relationships/externalLink" Target="externalLinks/externalLink76.xml"/><Relationship Id="rId130" Type="http://schemas.openxmlformats.org/officeDocument/2006/relationships/externalLink" Target="externalLinks/externalLink84.xml"/><Relationship Id="rId135" Type="http://schemas.openxmlformats.org/officeDocument/2006/relationships/externalLink" Target="externalLinks/externalLink89.xml"/><Relationship Id="rId143" Type="http://schemas.openxmlformats.org/officeDocument/2006/relationships/externalLink" Target="externalLinks/externalLink97.xml"/><Relationship Id="rId148" Type="http://schemas.openxmlformats.org/officeDocument/2006/relationships/externalLink" Target="externalLinks/externalLink102.xml"/><Relationship Id="rId151" Type="http://schemas.openxmlformats.org/officeDocument/2006/relationships/externalLink" Target="externalLinks/externalLink105.xml"/><Relationship Id="rId156" Type="http://schemas.openxmlformats.org/officeDocument/2006/relationships/externalLink" Target="externalLinks/externalLink110.xml"/><Relationship Id="rId164" Type="http://schemas.openxmlformats.org/officeDocument/2006/relationships/externalLink" Target="externalLinks/externalLink118.xml"/><Relationship Id="rId169" Type="http://schemas.openxmlformats.org/officeDocument/2006/relationships/externalLink" Target="externalLinks/externalLink123.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3.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externalLink" Target="externalLinks/externalLink51.xml"/><Relationship Id="rId104" Type="http://schemas.openxmlformats.org/officeDocument/2006/relationships/externalLink" Target="externalLinks/externalLink58.xml"/><Relationship Id="rId120" Type="http://schemas.openxmlformats.org/officeDocument/2006/relationships/externalLink" Target="externalLinks/externalLink74.xml"/><Relationship Id="rId125" Type="http://schemas.openxmlformats.org/officeDocument/2006/relationships/externalLink" Target="externalLinks/externalLink79.xml"/><Relationship Id="rId141" Type="http://schemas.openxmlformats.org/officeDocument/2006/relationships/externalLink" Target="externalLinks/externalLink95.xml"/><Relationship Id="rId146" Type="http://schemas.openxmlformats.org/officeDocument/2006/relationships/externalLink" Target="externalLinks/externalLink100.xml"/><Relationship Id="rId167" Type="http://schemas.openxmlformats.org/officeDocument/2006/relationships/externalLink" Target="externalLinks/externalLink121.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162" Type="http://schemas.openxmlformats.org/officeDocument/2006/relationships/externalLink" Target="externalLinks/externalLink1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110" Type="http://schemas.openxmlformats.org/officeDocument/2006/relationships/externalLink" Target="externalLinks/externalLink64.xml"/><Relationship Id="rId115" Type="http://schemas.openxmlformats.org/officeDocument/2006/relationships/externalLink" Target="externalLinks/externalLink69.xml"/><Relationship Id="rId131" Type="http://schemas.openxmlformats.org/officeDocument/2006/relationships/externalLink" Target="externalLinks/externalLink85.xml"/><Relationship Id="rId136" Type="http://schemas.openxmlformats.org/officeDocument/2006/relationships/externalLink" Target="externalLinks/externalLink90.xml"/><Relationship Id="rId157" Type="http://schemas.openxmlformats.org/officeDocument/2006/relationships/externalLink" Target="externalLinks/externalLink111.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52" Type="http://schemas.openxmlformats.org/officeDocument/2006/relationships/externalLink" Target="externalLinks/externalLink106.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externalLink" Target="externalLinks/externalLink54.xml"/><Relationship Id="rId105" Type="http://schemas.openxmlformats.org/officeDocument/2006/relationships/externalLink" Target="externalLinks/externalLink59.xml"/><Relationship Id="rId126" Type="http://schemas.openxmlformats.org/officeDocument/2006/relationships/externalLink" Target="externalLinks/externalLink80.xml"/><Relationship Id="rId147" Type="http://schemas.openxmlformats.org/officeDocument/2006/relationships/externalLink" Target="externalLinks/externalLink101.xml"/><Relationship Id="rId168" Type="http://schemas.openxmlformats.org/officeDocument/2006/relationships/externalLink" Target="externalLinks/externalLink122.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externalLink" Target="externalLinks/externalLink52.xml"/><Relationship Id="rId121" Type="http://schemas.openxmlformats.org/officeDocument/2006/relationships/externalLink" Target="externalLinks/externalLink75.xml"/><Relationship Id="rId142" Type="http://schemas.openxmlformats.org/officeDocument/2006/relationships/externalLink" Target="externalLinks/externalLink96.xml"/><Relationship Id="rId163" Type="http://schemas.openxmlformats.org/officeDocument/2006/relationships/externalLink" Target="externalLinks/externalLink1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1.xml"/><Relationship Id="rId116" Type="http://schemas.openxmlformats.org/officeDocument/2006/relationships/externalLink" Target="externalLinks/externalLink70.xml"/><Relationship Id="rId137" Type="http://schemas.openxmlformats.org/officeDocument/2006/relationships/externalLink" Target="externalLinks/externalLink91.xml"/><Relationship Id="rId158" Type="http://schemas.openxmlformats.org/officeDocument/2006/relationships/externalLink" Target="externalLinks/externalLink1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6.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111" Type="http://schemas.openxmlformats.org/officeDocument/2006/relationships/externalLink" Target="externalLinks/externalLink65.xml"/><Relationship Id="rId132" Type="http://schemas.openxmlformats.org/officeDocument/2006/relationships/externalLink" Target="externalLinks/externalLink86.xml"/><Relationship Id="rId153" Type="http://schemas.openxmlformats.org/officeDocument/2006/relationships/externalLink" Target="externalLinks/externalLink107.xml"/><Relationship Id="rId174"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1.xml"/><Relationship Id="rId106" Type="http://schemas.openxmlformats.org/officeDocument/2006/relationships/externalLink" Target="externalLinks/externalLink60.xml"/><Relationship Id="rId127" Type="http://schemas.openxmlformats.org/officeDocument/2006/relationships/externalLink" Target="externalLinks/externalLink8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Number of customers (%)</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8.8264619883040935E-2"/>
          <c:y val="0.18546419753086421"/>
          <c:w val="0.81176574214376807"/>
          <c:h val="0.5989989597993024"/>
        </c:manualLayout>
      </c:layout>
      <c:barChart>
        <c:barDir val="col"/>
        <c:grouping val="clustered"/>
        <c:varyColors val="0"/>
        <c:ser>
          <c:idx val="0"/>
          <c:order val="0"/>
          <c:tx>
            <c:strRef>
              <c:f>'[123]Corporate Rating distribution'!$C$43</c:f>
              <c:strCache>
                <c:ptCount val="1"/>
                <c:pt idx="0">
                  <c:v>Q1 2022</c:v>
                </c:pt>
              </c:strCache>
            </c:strRef>
          </c:tx>
          <c:spPr>
            <a:solidFill>
              <a:srgbClr val="0000A0"/>
            </a:solidFill>
            <a:ln w="25400">
              <a:noFill/>
            </a:ln>
          </c:spPr>
          <c:invertIfNegative val="0"/>
          <c:cat>
            <c:strRef>
              <c:f>'[123]Corporate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'[123]Corporate Rating distribution'!$C$44:$C$61</c:f>
              <c:numCache>
                <c:formatCode>General</c:formatCode>
                <c:ptCount val="18"/>
                <c:pt idx="0">
                  <c:v>4.1826545971041532E-2</c:v>
                </c:pt>
                <c:pt idx="1">
                  <c:v>2.0552882067371901E-2</c:v>
                </c:pt>
                <c:pt idx="2">
                  <c:v>1.6100994254944774E-2</c:v>
                </c:pt>
                <c:pt idx="3">
                  <c:v>2.5651353585889637E-2</c:v>
                </c:pt>
                <c:pt idx="4">
                  <c:v>4.0183587373598187E-2</c:v>
                </c:pt>
                <c:pt idx="5">
                  <c:v>5.5118611011002523E-2</c:v>
                </c:pt>
                <c:pt idx="6">
                  <c:v>5.9517500158995991E-2</c:v>
                </c:pt>
                <c:pt idx="7">
                  <c:v>5.4959615017701552E-2</c:v>
                </c:pt>
                <c:pt idx="8">
                  <c:v>4.8069788641326237E-2</c:v>
                </c:pt>
                <c:pt idx="9">
                  <c:v>3.2827372750206696E-2</c:v>
                </c:pt>
                <c:pt idx="10">
                  <c:v>1.7765152318161583E-2</c:v>
                </c:pt>
                <c:pt idx="11">
                  <c:v>0.20414025566555724</c:v>
                </c:pt>
                <c:pt idx="12">
                  <c:v>0.12663500879777831</c:v>
                </c:pt>
                <c:pt idx="13">
                  <c:v>4.5790846070679018E-3</c:v>
                </c:pt>
                <c:pt idx="14">
                  <c:v>4.1020966271649957E-3</c:v>
                </c:pt>
                <c:pt idx="15">
                  <c:v>3.508511585508045E-3</c:v>
                </c:pt>
                <c:pt idx="16">
                  <c:v>2.3319412350808759E-3</c:v>
                </c:pt>
                <c:pt idx="17">
                  <c:v>9.3839435246231798E-2</c:v>
                </c:pt>
              </c:numCache>
            </c:numRef>
          </c:val>
          <c:extLst>
            <c:ext xmlns:c16="http://schemas.microsoft.com/office/drawing/2014/chart" uri="{C3380CC4-5D6E-409C-BE32-E72D297353CC}">
              <c16:uniqueId val="{00000000-ADDF-475C-96D4-BD57D3C008CA}"/>
            </c:ext>
          </c:extLst>
        </c:ser>
        <c:ser>
          <c:idx val="1"/>
          <c:order val="1"/>
          <c:tx>
            <c:strRef>
              <c:f>'[123]Corporate Rating distribution'!$D$43</c:f>
              <c:strCache>
                <c:ptCount val="1"/>
                <c:pt idx="0">
                  <c:v>Q4 2021</c:v>
                </c:pt>
              </c:strCache>
            </c:strRef>
          </c:tx>
          <c:spPr>
            <a:solidFill>
              <a:srgbClr val="3399FF"/>
            </a:solidFill>
            <a:ln w="25400">
              <a:noFill/>
            </a:ln>
          </c:spPr>
          <c:invertIfNegative val="0"/>
          <c:cat>
            <c:strRef>
              <c:f>'[123]Corporate Rating distribution'!$B$44:$B$61</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'[123]Corporate Rating distribution'!$D$44:$D$61</c:f>
              <c:numCache>
                <c:formatCode>General</c:formatCode>
                <c:ptCount val="18"/>
                <c:pt idx="0">
                  <c:v>4.1841544521211339E-2</c:v>
                </c:pt>
                <c:pt idx="1">
                  <c:v>2.0759346548718281E-2</c:v>
                </c:pt>
                <c:pt idx="2">
                  <c:v>1.6390090613632939E-2</c:v>
                </c:pt>
                <c:pt idx="3">
                  <c:v>2.5838875616108134E-2</c:v>
                </c:pt>
                <c:pt idx="4">
                  <c:v>4.0195002259959964E-2</c:v>
                </c:pt>
                <c:pt idx="5">
                  <c:v>5.5573491745765265E-2</c:v>
                </c:pt>
                <c:pt idx="6">
                  <c:v>5.9899700824347299E-2</c:v>
                </c:pt>
                <c:pt idx="7">
                  <c:v>5.4917027184089882E-2</c:v>
                </c:pt>
                <c:pt idx="8">
                  <c:v>5.0278728395858889E-2</c:v>
                </c:pt>
                <c:pt idx="9">
                  <c:v>3.349045435957039E-2</c:v>
                </c:pt>
                <c:pt idx="10">
                  <c:v>1.9123566001592734E-2</c:v>
                </c:pt>
                <c:pt idx="11">
                  <c:v>0.20677557521362003</c:v>
                </c:pt>
                <c:pt idx="12">
                  <c:v>0.12901142894040163</c:v>
                </c:pt>
                <c:pt idx="13">
                  <c:v>4.5737285034760334E-3</c:v>
                </c:pt>
                <c:pt idx="14">
                  <c:v>4.143259938442995E-3</c:v>
                </c:pt>
                <c:pt idx="15">
                  <c:v>3.5406039473967412E-3</c:v>
                </c:pt>
                <c:pt idx="16">
                  <c:v>2.561287961946579E-3</c:v>
                </c:pt>
                <c:pt idx="17">
                  <c:v>9.5499451152579587E-2</c:v>
                </c:pt>
              </c:numCache>
            </c:numRef>
          </c:val>
          <c:extLst>
            <c:ext xmlns:c16="http://schemas.microsoft.com/office/drawing/2014/chart" uri="{C3380CC4-5D6E-409C-BE32-E72D297353CC}">
              <c16:uniqueId val="{00000001-ADDF-475C-96D4-BD57D3C008CA}"/>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'[123]Corporate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ADDF-475C-96D4-BD57D3C008CA}"/>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1800766283524"/>
          <c:y val="0.17603767560664113"/>
          <c:w val="0.67630906768837806"/>
          <c:h val="0.67630906768837806"/>
        </c:manualLayout>
      </c:layout>
      <c:pieChart>
        <c:varyColors val="1"/>
        <c:ser>
          <c:idx val="0"/>
          <c:order val="0"/>
          <c:tx>
            <c:v>EURbn</c:v>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F47A-458B-9CAE-0F72CB322881}"/>
              </c:ext>
            </c:extLst>
          </c:dPt>
          <c:dPt>
            <c:idx val="1"/>
            <c:bubble3D val="0"/>
            <c:spPr>
              <a:solidFill>
                <a:srgbClr val="3399FF"/>
              </a:solidFill>
              <a:ln w="25400">
                <a:noFill/>
              </a:ln>
            </c:spPr>
            <c:extLst>
              <c:ext xmlns:c16="http://schemas.microsoft.com/office/drawing/2014/chart" uri="{C3380CC4-5D6E-409C-BE32-E72D297353CC}">
                <c16:uniqueId val="{00000003-F47A-458B-9CAE-0F72CB322881}"/>
              </c:ext>
            </c:extLst>
          </c:dPt>
          <c:dPt>
            <c:idx val="2"/>
            <c:bubble3D val="0"/>
            <c:spPr>
              <a:solidFill>
                <a:srgbClr val="99CCFF"/>
              </a:solidFill>
              <a:ln w="25400">
                <a:noFill/>
              </a:ln>
            </c:spPr>
            <c:extLst>
              <c:ext xmlns:c16="http://schemas.microsoft.com/office/drawing/2014/chart" uri="{C3380CC4-5D6E-409C-BE32-E72D297353CC}">
                <c16:uniqueId val="{00000005-F47A-458B-9CAE-0F72CB322881}"/>
              </c:ext>
            </c:extLst>
          </c:dPt>
          <c:dPt>
            <c:idx val="3"/>
            <c:bubble3D val="0"/>
            <c:spPr>
              <a:solidFill>
                <a:srgbClr val="8B8A8D"/>
              </a:solidFill>
              <a:ln w="25400">
                <a:noFill/>
              </a:ln>
            </c:spPr>
            <c:extLst>
              <c:ext xmlns:c16="http://schemas.microsoft.com/office/drawing/2014/chart" uri="{C3380CC4-5D6E-409C-BE32-E72D297353CC}">
                <c16:uniqueId val="{00000007-F47A-458B-9CAE-0F72CB322881}"/>
              </c:ext>
            </c:extLst>
          </c:dPt>
          <c:dPt>
            <c:idx val="4"/>
            <c:bubble3D val="0"/>
            <c:spPr>
              <a:solidFill>
                <a:srgbClr val="C9C7C7"/>
              </a:solidFill>
              <a:ln w="25400">
                <a:noFill/>
              </a:ln>
            </c:spPr>
            <c:extLst>
              <c:ext xmlns:c16="http://schemas.microsoft.com/office/drawing/2014/chart" uri="{C3380CC4-5D6E-409C-BE32-E72D297353CC}">
                <c16:uniqueId val="{00000009-F47A-458B-9CAE-0F72CB322881}"/>
              </c:ext>
            </c:extLst>
          </c:dPt>
          <c:dPt>
            <c:idx val="5"/>
            <c:bubble3D val="0"/>
            <c:spPr>
              <a:solidFill>
                <a:srgbClr val="474748"/>
              </a:solidFill>
              <a:ln w="25400">
                <a:noFill/>
              </a:ln>
            </c:spPr>
            <c:extLst>
              <c:ext xmlns:c16="http://schemas.microsoft.com/office/drawing/2014/chart" uri="{C3380CC4-5D6E-409C-BE32-E72D297353CC}">
                <c16:uniqueId val="{0000000B-F47A-458B-9CAE-0F72CB322881}"/>
              </c:ext>
            </c:extLst>
          </c:dPt>
          <c:dPt>
            <c:idx val="6"/>
            <c:bubble3D val="0"/>
            <c:extLst>
              <c:ext xmlns:c16="http://schemas.microsoft.com/office/drawing/2014/chart" uri="{C3380CC4-5D6E-409C-BE32-E72D297353CC}">
                <c16:uniqueId val="{0000000C-F47A-458B-9CAE-0F72CB322881}"/>
              </c:ext>
            </c:extLst>
          </c:dPt>
          <c:dLbls>
            <c:dLbl>
              <c:idx val="0"/>
              <c:tx>
                <c:rich>
                  <a:bodyPr/>
                  <a:lstStyle/>
                  <a:p>
                    <a:fld id="{87D748F3-E001-425A-8F4E-8203F22621A3}" type="CATEGORYNAME">
                      <a:rPr lang="en-US"/>
                      <a:pPr/>
                      <a:t>[CATEGORY NAME]</a:t>
                    </a:fld>
                    <a:r>
                      <a:rPr lang="en-US" baseline="0"/>
                      <a:t>; 15.1</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47A-458B-9CAE-0F72CB322881}"/>
                </c:ext>
              </c:extLst>
            </c:dLbl>
            <c:dLbl>
              <c:idx val="1"/>
              <c:tx>
                <c:rich>
                  <a:bodyPr/>
                  <a:lstStyle/>
                  <a:p>
                    <a:fld id="{635419C0-9019-467A-9636-DE67434CB449}" type="CATEGORYNAME">
                      <a:rPr lang="en-US"/>
                      <a:pPr/>
                      <a:t>[CATEGORY NAME]</a:t>
                    </a:fld>
                    <a:r>
                      <a:rPr lang="en-US" baseline="0"/>
                      <a:t>; 13.2</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47A-458B-9CAE-0F72CB322881}"/>
                </c:ext>
              </c:extLst>
            </c:dLbl>
            <c:dLbl>
              <c:idx val="2"/>
              <c:tx>
                <c:rich>
                  <a:bodyPr/>
                  <a:lstStyle/>
                  <a:p>
                    <a:fld id="{2658A74F-8641-4C1D-AC56-57922000D6DA}" type="CATEGORYNAME">
                      <a:rPr lang="en-US"/>
                      <a:pPr/>
                      <a:t>[CATEGORY NAME]</a:t>
                    </a:fld>
                    <a:r>
                      <a:rPr lang="en-US" baseline="0"/>
                      <a:t>; 0.6</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47A-458B-9CAE-0F72CB322881}"/>
                </c:ext>
              </c:extLst>
            </c:dLbl>
            <c:dLbl>
              <c:idx val="3"/>
              <c:tx>
                <c:rich>
                  <a:bodyPr/>
                  <a:lstStyle/>
                  <a:p>
                    <a:fld id="{4E1B51E5-7233-4F15-A007-E28A146CAD64}" type="CATEGORYNAME">
                      <a:rPr lang="en-US"/>
                      <a:pPr/>
                      <a:t>[CATEGORY NAME]</a:t>
                    </a:fld>
                    <a:r>
                      <a:rPr lang="en-US" baseline="0"/>
                      <a:t>; 13.7</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47A-458B-9CAE-0F72CB322881}"/>
                </c:ext>
              </c:extLst>
            </c:dLbl>
            <c:dLbl>
              <c:idx val="4"/>
              <c:tx>
                <c:rich>
                  <a:bodyPr/>
                  <a:lstStyle/>
                  <a:p>
                    <a:fld id="{5F6EEC3C-B524-4BA7-A412-1280C12442B5}" type="CATEGORYNAME">
                      <a:rPr lang="en-US"/>
                      <a:pPr/>
                      <a:t>[CATEGORY NAME]</a:t>
                    </a:fld>
                    <a:r>
                      <a:rPr lang="en-US" baseline="0"/>
                      <a:t>; 7.8</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47A-458B-9CAE-0F72CB322881}"/>
                </c:ext>
              </c:extLst>
            </c:dLbl>
            <c:numFmt formatCode="#,##0.0" sourceLinked="0"/>
            <c:spPr>
              <a:noFill/>
              <a:ln>
                <a:noFill/>
              </a:ln>
              <a:effectLst/>
            </c:spPr>
            <c:txPr>
              <a:bodyPr/>
              <a:lstStyle/>
              <a:p>
                <a:pPr>
                  <a:defRPr sz="1000" b="1" baseline="0">
                    <a:solidFill>
                      <a:sysClr val="windowText" lastClr="000000"/>
                    </a:solidFill>
                  </a:defRPr>
                </a:pPr>
                <a:endParaRPr lang="en-US"/>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Lit>
              <c:ptCount val="5"/>
              <c:pt idx="0">
                <c:v>ECP</c:v>
              </c:pt>
              <c:pt idx="1">
                <c:v>London CD</c:v>
              </c:pt>
              <c:pt idx="2">
                <c:v>French CP</c:v>
              </c:pt>
              <c:pt idx="3">
                <c:v>NY CD</c:v>
              </c:pt>
              <c:pt idx="4">
                <c:v>US CP</c:v>
              </c:pt>
            </c:strLit>
          </c:cat>
          <c:val>
            <c:numLit>
              <c:formatCode>General</c:formatCode>
              <c:ptCount val="5"/>
              <c:pt idx="0">
                <c:v>15.078672326999994</c:v>
              </c:pt>
              <c:pt idx="1">
                <c:v>13.19170963335001</c:v>
              </c:pt>
              <c:pt idx="2">
                <c:v>0.60081522500000006</c:v>
              </c:pt>
              <c:pt idx="3">
                <c:v>13.71856395279999</c:v>
              </c:pt>
              <c:pt idx="4">
                <c:v>7.765702553349997</c:v>
              </c:pt>
            </c:numLit>
          </c:val>
          <c:extLst>
            <c:ext xmlns:c16="http://schemas.microsoft.com/office/drawing/2014/chart" uri="{C3380CC4-5D6E-409C-BE32-E72D297353CC}">
              <c16:uniqueId val="{0000000D-F47A-458B-9CAE-0F72CB322881}"/>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583216566706E-2"/>
          <c:y val="0.1579988198983297"/>
          <c:w val="0.89490015432098768"/>
          <c:h val="0.7313520572712281"/>
        </c:manualLayout>
      </c:layout>
      <c:lineChart>
        <c:grouping val="standard"/>
        <c:varyColors val="0"/>
        <c:ser>
          <c:idx val="0"/>
          <c:order val="0"/>
          <c:tx>
            <c:v>Weighted average original maturity (days)</c:v>
          </c:tx>
          <c:spPr>
            <a:ln w="25400">
              <a:solidFill>
                <a:srgbClr val="0000A0"/>
              </a:solidFill>
              <a:prstDash val="solid"/>
            </a:ln>
          </c:spPr>
          <c:marker>
            <c:symbol val="none"/>
          </c:marker>
          <c:cat>
            <c:numLit>
              <c:formatCode>General</c:formatCode>
              <c:ptCount val="145"/>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pt idx="142">
                <c:v>2022</c:v>
              </c:pt>
            </c:numLit>
          </c:cat>
          <c:val>
            <c:numLit>
              <c:formatCode>General</c:formatCode>
              <c:ptCount val="145"/>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c:v>168.9</c:v>
              </c:pt>
              <c:pt idx="67">
                <c:v>172.1</c:v>
              </c:pt>
              <c:pt idx="68">
                <c:v>171.4</c:v>
              </c:pt>
              <c:pt idx="69">
                <c:v>166.4</c:v>
              </c:pt>
              <c:pt idx="70">
                <c:v>155</c:v>
              </c:pt>
              <c:pt idx="71">
                <c:v>145.6</c:v>
              </c:pt>
              <c:pt idx="72">
                <c:v>144.72701243170818</c:v>
              </c:pt>
              <c:pt idx="73">
                <c:v>151.56032671962299</c:v>
              </c:pt>
              <c:pt idx="74">
                <c:v>159.89745395793176</c:v>
              </c:pt>
              <c:pt idx="75">
                <c:v>171.487117811047</c:v>
              </c:pt>
              <c:pt idx="76">
                <c:v>176.41351741103125</c:v>
              </c:pt>
              <c:pt idx="77">
                <c:v>182.04339544041986</c:v>
              </c:pt>
              <c:pt idx="78">
                <c:v>183.76374947761306</c:v>
              </c:pt>
              <c:pt idx="79">
                <c:v>183.08942278954657</c:v>
              </c:pt>
              <c:pt idx="80">
                <c:v>182.94184010418027</c:v>
              </c:pt>
              <c:pt idx="81">
                <c:v>193.86156220989503</c:v>
              </c:pt>
              <c:pt idx="82">
                <c:v>184.40146727799038</c:v>
              </c:pt>
              <c:pt idx="83">
                <c:v>182.85563568308822</c:v>
              </c:pt>
              <c:pt idx="84">
                <c:v>174.71462884003066</c:v>
              </c:pt>
              <c:pt idx="85">
                <c:v>171.29832750786215</c:v>
              </c:pt>
              <c:pt idx="86">
                <c:v>171.7985510519425</c:v>
              </c:pt>
              <c:pt idx="87">
                <c:v>163.42383607579652</c:v>
              </c:pt>
              <c:pt idx="88">
                <c:v>155.74842907084039</c:v>
              </c:pt>
              <c:pt idx="89">
                <c:v>142.95821970331778</c:v>
              </c:pt>
              <c:pt idx="90">
                <c:v>142.60111181810481</c:v>
              </c:pt>
              <c:pt idx="91">
                <c:v>140.33276426738391</c:v>
              </c:pt>
              <c:pt idx="92">
                <c:v>138.43152861566202</c:v>
              </c:pt>
              <c:pt idx="93">
                <c:v>142.65958097016593</c:v>
              </c:pt>
              <c:pt idx="94">
                <c:v>143.40008918940543</c:v>
              </c:pt>
              <c:pt idx="95">
                <c:v>145.5514925014204</c:v>
              </c:pt>
              <c:pt idx="96">
                <c:v>148.70967322171603</c:v>
              </c:pt>
              <c:pt idx="97">
                <c:v>155.17517396787201</c:v>
              </c:pt>
              <c:pt idx="98">
                <c:v>160.70164218301176</c:v>
              </c:pt>
              <c:pt idx="99">
                <c:v>163.37237728451151</c:v>
              </c:pt>
              <c:pt idx="100">
                <c:v>156.13060791891357</c:v>
              </c:pt>
              <c:pt idx="101">
                <c:v>157.08703493516691</c:v>
              </c:pt>
              <c:pt idx="102">
                <c:v>170.87238264588936</c:v>
              </c:pt>
              <c:pt idx="103">
                <c:v>180.43898961078816</c:v>
              </c:pt>
              <c:pt idx="104">
                <c:v>188.47023689600303</c:v>
              </c:pt>
              <c:pt idx="105">
                <c:v>198.34710322869688</c:v>
              </c:pt>
              <c:pt idx="106">
                <c:v>189.17821835160154</c:v>
              </c:pt>
              <c:pt idx="107">
                <c:v>183.01089350003943</c:v>
              </c:pt>
              <c:pt idx="108">
                <c:v>175.13486261046404</c:v>
              </c:pt>
              <c:pt idx="109">
                <c:v>167.21184509841754</c:v>
              </c:pt>
              <c:pt idx="110">
                <c:v>160.33338726449162</c:v>
              </c:pt>
              <c:pt idx="111">
                <c:v>160.68742150028953</c:v>
              </c:pt>
              <c:pt idx="112">
                <c:v>168.19159964263724</c:v>
              </c:pt>
              <c:pt idx="113">
                <c:v>171.89089944751919</c:v>
              </c:pt>
              <c:pt idx="114">
                <c:v>185.27929566283805</c:v>
              </c:pt>
              <c:pt idx="115">
                <c:v>189.6589925894186</c:v>
              </c:pt>
              <c:pt idx="116">
                <c:v>188.33146218765631</c:v>
              </c:pt>
              <c:pt idx="117">
                <c:v>189.94971357668069</c:v>
              </c:pt>
              <c:pt idx="118">
                <c:v>192.48320809227454</c:v>
              </c:pt>
              <c:pt idx="119">
                <c:v>198.57022202529598</c:v>
              </c:pt>
              <c:pt idx="120">
                <c:v>200.29785167104072</c:v>
              </c:pt>
              <c:pt idx="121">
                <c:v>200.16983333205462</c:v>
              </c:pt>
              <c:pt idx="122">
                <c:v>210.15974035056072</c:v>
              </c:pt>
              <c:pt idx="123">
                <c:v>207.27487629031882</c:v>
              </c:pt>
              <c:pt idx="124">
                <c:v>190.00055588728256</c:v>
              </c:pt>
              <c:pt idx="125">
                <c:v>215.78594253150888</c:v>
              </c:pt>
              <c:pt idx="126">
                <c:v>220.74218025122465</c:v>
              </c:pt>
              <c:pt idx="127">
                <c:v>207.04783204939235</c:v>
              </c:pt>
              <c:pt idx="128">
                <c:v>197.66028992632394</c:v>
              </c:pt>
              <c:pt idx="129">
                <c:v>201.46572120120001</c:v>
              </c:pt>
              <c:pt idx="130">
                <c:v>148.7248771431</c:v>
              </c:pt>
              <c:pt idx="131">
                <c:v>151.96881517029999</c:v>
              </c:pt>
              <c:pt idx="132">
                <c:v>162.90821260120001</c:v>
              </c:pt>
              <c:pt idx="133">
                <c:v>164.19479495549999</c:v>
              </c:pt>
              <c:pt idx="134">
                <c:v>159.4401207866</c:v>
              </c:pt>
              <c:pt idx="135">
                <c:v>162.37212839630001</c:v>
              </c:pt>
              <c:pt idx="136">
                <c:v>150.71957523820001</c:v>
              </c:pt>
              <c:pt idx="137">
                <c:v>159.976661748</c:v>
              </c:pt>
              <c:pt idx="138">
                <c:v>185.82834135409999</c:v>
              </c:pt>
              <c:pt idx="139">
                <c:v>207.818982194716</c:v>
              </c:pt>
              <c:pt idx="140">
                <c:v>226.79003264602301</c:v>
              </c:pt>
              <c:pt idx="141">
                <c:v>243.82544433796701</c:v>
              </c:pt>
              <c:pt idx="142">
                <c:v>201.36876872469901</c:v>
              </c:pt>
              <c:pt idx="143">
                <c:v>201.25323756028001</c:v>
              </c:pt>
              <c:pt idx="144">
                <c:v>197.166824629947</c:v>
              </c:pt>
            </c:numLit>
          </c:val>
          <c:smooth val="1"/>
          <c:extLst>
            <c:ext xmlns:c16="http://schemas.microsoft.com/office/drawing/2014/chart" uri="{C3380CC4-5D6E-409C-BE32-E72D297353CC}">
              <c16:uniqueId val="{00000000-D721-44FA-BE8F-8891D969C69E}"/>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en-US"/>
          </a:p>
        </c:txPr>
        <c:crossAx val="96849920"/>
        <c:crosses val="autoZero"/>
        <c:auto val="1"/>
        <c:lblAlgn val="ctr"/>
        <c:lblOffset val="100"/>
        <c:tickLblSkip val="2"/>
        <c:tickMarkSkip val="12"/>
        <c:noMultiLvlLbl val="0"/>
      </c:catAx>
      <c:valAx>
        <c:axId val="96849920"/>
        <c:scaling>
          <c:orientation val="minMax"/>
          <c:min val="90"/>
        </c:scaling>
        <c:delete val="0"/>
        <c:axPos val="r"/>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between"/>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v>Total short issuances (EURm)</c:v>
          </c:tx>
          <c:spPr>
            <a:solidFill>
              <a:srgbClr val="0000A0"/>
            </a:solidFill>
            <a:ln w="25400">
              <a:noFill/>
            </a:ln>
          </c:spPr>
          <c:cat>
            <c:numLit>
              <c:formatCode>General</c:formatCode>
              <c:ptCount val="145"/>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pt idx="142">
                <c:v>2022</c:v>
              </c:pt>
            </c:numLit>
          </c:cat>
          <c:val>
            <c:numLit>
              <c:formatCode>General</c:formatCode>
              <c:ptCount val="145"/>
              <c:pt idx="0">
                <c:v>47125.619648673535</c:v>
              </c:pt>
              <c:pt idx="1">
                <c:v>47312.861193404191</c:v>
              </c:pt>
              <c:pt idx="2">
                <c:v>41039.74</c:v>
              </c:pt>
              <c:pt idx="3">
                <c:v>40268.519999999997</c:v>
              </c:pt>
              <c:pt idx="4">
                <c:v>47031.67</c:v>
              </c:pt>
              <c:pt idx="5">
                <c:v>51945.647274186427</c:v>
              </c:pt>
              <c:pt idx="6">
                <c:v>53204</c:v>
              </c:pt>
              <c:pt idx="7">
                <c:v>49699.691395340102</c:v>
              </c:pt>
              <c:pt idx="8">
                <c:v>42501.448669354497</c:v>
              </c:pt>
              <c:pt idx="9">
                <c:v>49833.86</c:v>
              </c:pt>
              <c:pt idx="10">
                <c:v>54040.861351712869</c:v>
              </c:pt>
              <c:pt idx="11">
                <c:v>52505.006304528019</c:v>
              </c:pt>
              <c:pt idx="12">
                <c:v>51341.729947110667</c:v>
              </c:pt>
              <c:pt idx="13">
                <c:v>44123.176379095814</c:v>
              </c:pt>
              <c:pt idx="14">
                <c:v>45068.829290561756</c:v>
              </c:pt>
              <c:pt idx="15">
                <c:v>45864.022589354739</c:v>
              </c:pt>
              <c:pt idx="16">
                <c:v>49341.777068117655</c:v>
              </c:pt>
              <c:pt idx="17">
                <c:v>50527.178198056834</c:v>
              </c:pt>
              <c:pt idx="18">
                <c:v>50715.51</c:v>
              </c:pt>
              <c:pt idx="19">
                <c:v>54902.652689901792</c:v>
              </c:pt>
              <c:pt idx="20">
                <c:v>58873.202194568934</c:v>
              </c:pt>
              <c:pt idx="21">
                <c:v>59397.16490550946</c:v>
              </c:pt>
              <c:pt idx="22">
                <c:v>61968.524584472892</c:v>
              </c:pt>
              <c:pt idx="23">
                <c:v>62436.542629154705</c:v>
              </c:pt>
              <c:pt idx="24">
                <c:v>57454.715650466744</c:v>
              </c:pt>
              <c:pt idx="25">
                <c:v>50841.825868092492</c:v>
              </c:pt>
              <c:pt idx="26">
                <c:v>43951.406530476837</c:v>
              </c:pt>
              <c:pt idx="27">
                <c:v>42825.499426055329</c:v>
              </c:pt>
              <c:pt idx="28">
                <c:v>49978.655911588678</c:v>
              </c:pt>
              <c:pt idx="29">
                <c:v>56932.309658705715</c:v>
              </c:pt>
              <c:pt idx="30">
                <c:v>59779.603238637399</c:v>
              </c:pt>
              <c:pt idx="31">
                <c:v>58208.5250286144</c:v>
              </c:pt>
              <c:pt idx="32">
                <c:v>52891.234437451807</c:v>
              </c:pt>
              <c:pt idx="33">
                <c:v>52882.44</c:v>
              </c:pt>
              <c:pt idx="34">
                <c:v>50324.114062375949</c:v>
              </c:pt>
              <c:pt idx="35">
                <c:v>54392</c:v>
              </c:pt>
              <c:pt idx="36">
                <c:v>54545.454456870095</c:v>
              </c:pt>
              <c:pt idx="37">
                <c:v>51834.584418462786</c:v>
              </c:pt>
              <c:pt idx="38">
                <c:v>51812.198868840191</c:v>
              </c:pt>
              <c:pt idx="39">
                <c:v>48094.26</c:v>
              </c:pt>
              <c:pt idx="40">
                <c:v>48296.26</c:v>
              </c:pt>
              <c:pt idx="41">
                <c:v>43655.647824075299</c:v>
              </c:pt>
              <c:pt idx="42">
                <c:v>49483.225617370801</c:v>
              </c:pt>
              <c:pt idx="43">
                <c:v>52960.467199999999</c:v>
              </c:pt>
              <c:pt idx="44">
                <c:v>50670.841469999999</c:v>
              </c:pt>
              <c:pt idx="45">
                <c:v>48056.813699999999</c:v>
              </c:pt>
              <c:pt idx="46">
                <c:v>45783.71</c:v>
              </c:pt>
              <c:pt idx="47">
                <c:v>51095.77</c:v>
              </c:pt>
              <c:pt idx="48">
                <c:v>49276.49</c:v>
              </c:pt>
              <c:pt idx="49">
                <c:v>46790</c:v>
              </c:pt>
              <c:pt idx="50">
                <c:v>46461</c:v>
              </c:pt>
              <c:pt idx="51">
                <c:v>47678.617888716231</c:v>
              </c:pt>
              <c:pt idx="52">
                <c:v>53473.269566484909</c:v>
              </c:pt>
              <c:pt idx="53">
                <c:v>50208</c:v>
              </c:pt>
              <c:pt idx="54">
                <c:v>50087.2551895129</c:v>
              </c:pt>
              <c:pt idx="55">
                <c:v>46054.117416100242</c:v>
              </c:pt>
              <c:pt idx="56">
                <c:v>49950.144202854834</c:v>
              </c:pt>
              <c:pt idx="57">
                <c:v>49491</c:v>
              </c:pt>
              <c:pt idx="58">
                <c:v>49756</c:v>
              </c:pt>
              <c:pt idx="59">
                <c:v>51815</c:v>
              </c:pt>
              <c:pt idx="60">
                <c:v>52724</c:v>
              </c:pt>
              <c:pt idx="61">
                <c:v>47835</c:v>
              </c:pt>
              <c:pt idx="62">
                <c:v>46226</c:v>
              </c:pt>
              <c:pt idx="63">
                <c:v>43642</c:v>
              </c:pt>
              <c:pt idx="64">
                <c:v>47575</c:v>
              </c:pt>
              <c:pt idx="65">
                <c:v>46124</c:v>
              </c:pt>
              <c:pt idx="66">
                <c:v>45496</c:v>
              </c:pt>
              <c:pt idx="67">
                <c:v>43348</c:v>
              </c:pt>
              <c:pt idx="68">
                <c:v>40484</c:v>
              </c:pt>
              <c:pt idx="69">
                <c:v>41883</c:v>
              </c:pt>
              <c:pt idx="70">
                <c:v>45402</c:v>
              </c:pt>
              <c:pt idx="71">
                <c:v>45596</c:v>
              </c:pt>
              <c:pt idx="72">
                <c:v>40309</c:v>
              </c:pt>
              <c:pt idx="73">
                <c:v>36515</c:v>
              </c:pt>
              <c:pt idx="74">
                <c:v>31843</c:v>
              </c:pt>
              <c:pt idx="75">
                <c:v>34688</c:v>
              </c:pt>
              <c:pt idx="76">
                <c:v>33322</c:v>
              </c:pt>
              <c:pt idx="77">
                <c:v>31705</c:v>
              </c:pt>
              <c:pt idx="78">
                <c:v>30725</c:v>
              </c:pt>
              <c:pt idx="79">
                <c:v>28725</c:v>
              </c:pt>
              <c:pt idx="80">
                <c:v>32857</c:v>
              </c:pt>
              <c:pt idx="81">
                <c:v>31335.415413533618</c:v>
              </c:pt>
              <c:pt idx="82">
                <c:v>34029.144863969006</c:v>
              </c:pt>
              <c:pt idx="83">
                <c:v>33876.516610931183</c:v>
              </c:pt>
              <c:pt idx="84">
                <c:v>35956.833613242808</c:v>
              </c:pt>
              <c:pt idx="85">
                <c:v>37326.608112117334</c:v>
              </c:pt>
              <c:pt idx="86">
                <c:v>35731.730871969361</c:v>
              </c:pt>
              <c:pt idx="87">
                <c:v>34225</c:v>
              </c:pt>
              <c:pt idx="88">
                <c:v>34857</c:v>
              </c:pt>
              <c:pt idx="89">
                <c:v>35971</c:v>
              </c:pt>
              <c:pt idx="90">
                <c:v>32820</c:v>
              </c:pt>
              <c:pt idx="91">
                <c:v>34661</c:v>
              </c:pt>
              <c:pt idx="92">
                <c:v>34473</c:v>
              </c:pt>
              <c:pt idx="93">
                <c:v>31652</c:v>
              </c:pt>
              <c:pt idx="94">
                <c:v>32914</c:v>
              </c:pt>
              <c:pt idx="95">
                <c:v>33132</c:v>
              </c:pt>
              <c:pt idx="96">
                <c:v>30282</c:v>
              </c:pt>
              <c:pt idx="97">
                <c:v>28655</c:v>
              </c:pt>
              <c:pt idx="98">
                <c:v>27589</c:v>
              </c:pt>
              <c:pt idx="99">
                <c:v>26700.295078999996</c:v>
              </c:pt>
              <c:pt idx="100">
                <c:v>27839.247975300004</c:v>
              </c:pt>
              <c:pt idx="101">
                <c:v>29238.616006229793</c:v>
              </c:pt>
              <c:pt idx="102">
                <c:v>26022.393371599497</c:v>
              </c:pt>
              <c:pt idx="103">
                <c:v>31101.80784612344</c:v>
              </c:pt>
              <c:pt idx="104">
                <c:v>37127.505984786992</c:v>
              </c:pt>
              <c:pt idx="105">
                <c:v>36290.983894691257</c:v>
              </c:pt>
              <c:pt idx="106">
                <c:v>41775.18904663904</c:v>
              </c:pt>
              <c:pt idx="107">
                <c:v>43474.636314014431</c:v>
              </c:pt>
              <c:pt idx="108">
                <c:v>40821.258743527709</c:v>
              </c:pt>
              <c:pt idx="109">
                <c:v>41275.353201308972</c:v>
              </c:pt>
              <c:pt idx="110">
                <c:v>38575.395161440822</c:v>
              </c:pt>
              <c:pt idx="111">
                <c:v>39647.054596129914</c:v>
              </c:pt>
              <c:pt idx="112">
                <c:v>40572.219193160592</c:v>
              </c:pt>
              <c:pt idx="113">
                <c:v>36826.96025168561</c:v>
              </c:pt>
              <c:pt idx="114">
                <c:v>35859.338205913882</c:v>
              </c:pt>
              <c:pt idx="115">
                <c:v>35476.564309541347</c:v>
              </c:pt>
              <c:pt idx="116">
                <c:v>37378.773684509884</c:v>
              </c:pt>
              <c:pt idx="117">
                <c:v>42077.310554091004</c:v>
              </c:pt>
              <c:pt idx="118">
                <c:v>40628.004062522392</c:v>
              </c:pt>
              <c:pt idx="119">
                <c:v>41079.735575488776</c:v>
              </c:pt>
              <c:pt idx="120">
                <c:v>44798.209968581999</c:v>
              </c:pt>
              <c:pt idx="121">
                <c:v>45539.608883751709</c:v>
              </c:pt>
              <c:pt idx="122">
                <c:v>38914.556787220856</c:v>
              </c:pt>
              <c:pt idx="123">
                <c:v>39023.985862664747</c:v>
              </c:pt>
              <c:pt idx="124">
                <c:v>42600.074569073069</c:v>
              </c:pt>
              <c:pt idx="125">
                <c:v>39693.659610071998</c:v>
              </c:pt>
              <c:pt idx="126">
                <c:v>35430.462496879707</c:v>
              </c:pt>
              <c:pt idx="127">
                <c:v>39491.090427752097</c:v>
              </c:pt>
              <c:pt idx="128">
                <c:v>30867.966086520584</c:v>
              </c:pt>
              <c:pt idx="129">
                <c:v>20697.62125226609</c:v>
              </c:pt>
              <c:pt idx="130">
                <c:v>31922.725101474993</c:v>
              </c:pt>
              <c:pt idx="131">
                <c:v>31011.598171070011</c:v>
              </c:pt>
              <c:pt idx="132">
                <c:v>29969.673033531999</c:v>
              </c:pt>
              <c:pt idx="133">
                <c:v>31523.274817563717</c:v>
              </c:pt>
              <c:pt idx="134">
                <c:v>37378.430728390711</c:v>
              </c:pt>
              <c:pt idx="135">
                <c:v>35652.548449788905</c:v>
              </c:pt>
              <c:pt idx="136">
                <c:v>38460.790452178946</c:v>
              </c:pt>
              <c:pt idx="137">
                <c:v>40326.86971390227</c:v>
              </c:pt>
              <c:pt idx="138">
                <c:v>40334.581351760513</c:v>
              </c:pt>
              <c:pt idx="139">
                <c:v>39779.116541049938</c:v>
              </c:pt>
              <c:pt idx="140">
                <c:v>31782.403121699994</c:v>
              </c:pt>
              <c:pt idx="141">
                <c:v>26959.072361525028</c:v>
              </c:pt>
              <c:pt idx="142">
                <c:v>42717.720563725059</c:v>
              </c:pt>
              <c:pt idx="143">
                <c:v>44465.548620200061</c:v>
              </c:pt>
              <c:pt idx="144">
                <c:v>50355.463691499863</c:v>
              </c:pt>
            </c:numLit>
          </c:val>
          <c:extLst>
            <c:ext xmlns:c16="http://schemas.microsoft.com/office/drawing/2014/chart" uri="{C3380CC4-5D6E-409C-BE32-E72D297353CC}">
              <c16:uniqueId val="{00000000-A5EF-4624-87FD-44E712843822}"/>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en-US"/>
          </a:p>
        </c:txPr>
        <c:crossAx val="98451456"/>
        <c:crosses val="autoZero"/>
        <c:auto val="0"/>
        <c:lblAlgn val="ctr"/>
        <c:lblOffset val="100"/>
        <c:tickLblSkip val="2"/>
        <c:tickMarkSkip val="12"/>
        <c:noMultiLvlLbl val="1"/>
      </c:catAx>
      <c:valAx>
        <c:axId val="98451456"/>
        <c:scaling>
          <c:orientation val="minMax"/>
          <c:max val="70000"/>
          <c:min val="0"/>
        </c:scaling>
        <c:delete val="0"/>
        <c:axPos val="r"/>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en-US"/>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 Id="rId9"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625476</xdr:colOff>
      <xdr:row>11</xdr:row>
      <xdr:rowOff>36604</xdr:rowOff>
    </xdr:from>
    <xdr:to>
      <xdr:col>10</xdr:col>
      <xdr:colOff>73026</xdr:colOff>
      <xdr:row>34</xdr:row>
      <xdr:rowOff>168834</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5417" y="3118222"/>
          <a:ext cx="5638053" cy="5219700"/>
        </a:xfrm>
        <a:prstGeom prst="rect">
          <a:avLst/>
        </a:prstGeom>
      </xdr:spPr>
    </xdr:pic>
    <xdr:clientData/>
  </xdr:twoCellAnchor>
  <xdr:twoCellAnchor>
    <xdr:from>
      <xdr:col>2</xdr:col>
      <xdr:colOff>180041</xdr:colOff>
      <xdr:row>45</xdr:row>
      <xdr:rowOff>78441</xdr:rowOff>
    </xdr:from>
    <xdr:to>
      <xdr:col>9</xdr:col>
      <xdr:colOff>95586</xdr:colOff>
      <xdr:row>49</xdr:row>
      <xdr:rowOff>78441</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479923" y="10343029"/>
          <a:ext cx="4991810" cy="76200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 First</a:t>
          </a:r>
          <a:r>
            <a:rPr lang="sv-SE" sz="2400" b="1" spc="-40" baseline="0">
              <a:solidFill>
                <a:srgbClr val="0000A0"/>
              </a:solidFill>
              <a:effectLst/>
              <a:latin typeface="Arial" panose="020B0604020202020204" pitchFamily="34" charset="0"/>
              <a:ea typeface="Calibri" panose="020F0502020204030204" pitchFamily="34" charset="0"/>
            </a:rPr>
            <a:t>-Quarter Factbook 2022</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342900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933700" y="7112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9</xdr:col>
      <xdr:colOff>0</xdr:colOff>
      <xdr:row>41</xdr:row>
      <xdr:rowOff>0</xdr:rowOff>
    </xdr:from>
    <xdr:ext cx="114300" cy="285750"/>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8" name="Text Box 8">
          <a:extLst>
            <a:ext uri="{FF2B5EF4-FFF2-40B4-BE49-F238E27FC236}">
              <a16:creationId xmlns:a16="http://schemas.microsoft.com/office/drawing/2014/main" id="{00000000-0008-0000-1C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9" name="Text Box 9">
          <a:extLst>
            <a:ext uri="{FF2B5EF4-FFF2-40B4-BE49-F238E27FC236}">
              <a16:creationId xmlns:a16="http://schemas.microsoft.com/office/drawing/2014/main" id="{00000000-0008-0000-1C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0" name="Text Box 10">
          <a:extLst>
            <a:ext uri="{FF2B5EF4-FFF2-40B4-BE49-F238E27FC236}">
              <a16:creationId xmlns:a16="http://schemas.microsoft.com/office/drawing/2014/main" id="{00000000-0008-0000-1C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1" name="Text Box 11">
          <a:extLst>
            <a:ext uri="{FF2B5EF4-FFF2-40B4-BE49-F238E27FC236}">
              <a16:creationId xmlns:a16="http://schemas.microsoft.com/office/drawing/2014/main" id="{00000000-0008-0000-1C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 name="Text Box 12">
          <a:extLst>
            <a:ext uri="{FF2B5EF4-FFF2-40B4-BE49-F238E27FC236}">
              <a16:creationId xmlns:a16="http://schemas.microsoft.com/office/drawing/2014/main" id="{00000000-0008-0000-1C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 name="Text Box 13">
          <a:extLst>
            <a:ext uri="{FF2B5EF4-FFF2-40B4-BE49-F238E27FC236}">
              <a16:creationId xmlns:a16="http://schemas.microsoft.com/office/drawing/2014/main" id="{00000000-0008-0000-1C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 name="Text Box 14">
          <a:extLst>
            <a:ext uri="{FF2B5EF4-FFF2-40B4-BE49-F238E27FC236}">
              <a16:creationId xmlns:a16="http://schemas.microsoft.com/office/drawing/2014/main" id="{00000000-0008-0000-1C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5" name="Text Box 1">
          <a:extLst>
            <a:ext uri="{FF2B5EF4-FFF2-40B4-BE49-F238E27FC236}">
              <a16:creationId xmlns:a16="http://schemas.microsoft.com/office/drawing/2014/main" id="{00000000-0008-0000-1C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6" name="Text Box 2">
          <a:extLst>
            <a:ext uri="{FF2B5EF4-FFF2-40B4-BE49-F238E27FC236}">
              <a16:creationId xmlns:a16="http://schemas.microsoft.com/office/drawing/2014/main" id="{00000000-0008-0000-1C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114300" cy="285750"/>
    <xdr:sp macro="" textlink="">
      <xdr:nvSpPr>
        <xdr:cNvPr id="17" name="Text Box 8">
          <a:extLst>
            <a:ext uri="{FF2B5EF4-FFF2-40B4-BE49-F238E27FC236}">
              <a16:creationId xmlns:a16="http://schemas.microsoft.com/office/drawing/2014/main" id="{00000000-0008-0000-1C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1C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27</xdr:row>
      <xdr:rowOff>0</xdr:rowOff>
    </xdr:from>
    <xdr:ext cx="114300" cy="285750"/>
    <xdr:sp macro="" textlink="">
      <xdr:nvSpPr>
        <xdr:cNvPr id="19" name="Text Box 8">
          <a:extLst>
            <a:ext uri="{FF2B5EF4-FFF2-40B4-BE49-F238E27FC236}">
              <a16:creationId xmlns:a16="http://schemas.microsoft.com/office/drawing/2014/main" id="{00000000-0008-0000-1C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20" name="Text Box 8">
          <a:extLst>
            <a:ext uri="{FF2B5EF4-FFF2-40B4-BE49-F238E27FC236}">
              <a16:creationId xmlns:a16="http://schemas.microsoft.com/office/drawing/2014/main" id="{00000000-0008-0000-1C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21" name="Text Box 8">
          <a:extLst>
            <a:ext uri="{FF2B5EF4-FFF2-40B4-BE49-F238E27FC236}">
              <a16:creationId xmlns:a16="http://schemas.microsoft.com/office/drawing/2014/main" id="{00000000-0008-0000-1C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22" name="Text Box 8">
          <a:extLst>
            <a:ext uri="{FF2B5EF4-FFF2-40B4-BE49-F238E27FC236}">
              <a16:creationId xmlns:a16="http://schemas.microsoft.com/office/drawing/2014/main" id="{00000000-0008-0000-1C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3" name="Text Box 1">
          <a:extLst>
            <a:ext uri="{FF2B5EF4-FFF2-40B4-BE49-F238E27FC236}">
              <a16:creationId xmlns:a16="http://schemas.microsoft.com/office/drawing/2014/main" id="{00000000-0008-0000-1C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4" name="Text Box 2">
          <a:extLst>
            <a:ext uri="{FF2B5EF4-FFF2-40B4-BE49-F238E27FC236}">
              <a16:creationId xmlns:a16="http://schemas.microsoft.com/office/drawing/2014/main" id="{00000000-0008-0000-1C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5" name="Text Box 3">
          <a:extLst>
            <a:ext uri="{FF2B5EF4-FFF2-40B4-BE49-F238E27FC236}">
              <a16:creationId xmlns:a16="http://schemas.microsoft.com/office/drawing/2014/main" id="{00000000-0008-0000-1C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6" name="Text Box 4">
          <a:extLst>
            <a:ext uri="{FF2B5EF4-FFF2-40B4-BE49-F238E27FC236}">
              <a16:creationId xmlns:a16="http://schemas.microsoft.com/office/drawing/2014/main" id="{00000000-0008-0000-1C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7" name="Text Box 5">
          <a:extLst>
            <a:ext uri="{FF2B5EF4-FFF2-40B4-BE49-F238E27FC236}">
              <a16:creationId xmlns:a16="http://schemas.microsoft.com/office/drawing/2014/main" id="{00000000-0008-0000-1C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8" name="Text Box 6">
          <a:extLst>
            <a:ext uri="{FF2B5EF4-FFF2-40B4-BE49-F238E27FC236}">
              <a16:creationId xmlns:a16="http://schemas.microsoft.com/office/drawing/2014/main" id="{00000000-0008-0000-1C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9" name="Text Box 8">
          <a:extLst>
            <a:ext uri="{FF2B5EF4-FFF2-40B4-BE49-F238E27FC236}">
              <a16:creationId xmlns:a16="http://schemas.microsoft.com/office/drawing/2014/main" id="{00000000-0008-0000-1C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30" name="Text Box 9">
          <a:extLst>
            <a:ext uri="{FF2B5EF4-FFF2-40B4-BE49-F238E27FC236}">
              <a16:creationId xmlns:a16="http://schemas.microsoft.com/office/drawing/2014/main" id="{00000000-0008-0000-1C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31" name="Text Box 10">
          <a:extLst>
            <a:ext uri="{FF2B5EF4-FFF2-40B4-BE49-F238E27FC236}">
              <a16:creationId xmlns:a16="http://schemas.microsoft.com/office/drawing/2014/main" id="{00000000-0008-0000-1C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32" name="Text Box 1">
          <a:extLst>
            <a:ext uri="{FF2B5EF4-FFF2-40B4-BE49-F238E27FC236}">
              <a16:creationId xmlns:a16="http://schemas.microsoft.com/office/drawing/2014/main" id="{00000000-0008-0000-1C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33" name="Text Box 2">
          <a:extLst>
            <a:ext uri="{FF2B5EF4-FFF2-40B4-BE49-F238E27FC236}">
              <a16:creationId xmlns:a16="http://schemas.microsoft.com/office/drawing/2014/main" id="{00000000-0008-0000-1C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34" name="Text Box 8">
          <a:extLst>
            <a:ext uri="{FF2B5EF4-FFF2-40B4-BE49-F238E27FC236}">
              <a16:creationId xmlns:a16="http://schemas.microsoft.com/office/drawing/2014/main" id="{00000000-0008-0000-1C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35" name="Text Box 1">
          <a:extLst>
            <a:ext uri="{FF2B5EF4-FFF2-40B4-BE49-F238E27FC236}">
              <a16:creationId xmlns:a16="http://schemas.microsoft.com/office/drawing/2014/main" id="{00000000-0008-0000-1C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36" name="Text Box 2">
          <a:extLst>
            <a:ext uri="{FF2B5EF4-FFF2-40B4-BE49-F238E27FC236}">
              <a16:creationId xmlns:a16="http://schemas.microsoft.com/office/drawing/2014/main" id="{00000000-0008-0000-1C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37" name="Text Box 3">
          <a:extLst>
            <a:ext uri="{FF2B5EF4-FFF2-40B4-BE49-F238E27FC236}">
              <a16:creationId xmlns:a16="http://schemas.microsoft.com/office/drawing/2014/main" id="{00000000-0008-0000-1C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38" name="Text Box 4">
          <a:extLst>
            <a:ext uri="{FF2B5EF4-FFF2-40B4-BE49-F238E27FC236}">
              <a16:creationId xmlns:a16="http://schemas.microsoft.com/office/drawing/2014/main" id="{00000000-0008-0000-1C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39" name="Text Box 5">
          <a:extLst>
            <a:ext uri="{FF2B5EF4-FFF2-40B4-BE49-F238E27FC236}">
              <a16:creationId xmlns:a16="http://schemas.microsoft.com/office/drawing/2014/main" id="{00000000-0008-0000-1C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0" name="Text Box 6">
          <a:extLst>
            <a:ext uri="{FF2B5EF4-FFF2-40B4-BE49-F238E27FC236}">
              <a16:creationId xmlns:a16="http://schemas.microsoft.com/office/drawing/2014/main" id="{00000000-0008-0000-1C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1" name="Text Box 8">
          <a:extLst>
            <a:ext uri="{FF2B5EF4-FFF2-40B4-BE49-F238E27FC236}">
              <a16:creationId xmlns:a16="http://schemas.microsoft.com/office/drawing/2014/main" id="{00000000-0008-0000-1C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2" name="Text Box 9">
          <a:extLst>
            <a:ext uri="{FF2B5EF4-FFF2-40B4-BE49-F238E27FC236}">
              <a16:creationId xmlns:a16="http://schemas.microsoft.com/office/drawing/2014/main" id="{00000000-0008-0000-1C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3" name="Text Box 10">
          <a:extLst>
            <a:ext uri="{FF2B5EF4-FFF2-40B4-BE49-F238E27FC236}">
              <a16:creationId xmlns:a16="http://schemas.microsoft.com/office/drawing/2014/main" id="{00000000-0008-0000-1C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4" name="Text Box 11">
          <a:extLst>
            <a:ext uri="{FF2B5EF4-FFF2-40B4-BE49-F238E27FC236}">
              <a16:creationId xmlns:a16="http://schemas.microsoft.com/office/drawing/2014/main" id="{00000000-0008-0000-1C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5" name="Text Box 12">
          <a:extLst>
            <a:ext uri="{FF2B5EF4-FFF2-40B4-BE49-F238E27FC236}">
              <a16:creationId xmlns:a16="http://schemas.microsoft.com/office/drawing/2014/main" id="{00000000-0008-0000-1C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6" name="Text Box 13">
          <a:extLst>
            <a:ext uri="{FF2B5EF4-FFF2-40B4-BE49-F238E27FC236}">
              <a16:creationId xmlns:a16="http://schemas.microsoft.com/office/drawing/2014/main" id="{00000000-0008-0000-1C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7" name="Text Box 14">
          <a:extLst>
            <a:ext uri="{FF2B5EF4-FFF2-40B4-BE49-F238E27FC236}">
              <a16:creationId xmlns:a16="http://schemas.microsoft.com/office/drawing/2014/main" id="{00000000-0008-0000-1C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8" name="Text Box 1">
          <a:extLst>
            <a:ext uri="{FF2B5EF4-FFF2-40B4-BE49-F238E27FC236}">
              <a16:creationId xmlns:a16="http://schemas.microsoft.com/office/drawing/2014/main" id="{00000000-0008-0000-1C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49" name="Text Box 2">
          <a:extLst>
            <a:ext uri="{FF2B5EF4-FFF2-40B4-BE49-F238E27FC236}">
              <a16:creationId xmlns:a16="http://schemas.microsoft.com/office/drawing/2014/main" id="{00000000-0008-0000-1C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0" name="Text Box 8">
          <a:extLst>
            <a:ext uri="{FF2B5EF4-FFF2-40B4-BE49-F238E27FC236}">
              <a16:creationId xmlns:a16="http://schemas.microsoft.com/office/drawing/2014/main" id="{00000000-0008-0000-1C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51" name="Text Box 8">
          <a:extLst>
            <a:ext uri="{FF2B5EF4-FFF2-40B4-BE49-F238E27FC236}">
              <a16:creationId xmlns:a16="http://schemas.microsoft.com/office/drawing/2014/main" id="{00000000-0008-0000-1C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52" name="Text Box 8">
          <a:extLst>
            <a:ext uri="{FF2B5EF4-FFF2-40B4-BE49-F238E27FC236}">
              <a16:creationId xmlns:a16="http://schemas.microsoft.com/office/drawing/2014/main" id="{00000000-0008-0000-1C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53" name="Text Box 8">
          <a:extLst>
            <a:ext uri="{FF2B5EF4-FFF2-40B4-BE49-F238E27FC236}">
              <a16:creationId xmlns:a16="http://schemas.microsoft.com/office/drawing/2014/main" id="{00000000-0008-0000-1C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4" name="Text Box 8">
          <a:extLst>
            <a:ext uri="{FF2B5EF4-FFF2-40B4-BE49-F238E27FC236}">
              <a16:creationId xmlns:a16="http://schemas.microsoft.com/office/drawing/2014/main" id="{00000000-0008-0000-1C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5" name="Text Box 8">
          <a:extLst>
            <a:ext uri="{FF2B5EF4-FFF2-40B4-BE49-F238E27FC236}">
              <a16:creationId xmlns:a16="http://schemas.microsoft.com/office/drawing/2014/main" id="{00000000-0008-0000-1C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6" name="Text Box 1">
          <a:extLst>
            <a:ext uri="{FF2B5EF4-FFF2-40B4-BE49-F238E27FC236}">
              <a16:creationId xmlns:a16="http://schemas.microsoft.com/office/drawing/2014/main" id="{00000000-0008-0000-1C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7" name="Text Box 2">
          <a:extLst>
            <a:ext uri="{FF2B5EF4-FFF2-40B4-BE49-F238E27FC236}">
              <a16:creationId xmlns:a16="http://schemas.microsoft.com/office/drawing/2014/main" id="{00000000-0008-0000-1C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8" name="Text Box 3">
          <a:extLst>
            <a:ext uri="{FF2B5EF4-FFF2-40B4-BE49-F238E27FC236}">
              <a16:creationId xmlns:a16="http://schemas.microsoft.com/office/drawing/2014/main" id="{00000000-0008-0000-1C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9" name="Text Box 4">
          <a:extLst>
            <a:ext uri="{FF2B5EF4-FFF2-40B4-BE49-F238E27FC236}">
              <a16:creationId xmlns:a16="http://schemas.microsoft.com/office/drawing/2014/main" id="{00000000-0008-0000-1C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0" name="Text Box 5">
          <a:extLst>
            <a:ext uri="{FF2B5EF4-FFF2-40B4-BE49-F238E27FC236}">
              <a16:creationId xmlns:a16="http://schemas.microsoft.com/office/drawing/2014/main" id="{00000000-0008-0000-1C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1" name="Text Box 6">
          <a:extLst>
            <a:ext uri="{FF2B5EF4-FFF2-40B4-BE49-F238E27FC236}">
              <a16:creationId xmlns:a16="http://schemas.microsoft.com/office/drawing/2014/main" id="{00000000-0008-0000-1C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2" name="Text Box 8">
          <a:extLst>
            <a:ext uri="{FF2B5EF4-FFF2-40B4-BE49-F238E27FC236}">
              <a16:creationId xmlns:a16="http://schemas.microsoft.com/office/drawing/2014/main" id="{00000000-0008-0000-1C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3" name="Text Box 9">
          <a:extLst>
            <a:ext uri="{FF2B5EF4-FFF2-40B4-BE49-F238E27FC236}">
              <a16:creationId xmlns:a16="http://schemas.microsoft.com/office/drawing/2014/main" id="{00000000-0008-0000-1C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4" name="Text Box 10">
          <a:extLst>
            <a:ext uri="{FF2B5EF4-FFF2-40B4-BE49-F238E27FC236}">
              <a16:creationId xmlns:a16="http://schemas.microsoft.com/office/drawing/2014/main" id="{00000000-0008-0000-1C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5" name="Text Box 1">
          <a:extLst>
            <a:ext uri="{FF2B5EF4-FFF2-40B4-BE49-F238E27FC236}">
              <a16:creationId xmlns:a16="http://schemas.microsoft.com/office/drawing/2014/main" id="{00000000-0008-0000-1C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6" name="Text Box 2">
          <a:extLst>
            <a:ext uri="{FF2B5EF4-FFF2-40B4-BE49-F238E27FC236}">
              <a16:creationId xmlns:a16="http://schemas.microsoft.com/office/drawing/2014/main" id="{00000000-0008-0000-1C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67" name="Text Box 8">
          <a:extLst>
            <a:ext uri="{FF2B5EF4-FFF2-40B4-BE49-F238E27FC236}">
              <a16:creationId xmlns:a16="http://schemas.microsoft.com/office/drawing/2014/main" id="{00000000-0008-0000-1C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68" name="Text Box 1">
          <a:extLst>
            <a:ext uri="{FF2B5EF4-FFF2-40B4-BE49-F238E27FC236}">
              <a16:creationId xmlns:a16="http://schemas.microsoft.com/office/drawing/2014/main" id="{00000000-0008-0000-1C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69" name="Text Box 2">
          <a:extLst>
            <a:ext uri="{FF2B5EF4-FFF2-40B4-BE49-F238E27FC236}">
              <a16:creationId xmlns:a16="http://schemas.microsoft.com/office/drawing/2014/main" id="{00000000-0008-0000-1C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0" name="Text Box 3">
          <a:extLst>
            <a:ext uri="{FF2B5EF4-FFF2-40B4-BE49-F238E27FC236}">
              <a16:creationId xmlns:a16="http://schemas.microsoft.com/office/drawing/2014/main" id="{00000000-0008-0000-1C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1" name="Text Box 4">
          <a:extLst>
            <a:ext uri="{FF2B5EF4-FFF2-40B4-BE49-F238E27FC236}">
              <a16:creationId xmlns:a16="http://schemas.microsoft.com/office/drawing/2014/main" id="{00000000-0008-0000-1C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2" name="Text Box 5">
          <a:extLst>
            <a:ext uri="{FF2B5EF4-FFF2-40B4-BE49-F238E27FC236}">
              <a16:creationId xmlns:a16="http://schemas.microsoft.com/office/drawing/2014/main" id="{00000000-0008-0000-1C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3" name="Text Box 6">
          <a:extLst>
            <a:ext uri="{FF2B5EF4-FFF2-40B4-BE49-F238E27FC236}">
              <a16:creationId xmlns:a16="http://schemas.microsoft.com/office/drawing/2014/main" id="{00000000-0008-0000-1C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4" name="Text Box 8">
          <a:extLst>
            <a:ext uri="{FF2B5EF4-FFF2-40B4-BE49-F238E27FC236}">
              <a16:creationId xmlns:a16="http://schemas.microsoft.com/office/drawing/2014/main" id="{00000000-0008-0000-1C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5" name="Text Box 9">
          <a:extLst>
            <a:ext uri="{FF2B5EF4-FFF2-40B4-BE49-F238E27FC236}">
              <a16:creationId xmlns:a16="http://schemas.microsoft.com/office/drawing/2014/main" id="{00000000-0008-0000-1C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76" name="Text Box 10">
          <a:extLst>
            <a:ext uri="{FF2B5EF4-FFF2-40B4-BE49-F238E27FC236}">
              <a16:creationId xmlns:a16="http://schemas.microsoft.com/office/drawing/2014/main" id="{00000000-0008-0000-1C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7" name="Text Box 11">
          <a:extLst>
            <a:ext uri="{FF2B5EF4-FFF2-40B4-BE49-F238E27FC236}">
              <a16:creationId xmlns:a16="http://schemas.microsoft.com/office/drawing/2014/main" id="{00000000-0008-0000-1C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8" name="Text Box 12">
          <a:extLst>
            <a:ext uri="{FF2B5EF4-FFF2-40B4-BE49-F238E27FC236}">
              <a16:creationId xmlns:a16="http://schemas.microsoft.com/office/drawing/2014/main" id="{00000000-0008-0000-1C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9" name="Text Box 13">
          <a:extLst>
            <a:ext uri="{FF2B5EF4-FFF2-40B4-BE49-F238E27FC236}">
              <a16:creationId xmlns:a16="http://schemas.microsoft.com/office/drawing/2014/main" id="{00000000-0008-0000-1C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80" name="Text Box 14">
          <a:extLst>
            <a:ext uri="{FF2B5EF4-FFF2-40B4-BE49-F238E27FC236}">
              <a16:creationId xmlns:a16="http://schemas.microsoft.com/office/drawing/2014/main" id="{00000000-0008-0000-1C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81" name="Text Box 1">
          <a:extLst>
            <a:ext uri="{FF2B5EF4-FFF2-40B4-BE49-F238E27FC236}">
              <a16:creationId xmlns:a16="http://schemas.microsoft.com/office/drawing/2014/main" id="{00000000-0008-0000-1C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82" name="Text Box 2">
          <a:extLst>
            <a:ext uri="{FF2B5EF4-FFF2-40B4-BE49-F238E27FC236}">
              <a16:creationId xmlns:a16="http://schemas.microsoft.com/office/drawing/2014/main" id="{00000000-0008-0000-1C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3" name="Text Box 8">
          <a:extLst>
            <a:ext uri="{FF2B5EF4-FFF2-40B4-BE49-F238E27FC236}">
              <a16:creationId xmlns:a16="http://schemas.microsoft.com/office/drawing/2014/main" id="{00000000-0008-0000-1C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25</xdr:row>
      <xdr:rowOff>10583</xdr:rowOff>
    </xdr:from>
    <xdr:ext cx="114300" cy="285750"/>
    <xdr:sp macro="" textlink="">
      <xdr:nvSpPr>
        <xdr:cNvPr id="84" name="Text Box 8">
          <a:extLst>
            <a:ext uri="{FF2B5EF4-FFF2-40B4-BE49-F238E27FC236}">
              <a16:creationId xmlns:a16="http://schemas.microsoft.com/office/drawing/2014/main" id="{00000000-0008-0000-1C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85" name="Text Box 8">
          <a:extLst>
            <a:ext uri="{FF2B5EF4-FFF2-40B4-BE49-F238E27FC236}">
              <a16:creationId xmlns:a16="http://schemas.microsoft.com/office/drawing/2014/main" id="{00000000-0008-0000-1C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6" name="Text Box 8">
          <a:extLst>
            <a:ext uri="{FF2B5EF4-FFF2-40B4-BE49-F238E27FC236}">
              <a16:creationId xmlns:a16="http://schemas.microsoft.com/office/drawing/2014/main" id="{00000000-0008-0000-1C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7" name="Text Box 8">
          <a:extLst>
            <a:ext uri="{FF2B5EF4-FFF2-40B4-BE49-F238E27FC236}">
              <a16:creationId xmlns:a16="http://schemas.microsoft.com/office/drawing/2014/main" id="{00000000-0008-0000-1C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8" name="Text Box 8">
          <a:extLst>
            <a:ext uri="{FF2B5EF4-FFF2-40B4-BE49-F238E27FC236}">
              <a16:creationId xmlns:a16="http://schemas.microsoft.com/office/drawing/2014/main" id="{00000000-0008-0000-1C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9" name="Text Box 1">
          <a:extLst>
            <a:ext uri="{FF2B5EF4-FFF2-40B4-BE49-F238E27FC236}">
              <a16:creationId xmlns:a16="http://schemas.microsoft.com/office/drawing/2014/main" id="{00000000-0008-0000-1C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0" name="Text Box 2">
          <a:extLst>
            <a:ext uri="{FF2B5EF4-FFF2-40B4-BE49-F238E27FC236}">
              <a16:creationId xmlns:a16="http://schemas.microsoft.com/office/drawing/2014/main" id="{00000000-0008-0000-1C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1" name="Text Box 3">
          <a:extLst>
            <a:ext uri="{FF2B5EF4-FFF2-40B4-BE49-F238E27FC236}">
              <a16:creationId xmlns:a16="http://schemas.microsoft.com/office/drawing/2014/main" id="{00000000-0008-0000-1C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2" name="Text Box 4">
          <a:extLst>
            <a:ext uri="{FF2B5EF4-FFF2-40B4-BE49-F238E27FC236}">
              <a16:creationId xmlns:a16="http://schemas.microsoft.com/office/drawing/2014/main" id="{00000000-0008-0000-1C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3" name="Text Box 5">
          <a:extLst>
            <a:ext uri="{FF2B5EF4-FFF2-40B4-BE49-F238E27FC236}">
              <a16:creationId xmlns:a16="http://schemas.microsoft.com/office/drawing/2014/main" id="{00000000-0008-0000-1C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4" name="Text Box 6">
          <a:extLst>
            <a:ext uri="{FF2B5EF4-FFF2-40B4-BE49-F238E27FC236}">
              <a16:creationId xmlns:a16="http://schemas.microsoft.com/office/drawing/2014/main" id="{00000000-0008-0000-1C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5" name="Text Box 8">
          <a:extLst>
            <a:ext uri="{FF2B5EF4-FFF2-40B4-BE49-F238E27FC236}">
              <a16:creationId xmlns:a16="http://schemas.microsoft.com/office/drawing/2014/main" id="{00000000-0008-0000-1C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6" name="Text Box 9">
          <a:extLst>
            <a:ext uri="{FF2B5EF4-FFF2-40B4-BE49-F238E27FC236}">
              <a16:creationId xmlns:a16="http://schemas.microsoft.com/office/drawing/2014/main" id="{00000000-0008-0000-1C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7" name="Text Box 10">
          <a:extLst>
            <a:ext uri="{FF2B5EF4-FFF2-40B4-BE49-F238E27FC236}">
              <a16:creationId xmlns:a16="http://schemas.microsoft.com/office/drawing/2014/main" id="{00000000-0008-0000-1C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8" name="Text Box 1">
          <a:extLst>
            <a:ext uri="{FF2B5EF4-FFF2-40B4-BE49-F238E27FC236}">
              <a16:creationId xmlns:a16="http://schemas.microsoft.com/office/drawing/2014/main" id="{00000000-0008-0000-1C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99" name="Text Box 2">
          <a:extLst>
            <a:ext uri="{FF2B5EF4-FFF2-40B4-BE49-F238E27FC236}">
              <a16:creationId xmlns:a16="http://schemas.microsoft.com/office/drawing/2014/main" id="{00000000-0008-0000-1C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00" name="Text Box 8">
          <a:extLst>
            <a:ext uri="{FF2B5EF4-FFF2-40B4-BE49-F238E27FC236}">
              <a16:creationId xmlns:a16="http://schemas.microsoft.com/office/drawing/2014/main" id="{00000000-0008-0000-1C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01" name="Text Box 13">
          <a:extLst>
            <a:ext uri="{FF2B5EF4-FFF2-40B4-BE49-F238E27FC236}">
              <a16:creationId xmlns:a16="http://schemas.microsoft.com/office/drawing/2014/main" id="{00000000-0008-0000-1C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02" name="Text Box 14">
          <a:extLst>
            <a:ext uri="{FF2B5EF4-FFF2-40B4-BE49-F238E27FC236}">
              <a16:creationId xmlns:a16="http://schemas.microsoft.com/office/drawing/2014/main" id="{00000000-0008-0000-1C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1C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1C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1C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1C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1C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1C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1C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1C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1C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1C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1C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1C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1C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1C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1C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16</xdr:row>
      <xdr:rowOff>0</xdr:rowOff>
    </xdr:from>
    <xdr:ext cx="114300" cy="285750"/>
    <xdr:sp macro="" textlink="">
      <xdr:nvSpPr>
        <xdr:cNvPr id="118" name="Text Box 8">
          <a:extLst>
            <a:ext uri="{FF2B5EF4-FFF2-40B4-BE49-F238E27FC236}">
              <a16:creationId xmlns:a16="http://schemas.microsoft.com/office/drawing/2014/main" id="{00000000-0008-0000-1C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19" name="Text Box 8">
          <a:extLst>
            <a:ext uri="{FF2B5EF4-FFF2-40B4-BE49-F238E27FC236}">
              <a16:creationId xmlns:a16="http://schemas.microsoft.com/office/drawing/2014/main" id="{00000000-0008-0000-1C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1C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121" name="Text Box 8">
          <a:extLst>
            <a:ext uri="{FF2B5EF4-FFF2-40B4-BE49-F238E27FC236}">
              <a16:creationId xmlns:a16="http://schemas.microsoft.com/office/drawing/2014/main" id="{00000000-0008-0000-1C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2" name="Text Box 8">
          <a:extLst>
            <a:ext uri="{FF2B5EF4-FFF2-40B4-BE49-F238E27FC236}">
              <a16:creationId xmlns:a16="http://schemas.microsoft.com/office/drawing/2014/main" id="{00000000-0008-0000-1C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3" name="Text Box 1">
          <a:extLst>
            <a:ext uri="{FF2B5EF4-FFF2-40B4-BE49-F238E27FC236}">
              <a16:creationId xmlns:a16="http://schemas.microsoft.com/office/drawing/2014/main" id="{00000000-0008-0000-1C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4" name="Text Box 2">
          <a:extLst>
            <a:ext uri="{FF2B5EF4-FFF2-40B4-BE49-F238E27FC236}">
              <a16:creationId xmlns:a16="http://schemas.microsoft.com/office/drawing/2014/main" id="{00000000-0008-0000-1C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5" name="Text Box 3">
          <a:extLst>
            <a:ext uri="{FF2B5EF4-FFF2-40B4-BE49-F238E27FC236}">
              <a16:creationId xmlns:a16="http://schemas.microsoft.com/office/drawing/2014/main" id="{00000000-0008-0000-1C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6" name="Text Box 4">
          <a:extLst>
            <a:ext uri="{FF2B5EF4-FFF2-40B4-BE49-F238E27FC236}">
              <a16:creationId xmlns:a16="http://schemas.microsoft.com/office/drawing/2014/main" id="{00000000-0008-0000-1C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7" name="Text Box 5">
          <a:extLst>
            <a:ext uri="{FF2B5EF4-FFF2-40B4-BE49-F238E27FC236}">
              <a16:creationId xmlns:a16="http://schemas.microsoft.com/office/drawing/2014/main" id="{00000000-0008-0000-1C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8" name="Text Box 6">
          <a:extLst>
            <a:ext uri="{FF2B5EF4-FFF2-40B4-BE49-F238E27FC236}">
              <a16:creationId xmlns:a16="http://schemas.microsoft.com/office/drawing/2014/main" id="{00000000-0008-0000-1C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29" name="Text Box 8">
          <a:extLst>
            <a:ext uri="{FF2B5EF4-FFF2-40B4-BE49-F238E27FC236}">
              <a16:creationId xmlns:a16="http://schemas.microsoft.com/office/drawing/2014/main" id="{00000000-0008-0000-1C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30" name="Text Box 9">
          <a:extLst>
            <a:ext uri="{FF2B5EF4-FFF2-40B4-BE49-F238E27FC236}">
              <a16:creationId xmlns:a16="http://schemas.microsoft.com/office/drawing/2014/main" id="{00000000-0008-0000-1C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31" name="Text Box 10">
          <a:extLst>
            <a:ext uri="{FF2B5EF4-FFF2-40B4-BE49-F238E27FC236}">
              <a16:creationId xmlns:a16="http://schemas.microsoft.com/office/drawing/2014/main" id="{00000000-0008-0000-1C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32" name="Text Box 1">
          <a:extLst>
            <a:ext uri="{FF2B5EF4-FFF2-40B4-BE49-F238E27FC236}">
              <a16:creationId xmlns:a16="http://schemas.microsoft.com/office/drawing/2014/main" id="{00000000-0008-0000-1C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33" name="Text Box 2">
          <a:extLst>
            <a:ext uri="{FF2B5EF4-FFF2-40B4-BE49-F238E27FC236}">
              <a16:creationId xmlns:a16="http://schemas.microsoft.com/office/drawing/2014/main" id="{00000000-0008-0000-1C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1C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1C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1C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1C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1C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1C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1C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1C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1C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1C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1C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1C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1C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1C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1C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1C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150" name="Text Box 8">
          <a:extLst>
            <a:ext uri="{FF2B5EF4-FFF2-40B4-BE49-F238E27FC236}">
              <a16:creationId xmlns:a16="http://schemas.microsoft.com/office/drawing/2014/main" id="{00000000-0008-0000-1C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51" name="Text Box 8">
          <a:extLst>
            <a:ext uri="{FF2B5EF4-FFF2-40B4-BE49-F238E27FC236}">
              <a16:creationId xmlns:a16="http://schemas.microsoft.com/office/drawing/2014/main" id="{00000000-0008-0000-1C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1C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153" name="Text Box 8">
          <a:extLst>
            <a:ext uri="{FF2B5EF4-FFF2-40B4-BE49-F238E27FC236}">
              <a16:creationId xmlns:a16="http://schemas.microsoft.com/office/drawing/2014/main" id="{00000000-0008-0000-1C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54" name="Text Box 8">
          <a:extLst>
            <a:ext uri="{FF2B5EF4-FFF2-40B4-BE49-F238E27FC236}">
              <a16:creationId xmlns:a16="http://schemas.microsoft.com/office/drawing/2014/main" id="{00000000-0008-0000-1C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55" name="Text Box 8">
          <a:extLst>
            <a:ext uri="{FF2B5EF4-FFF2-40B4-BE49-F238E27FC236}">
              <a16:creationId xmlns:a16="http://schemas.microsoft.com/office/drawing/2014/main" id="{00000000-0008-0000-1C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56" name="Text Box 1">
          <a:extLst>
            <a:ext uri="{FF2B5EF4-FFF2-40B4-BE49-F238E27FC236}">
              <a16:creationId xmlns:a16="http://schemas.microsoft.com/office/drawing/2014/main" id="{00000000-0008-0000-1C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57" name="Text Box 2">
          <a:extLst>
            <a:ext uri="{FF2B5EF4-FFF2-40B4-BE49-F238E27FC236}">
              <a16:creationId xmlns:a16="http://schemas.microsoft.com/office/drawing/2014/main" id="{00000000-0008-0000-1C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58" name="Text Box 3">
          <a:extLst>
            <a:ext uri="{FF2B5EF4-FFF2-40B4-BE49-F238E27FC236}">
              <a16:creationId xmlns:a16="http://schemas.microsoft.com/office/drawing/2014/main" id="{00000000-0008-0000-1C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59" name="Text Box 4">
          <a:extLst>
            <a:ext uri="{FF2B5EF4-FFF2-40B4-BE49-F238E27FC236}">
              <a16:creationId xmlns:a16="http://schemas.microsoft.com/office/drawing/2014/main" id="{00000000-0008-0000-1C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0" name="Text Box 5">
          <a:extLst>
            <a:ext uri="{FF2B5EF4-FFF2-40B4-BE49-F238E27FC236}">
              <a16:creationId xmlns:a16="http://schemas.microsoft.com/office/drawing/2014/main" id="{00000000-0008-0000-1C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1" name="Text Box 6">
          <a:extLst>
            <a:ext uri="{FF2B5EF4-FFF2-40B4-BE49-F238E27FC236}">
              <a16:creationId xmlns:a16="http://schemas.microsoft.com/office/drawing/2014/main" id="{00000000-0008-0000-1C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2" name="Text Box 8">
          <a:extLst>
            <a:ext uri="{FF2B5EF4-FFF2-40B4-BE49-F238E27FC236}">
              <a16:creationId xmlns:a16="http://schemas.microsoft.com/office/drawing/2014/main" id="{00000000-0008-0000-1C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3" name="Text Box 9">
          <a:extLst>
            <a:ext uri="{FF2B5EF4-FFF2-40B4-BE49-F238E27FC236}">
              <a16:creationId xmlns:a16="http://schemas.microsoft.com/office/drawing/2014/main" id="{00000000-0008-0000-1C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4" name="Text Box 10">
          <a:extLst>
            <a:ext uri="{FF2B5EF4-FFF2-40B4-BE49-F238E27FC236}">
              <a16:creationId xmlns:a16="http://schemas.microsoft.com/office/drawing/2014/main" id="{00000000-0008-0000-1C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5" name="Text Box 1">
          <a:extLst>
            <a:ext uri="{FF2B5EF4-FFF2-40B4-BE49-F238E27FC236}">
              <a16:creationId xmlns:a16="http://schemas.microsoft.com/office/drawing/2014/main" id="{00000000-0008-0000-1C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66" name="Text Box 2">
          <a:extLst>
            <a:ext uri="{FF2B5EF4-FFF2-40B4-BE49-F238E27FC236}">
              <a16:creationId xmlns:a16="http://schemas.microsoft.com/office/drawing/2014/main" id="{00000000-0008-0000-1C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1C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1C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1C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1C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1C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1C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1C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1C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1C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1C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1C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1C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1C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1C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1C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1C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183" name="Text Box 8">
          <a:extLst>
            <a:ext uri="{FF2B5EF4-FFF2-40B4-BE49-F238E27FC236}">
              <a16:creationId xmlns:a16="http://schemas.microsoft.com/office/drawing/2014/main" id="{00000000-0008-0000-1C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84" name="Text Box 8">
          <a:extLst>
            <a:ext uri="{FF2B5EF4-FFF2-40B4-BE49-F238E27FC236}">
              <a16:creationId xmlns:a16="http://schemas.microsoft.com/office/drawing/2014/main" id="{00000000-0008-0000-1C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1C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186" name="Text Box 8">
          <a:extLst>
            <a:ext uri="{FF2B5EF4-FFF2-40B4-BE49-F238E27FC236}">
              <a16:creationId xmlns:a16="http://schemas.microsoft.com/office/drawing/2014/main" id="{00000000-0008-0000-1C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87" name="Text Box 8">
          <a:extLst>
            <a:ext uri="{FF2B5EF4-FFF2-40B4-BE49-F238E27FC236}">
              <a16:creationId xmlns:a16="http://schemas.microsoft.com/office/drawing/2014/main" id="{00000000-0008-0000-1C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188" name="Text Box 8">
          <a:extLst>
            <a:ext uri="{FF2B5EF4-FFF2-40B4-BE49-F238E27FC236}">
              <a16:creationId xmlns:a16="http://schemas.microsoft.com/office/drawing/2014/main" id="{00000000-0008-0000-1C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89" name="Text Box 1">
          <a:extLst>
            <a:ext uri="{FF2B5EF4-FFF2-40B4-BE49-F238E27FC236}">
              <a16:creationId xmlns:a16="http://schemas.microsoft.com/office/drawing/2014/main" id="{00000000-0008-0000-1C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0" name="Text Box 2">
          <a:extLst>
            <a:ext uri="{FF2B5EF4-FFF2-40B4-BE49-F238E27FC236}">
              <a16:creationId xmlns:a16="http://schemas.microsoft.com/office/drawing/2014/main" id="{00000000-0008-0000-1C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1" name="Text Box 3">
          <a:extLst>
            <a:ext uri="{FF2B5EF4-FFF2-40B4-BE49-F238E27FC236}">
              <a16:creationId xmlns:a16="http://schemas.microsoft.com/office/drawing/2014/main" id="{00000000-0008-0000-1C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2" name="Text Box 4">
          <a:extLst>
            <a:ext uri="{FF2B5EF4-FFF2-40B4-BE49-F238E27FC236}">
              <a16:creationId xmlns:a16="http://schemas.microsoft.com/office/drawing/2014/main" id="{00000000-0008-0000-1C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 name="Text Box 5">
          <a:extLst>
            <a:ext uri="{FF2B5EF4-FFF2-40B4-BE49-F238E27FC236}">
              <a16:creationId xmlns:a16="http://schemas.microsoft.com/office/drawing/2014/main" id="{00000000-0008-0000-1C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 name="Text Box 6">
          <a:extLst>
            <a:ext uri="{FF2B5EF4-FFF2-40B4-BE49-F238E27FC236}">
              <a16:creationId xmlns:a16="http://schemas.microsoft.com/office/drawing/2014/main" id="{00000000-0008-0000-1C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 name="Text Box 8">
          <a:extLst>
            <a:ext uri="{FF2B5EF4-FFF2-40B4-BE49-F238E27FC236}">
              <a16:creationId xmlns:a16="http://schemas.microsoft.com/office/drawing/2014/main" id="{00000000-0008-0000-1C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 name="Text Box 9">
          <a:extLst>
            <a:ext uri="{FF2B5EF4-FFF2-40B4-BE49-F238E27FC236}">
              <a16:creationId xmlns:a16="http://schemas.microsoft.com/office/drawing/2014/main" id="{00000000-0008-0000-1C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 name="Text Box 10">
          <a:extLst>
            <a:ext uri="{FF2B5EF4-FFF2-40B4-BE49-F238E27FC236}">
              <a16:creationId xmlns:a16="http://schemas.microsoft.com/office/drawing/2014/main" id="{00000000-0008-0000-1C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 name="Text Box 1">
          <a:extLst>
            <a:ext uri="{FF2B5EF4-FFF2-40B4-BE49-F238E27FC236}">
              <a16:creationId xmlns:a16="http://schemas.microsoft.com/office/drawing/2014/main" id="{00000000-0008-0000-1C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 name="Text Box 2">
          <a:extLst>
            <a:ext uri="{FF2B5EF4-FFF2-40B4-BE49-F238E27FC236}">
              <a16:creationId xmlns:a16="http://schemas.microsoft.com/office/drawing/2014/main" id="{00000000-0008-0000-1C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1C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1C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1C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1C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1C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1C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1C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1C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1C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1C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1C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1C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1C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1C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1C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1C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1C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1C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C00-0000DA000000}"/>
            </a:ext>
          </a:extLst>
        </xdr:cNvPr>
        <xdr:cNvSpPr txBox="1">
          <a:spLocks noChangeArrowheads="1"/>
        </xdr:cNvSpPr>
      </xdr:nvSpPr>
      <xdr:spPr bwMode="auto">
        <a:xfrm>
          <a:off x="124968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19" name="Text Box 8">
          <a:extLst>
            <a:ext uri="{FF2B5EF4-FFF2-40B4-BE49-F238E27FC236}">
              <a16:creationId xmlns:a16="http://schemas.microsoft.com/office/drawing/2014/main" id="{00000000-0008-0000-1C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1C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34</xdr:row>
      <xdr:rowOff>0</xdr:rowOff>
    </xdr:from>
    <xdr:ext cx="114300" cy="285750"/>
    <xdr:sp macro="" textlink="">
      <xdr:nvSpPr>
        <xdr:cNvPr id="221" name="Text Box 8">
          <a:extLst>
            <a:ext uri="{FF2B5EF4-FFF2-40B4-BE49-F238E27FC236}">
              <a16:creationId xmlns:a16="http://schemas.microsoft.com/office/drawing/2014/main" id="{00000000-0008-0000-1C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39</xdr:row>
      <xdr:rowOff>0</xdr:rowOff>
    </xdr:from>
    <xdr:ext cx="114300" cy="285750"/>
    <xdr:sp macro="" textlink="">
      <xdr:nvSpPr>
        <xdr:cNvPr id="222" name="Text Box 8">
          <a:extLst>
            <a:ext uri="{FF2B5EF4-FFF2-40B4-BE49-F238E27FC236}">
              <a16:creationId xmlns:a16="http://schemas.microsoft.com/office/drawing/2014/main" id="{00000000-0008-0000-1C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3" name="Text Box 1">
          <a:extLst>
            <a:ext uri="{FF2B5EF4-FFF2-40B4-BE49-F238E27FC236}">
              <a16:creationId xmlns:a16="http://schemas.microsoft.com/office/drawing/2014/main" id="{00000000-0008-0000-1C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4" name="Text Box 2">
          <a:extLst>
            <a:ext uri="{FF2B5EF4-FFF2-40B4-BE49-F238E27FC236}">
              <a16:creationId xmlns:a16="http://schemas.microsoft.com/office/drawing/2014/main" id="{00000000-0008-0000-1C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5" name="Text Box 3">
          <a:extLst>
            <a:ext uri="{FF2B5EF4-FFF2-40B4-BE49-F238E27FC236}">
              <a16:creationId xmlns:a16="http://schemas.microsoft.com/office/drawing/2014/main" id="{00000000-0008-0000-1C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6" name="Text Box 4">
          <a:extLst>
            <a:ext uri="{FF2B5EF4-FFF2-40B4-BE49-F238E27FC236}">
              <a16:creationId xmlns:a16="http://schemas.microsoft.com/office/drawing/2014/main" id="{00000000-0008-0000-1C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7" name="Text Box 5">
          <a:extLst>
            <a:ext uri="{FF2B5EF4-FFF2-40B4-BE49-F238E27FC236}">
              <a16:creationId xmlns:a16="http://schemas.microsoft.com/office/drawing/2014/main" id="{00000000-0008-0000-1C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8" name="Text Box 6">
          <a:extLst>
            <a:ext uri="{FF2B5EF4-FFF2-40B4-BE49-F238E27FC236}">
              <a16:creationId xmlns:a16="http://schemas.microsoft.com/office/drawing/2014/main" id="{00000000-0008-0000-1C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29" name="Text Box 8">
          <a:extLst>
            <a:ext uri="{FF2B5EF4-FFF2-40B4-BE49-F238E27FC236}">
              <a16:creationId xmlns:a16="http://schemas.microsoft.com/office/drawing/2014/main" id="{00000000-0008-0000-1C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30" name="Text Box 9">
          <a:extLst>
            <a:ext uri="{FF2B5EF4-FFF2-40B4-BE49-F238E27FC236}">
              <a16:creationId xmlns:a16="http://schemas.microsoft.com/office/drawing/2014/main" id="{00000000-0008-0000-1C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31" name="Text Box 10">
          <a:extLst>
            <a:ext uri="{FF2B5EF4-FFF2-40B4-BE49-F238E27FC236}">
              <a16:creationId xmlns:a16="http://schemas.microsoft.com/office/drawing/2014/main" id="{00000000-0008-0000-1C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32" name="Text Box 1">
          <a:extLst>
            <a:ext uri="{FF2B5EF4-FFF2-40B4-BE49-F238E27FC236}">
              <a16:creationId xmlns:a16="http://schemas.microsoft.com/office/drawing/2014/main" id="{00000000-0008-0000-1C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33" name="Text Box 2">
          <a:extLst>
            <a:ext uri="{FF2B5EF4-FFF2-40B4-BE49-F238E27FC236}">
              <a16:creationId xmlns:a16="http://schemas.microsoft.com/office/drawing/2014/main" id="{00000000-0008-0000-1C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1C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1C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1C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1C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1C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1C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1C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1C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1C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1C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1C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1C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1C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1C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1C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1C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250" name="Text Box 8">
          <a:extLst>
            <a:ext uri="{FF2B5EF4-FFF2-40B4-BE49-F238E27FC236}">
              <a16:creationId xmlns:a16="http://schemas.microsoft.com/office/drawing/2014/main" id="{00000000-0008-0000-1C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51" name="Text Box 8">
          <a:extLst>
            <a:ext uri="{FF2B5EF4-FFF2-40B4-BE49-F238E27FC236}">
              <a16:creationId xmlns:a16="http://schemas.microsoft.com/office/drawing/2014/main" id="{00000000-0008-0000-1C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1C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253" name="Text Box 8">
          <a:extLst>
            <a:ext uri="{FF2B5EF4-FFF2-40B4-BE49-F238E27FC236}">
              <a16:creationId xmlns:a16="http://schemas.microsoft.com/office/drawing/2014/main" id="{00000000-0008-0000-1C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39</xdr:row>
      <xdr:rowOff>0</xdr:rowOff>
    </xdr:from>
    <xdr:ext cx="114300" cy="285750"/>
    <xdr:sp macro="" textlink="">
      <xdr:nvSpPr>
        <xdr:cNvPr id="254" name="Text Box 8">
          <a:extLst>
            <a:ext uri="{FF2B5EF4-FFF2-40B4-BE49-F238E27FC236}">
              <a16:creationId xmlns:a16="http://schemas.microsoft.com/office/drawing/2014/main" id="{00000000-0008-0000-1C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255" name="Text Box 8">
          <a:extLst>
            <a:ext uri="{FF2B5EF4-FFF2-40B4-BE49-F238E27FC236}">
              <a16:creationId xmlns:a16="http://schemas.microsoft.com/office/drawing/2014/main" id="{00000000-0008-0000-1C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56" name="Text Box 1">
          <a:extLst>
            <a:ext uri="{FF2B5EF4-FFF2-40B4-BE49-F238E27FC236}">
              <a16:creationId xmlns:a16="http://schemas.microsoft.com/office/drawing/2014/main" id="{00000000-0008-0000-1C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57" name="Text Box 2">
          <a:extLst>
            <a:ext uri="{FF2B5EF4-FFF2-40B4-BE49-F238E27FC236}">
              <a16:creationId xmlns:a16="http://schemas.microsoft.com/office/drawing/2014/main" id="{00000000-0008-0000-1C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58" name="Text Box 3">
          <a:extLst>
            <a:ext uri="{FF2B5EF4-FFF2-40B4-BE49-F238E27FC236}">
              <a16:creationId xmlns:a16="http://schemas.microsoft.com/office/drawing/2014/main" id="{00000000-0008-0000-1C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59" name="Text Box 4">
          <a:extLst>
            <a:ext uri="{FF2B5EF4-FFF2-40B4-BE49-F238E27FC236}">
              <a16:creationId xmlns:a16="http://schemas.microsoft.com/office/drawing/2014/main" id="{00000000-0008-0000-1C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0" name="Text Box 5">
          <a:extLst>
            <a:ext uri="{FF2B5EF4-FFF2-40B4-BE49-F238E27FC236}">
              <a16:creationId xmlns:a16="http://schemas.microsoft.com/office/drawing/2014/main" id="{00000000-0008-0000-1C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1" name="Text Box 6">
          <a:extLst>
            <a:ext uri="{FF2B5EF4-FFF2-40B4-BE49-F238E27FC236}">
              <a16:creationId xmlns:a16="http://schemas.microsoft.com/office/drawing/2014/main" id="{00000000-0008-0000-1C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2" name="Text Box 8">
          <a:extLst>
            <a:ext uri="{FF2B5EF4-FFF2-40B4-BE49-F238E27FC236}">
              <a16:creationId xmlns:a16="http://schemas.microsoft.com/office/drawing/2014/main" id="{00000000-0008-0000-1C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3" name="Text Box 9">
          <a:extLst>
            <a:ext uri="{FF2B5EF4-FFF2-40B4-BE49-F238E27FC236}">
              <a16:creationId xmlns:a16="http://schemas.microsoft.com/office/drawing/2014/main" id="{00000000-0008-0000-1C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4" name="Text Box 10">
          <a:extLst>
            <a:ext uri="{FF2B5EF4-FFF2-40B4-BE49-F238E27FC236}">
              <a16:creationId xmlns:a16="http://schemas.microsoft.com/office/drawing/2014/main" id="{00000000-0008-0000-1C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5" name="Text Box 1">
          <a:extLst>
            <a:ext uri="{FF2B5EF4-FFF2-40B4-BE49-F238E27FC236}">
              <a16:creationId xmlns:a16="http://schemas.microsoft.com/office/drawing/2014/main" id="{00000000-0008-0000-1C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66" name="Text Box 2">
          <a:extLst>
            <a:ext uri="{FF2B5EF4-FFF2-40B4-BE49-F238E27FC236}">
              <a16:creationId xmlns:a16="http://schemas.microsoft.com/office/drawing/2014/main" id="{00000000-0008-0000-1C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1C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1C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1C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1C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1C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1C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1C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1C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1C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1C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1C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1C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1C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1C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282" name="Text Box 8">
          <a:extLst>
            <a:ext uri="{FF2B5EF4-FFF2-40B4-BE49-F238E27FC236}">
              <a16:creationId xmlns:a16="http://schemas.microsoft.com/office/drawing/2014/main" id="{00000000-0008-0000-1C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83" name="Text Box 8">
          <a:extLst>
            <a:ext uri="{FF2B5EF4-FFF2-40B4-BE49-F238E27FC236}">
              <a16:creationId xmlns:a16="http://schemas.microsoft.com/office/drawing/2014/main" id="{00000000-0008-0000-1C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24</xdr:row>
      <xdr:rowOff>44450</xdr:rowOff>
    </xdr:from>
    <xdr:ext cx="114300" cy="285750"/>
    <xdr:sp macro="" textlink="">
      <xdr:nvSpPr>
        <xdr:cNvPr id="284" name="Text Box 8">
          <a:extLst>
            <a:ext uri="{FF2B5EF4-FFF2-40B4-BE49-F238E27FC236}">
              <a16:creationId xmlns:a16="http://schemas.microsoft.com/office/drawing/2014/main" id="{00000000-0008-0000-1C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39</xdr:row>
      <xdr:rowOff>0</xdr:rowOff>
    </xdr:from>
    <xdr:ext cx="114300" cy="285750"/>
    <xdr:sp macro="" textlink="">
      <xdr:nvSpPr>
        <xdr:cNvPr id="285" name="Text Box 8">
          <a:extLst>
            <a:ext uri="{FF2B5EF4-FFF2-40B4-BE49-F238E27FC236}">
              <a16:creationId xmlns:a16="http://schemas.microsoft.com/office/drawing/2014/main" id="{00000000-0008-0000-1C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49</xdr:row>
      <xdr:rowOff>169334</xdr:rowOff>
    </xdr:from>
    <xdr:ext cx="114300" cy="285750"/>
    <xdr:sp macro="" textlink="">
      <xdr:nvSpPr>
        <xdr:cNvPr id="286" name="Text Box 8">
          <a:extLst>
            <a:ext uri="{FF2B5EF4-FFF2-40B4-BE49-F238E27FC236}">
              <a16:creationId xmlns:a16="http://schemas.microsoft.com/office/drawing/2014/main" id="{00000000-0008-0000-1C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87" name="Text Box 1">
          <a:extLst>
            <a:ext uri="{FF2B5EF4-FFF2-40B4-BE49-F238E27FC236}">
              <a16:creationId xmlns:a16="http://schemas.microsoft.com/office/drawing/2014/main" id="{00000000-0008-0000-1C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88" name="Text Box 2">
          <a:extLst>
            <a:ext uri="{FF2B5EF4-FFF2-40B4-BE49-F238E27FC236}">
              <a16:creationId xmlns:a16="http://schemas.microsoft.com/office/drawing/2014/main" id="{00000000-0008-0000-1C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89" name="Text Box 3">
          <a:extLst>
            <a:ext uri="{FF2B5EF4-FFF2-40B4-BE49-F238E27FC236}">
              <a16:creationId xmlns:a16="http://schemas.microsoft.com/office/drawing/2014/main" id="{00000000-0008-0000-1C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0" name="Text Box 4">
          <a:extLst>
            <a:ext uri="{FF2B5EF4-FFF2-40B4-BE49-F238E27FC236}">
              <a16:creationId xmlns:a16="http://schemas.microsoft.com/office/drawing/2014/main" id="{00000000-0008-0000-1C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1" name="Text Box 5">
          <a:extLst>
            <a:ext uri="{FF2B5EF4-FFF2-40B4-BE49-F238E27FC236}">
              <a16:creationId xmlns:a16="http://schemas.microsoft.com/office/drawing/2014/main" id="{00000000-0008-0000-1C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2" name="Text Box 6">
          <a:extLst>
            <a:ext uri="{FF2B5EF4-FFF2-40B4-BE49-F238E27FC236}">
              <a16:creationId xmlns:a16="http://schemas.microsoft.com/office/drawing/2014/main" id="{00000000-0008-0000-1C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3" name="Text Box 8">
          <a:extLst>
            <a:ext uri="{FF2B5EF4-FFF2-40B4-BE49-F238E27FC236}">
              <a16:creationId xmlns:a16="http://schemas.microsoft.com/office/drawing/2014/main" id="{00000000-0008-0000-1C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4" name="Text Box 9">
          <a:extLst>
            <a:ext uri="{FF2B5EF4-FFF2-40B4-BE49-F238E27FC236}">
              <a16:creationId xmlns:a16="http://schemas.microsoft.com/office/drawing/2014/main" id="{00000000-0008-0000-1C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295" name="Text Box 10">
          <a:extLst>
            <a:ext uri="{FF2B5EF4-FFF2-40B4-BE49-F238E27FC236}">
              <a16:creationId xmlns:a16="http://schemas.microsoft.com/office/drawing/2014/main" id="{00000000-0008-0000-1C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50</xdr:row>
      <xdr:rowOff>66675</xdr:rowOff>
    </xdr:from>
    <xdr:ext cx="114300" cy="285750"/>
    <xdr:sp macro="" textlink="">
      <xdr:nvSpPr>
        <xdr:cNvPr id="296" name="Text Box 1">
          <a:extLst>
            <a:ext uri="{FF2B5EF4-FFF2-40B4-BE49-F238E27FC236}">
              <a16:creationId xmlns:a16="http://schemas.microsoft.com/office/drawing/2014/main" id="{00000000-0008-0000-1C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1C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1C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1C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0" name="Text Box 8">
          <a:extLst>
            <a:ext uri="{FF2B5EF4-FFF2-40B4-BE49-F238E27FC236}">
              <a16:creationId xmlns:a16="http://schemas.microsoft.com/office/drawing/2014/main" id="{00000000-0008-0000-1C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1" name="Text Box 8">
          <a:extLst>
            <a:ext uri="{FF2B5EF4-FFF2-40B4-BE49-F238E27FC236}">
              <a16:creationId xmlns:a16="http://schemas.microsoft.com/office/drawing/2014/main" id="{00000000-0008-0000-1C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2" name="Text Box 1">
          <a:extLst>
            <a:ext uri="{FF2B5EF4-FFF2-40B4-BE49-F238E27FC236}">
              <a16:creationId xmlns:a16="http://schemas.microsoft.com/office/drawing/2014/main" id="{00000000-0008-0000-1C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3" name="Text Box 2">
          <a:extLst>
            <a:ext uri="{FF2B5EF4-FFF2-40B4-BE49-F238E27FC236}">
              <a16:creationId xmlns:a16="http://schemas.microsoft.com/office/drawing/2014/main" id="{00000000-0008-0000-1C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4" name="Text Box 3">
          <a:extLst>
            <a:ext uri="{FF2B5EF4-FFF2-40B4-BE49-F238E27FC236}">
              <a16:creationId xmlns:a16="http://schemas.microsoft.com/office/drawing/2014/main" id="{00000000-0008-0000-1C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5" name="Text Box 4">
          <a:extLst>
            <a:ext uri="{FF2B5EF4-FFF2-40B4-BE49-F238E27FC236}">
              <a16:creationId xmlns:a16="http://schemas.microsoft.com/office/drawing/2014/main" id="{00000000-0008-0000-1C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6" name="Text Box 5">
          <a:extLst>
            <a:ext uri="{FF2B5EF4-FFF2-40B4-BE49-F238E27FC236}">
              <a16:creationId xmlns:a16="http://schemas.microsoft.com/office/drawing/2014/main" id="{00000000-0008-0000-1C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7" name="Text Box 6">
          <a:extLst>
            <a:ext uri="{FF2B5EF4-FFF2-40B4-BE49-F238E27FC236}">
              <a16:creationId xmlns:a16="http://schemas.microsoft.com/office/drawing/2014/main" id="{00000000-0008-0000-1C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8" name="Text Box 8">
          <a:extLst>
            <a:ext uri="{FF2B5EF4-FFF2-40B4-BE49-F238E27FC236}">
              <a16:creationId xmlns:a16="http://schemas.microsoft.com/office/drawing/2014/main" id="{00000000-0008-0000-1C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09" name="Text Box 9">
          <a:extLst>
            <a:ext uri="{FF2B5EF4-FFF2-40B4-BE49-F238E27FC236}">
              <a16:creationId xmlns:a16="http://schemas.microsoft.com/office/drawing/2014/main" id="{00000000-0008-0000-1C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0" name="Text Box 10">
          <a:extLst>
            <a:ext uri="{FF2B5EF4-FFF2-40B4-BE49-F238E27FC236}">
              <a16:creationId xmlns:a16="http://schemas.microsoft.com/office/drawing/2014/main" id="{00000000-0008-0000-1C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1" name="Text Box 1">
          <a:extLst>
            <a:ext uri="{FF2B5EF4-FFF2-40B4-BE49-F238E27FC236}">
              <a16:creationId xmlns:a16="http://schemas.microsoft.com/office/drawing/2014/main" id="{00000000-0008-0000-1C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2" name="Text Box 2">
          <a:extLst>
            <a:ext uri="{FF2B5EF4-FFF2-40B4-BE49-F238E27FC236}">
              <a16:creationId xmlns:a16="http://schemas.microsoft.com/office/drawing/2014/main" id="{00000000-0008-0000-1C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3" name="Text Box 8">
          <a:extLst>
            <a:ext uri="{FF2B5EF4-FFF2-40B4-BE49-F238E27FC236}">
              <a16:creationId xmlns:a16="http://schemas.microsoft.com/office/drawing/2014/main" id="{00000000-0008-0000-1C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4" name="Text Box 1">
          <a:extLst>
            <a:ext uri="{FF2B5EF4-FFF2-40B4-BE49-F238E27FC236}">
              <a16:creationId xmlns:a16="http://schemas.microsoft.com/office/drawing/2014/main" id="{00000000-0008-0000-1C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5" name="Text Box 2">
          <a:extLst>
            <a:ext uri="{FF2B5EF4-FFF2-40B4-BE49-F238E27FC236}">
              <a16:creationId xmlns:a16="http://schemas.microsoft.com/office/drawing/2014/main" id="{00000000-0008-0000-1C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6" name="Text Box 3">
          <a:extLst>
            <a:ext uri="{FF2B5EF4-FFF2-40B4-BE49-F238E27FC236}">
              <a16:creationId xmlns:a16="http://schemas.microsoft.com/office/drawing/2014/main" id="{00000000-0008-0000-1C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7" name="Text Box 4">
          <a:extLst>
            <a:ext uri="{FF2B5EF4-FFF2-40B4-BE49-F238E27FC236}">
              <a16:creationId xmlns:a16="http://schemas.microsoft.com/office/drawing/2014/main" id="{00000000-0008-0000-1C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8" name="Text Box 5">
          <a:extLst>
            <a:ext uri="{FF2B5EF4-FFF2-40B4-BE49-F238E27FC236}">
              <a16:creationId xmlns:a16="http://schemas.microsoft.com/office/drawing/2014/main" id="{00000000-0008-0000-1C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19" name="Text Box 6">
          <a:extLst>
            <a:ext uri="{FF2B5EF4-FFF2-40B4-BE49-F238E27FC236}">
              <a16:creationId xmlns:a16="http://schemas.microsoft.com/office/drawing/2014/main" id="{00000000-0008-0000-1C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0" name="Text Box 8">
          <a:extLst>
            <a:ext uri="{FF2B5EF4-FFF2-40B4-BE49-F238E27FC236}">
              <a16:creationId xmlns:a16="http://schemas.microsoft.com/office/drawing/2014/main" id="{00000000-0008-0000-1C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1" name="Text Box 9">
          <a:extLst>
            <a:ext uri="{FF2B5EF4-FFF2-40B4-BE49-F238E27FC236}">
              <a16:creationId xmlns:a16="http://schemas.microsoft.com/office/drawing/2014/main" id="{00000000-0008-0000-1C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2" name="Text Box 10">
          <a:extLst>
            <a:ext uri="{FF2B5EF4-FFF2-40B4-BE49-F238E27FC236}">
              <a16:creationId xmlns:a16="http://schemas.microsoft.com/office/drawing/2014/main" id="{00000000-0008-0000-1C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3" name="Text Box 1">
          <a:extLst>
            <a:ext uri="{FF2B5EF4-FFF2-40B4-BE49-F238E27FC236}">
              <a16:creationId xmlns:a16="http://schemas.microsoft.com/office/drawing/2014/main" id="{00000000-0008-0000-1C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4" name="Text Box 2">
          <a:extLst>
            <a:ext uri="{FF2B5EF4-FFF2-40B4-BE49-F238E27FC236}">
              <a16:creationId xmlns:a16="http://schemas.microsoft.com/office/drawing/2014/main" id="{00000000-0008-0000-1C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5" name="Text Box 8">
          <a:extLst>
            <a:ext uri="{FF2B5EF4-FFF2-40B4-BE49-F238E27FC236}">
              <a16:creationId xmlns:a16="http://schemas.microsoft.com/office/drawing/2014/main" id="{00000000-0008-0000-1C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6" name="Text Box 8">
          <a:extLst>
            <a:ext uri="{FF2B5EF4-FFF2-40B4-BE49-F238E27FC236}">
              <a16:creationId xmlns:a16="http://schemas.microsoft.com/office/drawing/2014/main" id="{00000000-0008-0000-1C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7" name="Text Box 1">
          <a:extLst>
            <a:ext uri="{FF2B5EF4-FFF2-40B4-BE49-F238E27FC236}">
              <a16:creationId xmlns:a16="http://schemas.microsoft.com/office/drawing/2014/main" id="{00000000-0008-0000-1C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8" name="Text Box 2">
          <a:extLst>
            <a:ext uri="{FF2B5EF4-FFF2-40B4-BE49-F238E27FC236}">
              <a16:creationId xmlns:a16="http://schemas.microsoft.com/office/drawing/2014/main" id="{00000000-0008-0000-1C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29" name="Text Box 3">
          <a:extLst>
            <a:ext uri="{FF2B5EF4-FFF2-40B4-BE49-F238E27FC236}">
              <a16:creationId xmlns:a16="http://schemas.microsoft.com/office/drawing/2014/main" id="{00000000-0008-0000-1C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0" name="Text Box 4">
          <a:extLst>
            <a:ext uri="{FF2B5EF4-FFF2-40B4-BE49-F238E27FC236}">
              <a16:creationId xmlns:a16="http://schemas.microsoft.com/office/drawing/2014/main" id="{00000000-0008-0000-1C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1" name="Text Box 5">
          <a:extLst>
            <a:ext uri="{FF2B5EF4-FFF2-40B4-BE49-F238E27FC236}">
              <a16:creationId xmlns:a16="http://schemas.microsoft.com/office/drawing/2014/main" id="{00000000-0008-0000-1C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2" name="Text Box 6">
          <a:extLst>
            <a:ext uri="{FF2B5EF4-FFF2-40B4-BE49-F238E27FC236}">
              <a16:creationId xmlns:a16="http://schemas.microsoft.com/office/drawing/2014/main" id="{00000000-0008-0000-1C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3" name="Text Box 8">
          <a:extLst>
            <a:ext uri="{FF2B5EF4-FFF2-40B4-BE49-F238E27FC236}">
              <a16:creationId xmlns:a16="http://schemas.microsoft.com/office/drawing/2014/main" id="{00000000-0008-0000-1C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4" name="Text Box 9">
          <a:extLst>
            <a:ext uri="{FF2B5EF4-FFF2-40B4-BE49-F238E27FC236}">
              <a16:creationId xmlns:a16="http://schemas.microsoft.com/office/drawing/2014/main" id="{00000000-0008-0000-1C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5" name="Text Box 10">
          <a:extLst>
            <a:ext uri="{FF2B5EF4-FFF2-40B4-BE49-F238E27FC236}">
              <a16:creationId xmlns:a16="http://schemas.microsoft.com/office/drawing/2014/main" id="{00000000-0008-0000-1C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6" name="Text Box 1">
          <a:extLst>
            <a:ext uri="{FF2B5EF4-FFF2-40B4-BE49-F238E27FC236}">
              <a16:creationId xmlns:a16="http://schemas.microsoft.com/office/drawing/2014/main" id="{00000000-0008-0000-1C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7" name="Text Box 2">
          <a:extLst>
            <a:ext uri="{FF2B5EF4-FFF2-40B4-BE49-F238E27FC236}">
              <a16:creationId xmlns:a16="http://schemas.microsoft.com/office/drawing/2014/main" id="{00000000-0008-0000-1C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8" name="Text Box 8">
          <a:extLst>
            <a:ext uri="{FF2B5EF4-FFF2-40B4-BE49-F238E27FC236}">
              <a16:creationId xmlns:a16="http://schemas.microsoft.com/office/drawing/2014/main" id="{00000000-0008-0000-1C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39" name="Text Box 1">
          <a:extLst>
            <a:ext uri="{FF2B5EF4-FFF2-40B4-BE49-F238E27FC236}">
              <a16:creationId xmlns:a16="http://schemas.microsoft.com/office/drawing/2014/main" id="{00000000-0008-0000-1C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0" name="Text Box 2">
          <a:extLst>
            <a:ext uri="{FF2B5EF4-FFF2-40B4-BE49-F238E27FC236}">
              <a16:creationId xmlns:a16="http://schemas.microsoft.com/office/drawing/2014/main" id="{00000000-0008-0000-1C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1" name="Text Box 3">
          <a:extLst>
            <a:ext uri="{FF2B5EF4-FFF2-40B4-BE49-F238E27FC236}">
              <a16:creationId xmlns:a16="http://schemas.microsoft.com/office/drawing/2014/main" id="{00000000-0008-0000-1C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2" name="Text Box 4">
          <a:extLst>
            <a:ext uri="{FF2B5EF4-FFF2-40B4-BE49-F238E27FC236}">
              <a16:creationId xmlns:a16="http://schemas.microsoft.com/office/drawing/2014/main" id="{00000000-0008-0000-1C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3" name="Text Box 5">
          <a:extLst>
            <a:ext uri="{FF2B5EF4-FFF2-40B4-BE49-F238E27FC236}">
              <a16:creationId xmlns:a16="http://schemas.microsoft.com/office/drawing/2014/main" id="{00000000-0008-0000-1C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4" name="Text Box 6">
          <a:extLst>
            <a:ext uri="{FF2B5EF4-FFF2-40B4-BE49-F238E27FC236}">
              <a16:creationId xmlns:a16="http://schemas.microsoft.com/office/drawing/2014/main" id="{00000000-0008-0000-1C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5" name="Text Box 8">
          <a:extLst>
            <a:ext uri="{FF2B5EF4-FFF2-40B4-BE49-F238E27FC236}">
              <a16:creationId xmlns:a16="http://schemas.microsoft.com/office/drawing/2014/main" id="{00000000-0008-0000-1C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6" name="Text Box 9">
          <a:extLst>
            <a:ext uri="{FF2B5EF4-FFF2-40B4-BE49-F238E27FC236}">
              <a16:creationId xmlns:a16="http://schemas.microsoft.com/office/drawing/2014/main" id="{00000000-0008-0000-1C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7" name="Text Box 10">
          <a:extLst>
            <a:ext uri="{FF2B5EF4-FFF2-40B4-BE49-F238E27FC236}">
              <a16:creationId xmlns:a16="http://schemas.microsoft.com/office/drawing/2014/main" id="{00000000-0008-0000-1C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348" name="Text Box 1">
          <a:extLst>
            <a:ext uri="{FF2B5EF4-FFF2-40B4-BE49-F238E27FC236}">
              <a16:creationId xmlns:a16="http://schemas.microsoft.com/office/drawing/2014/main" id="{00000000-0008-0000-1C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1C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1C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1C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1C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1C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1C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1C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1C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1C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1C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1C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1C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1C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1C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1C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1C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1C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1C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1C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1C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1C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1C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1C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1C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1C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1C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1C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1C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1C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1C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1C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1C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1C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1C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1C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1C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1C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1C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1C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1C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1C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1C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1C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1C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1C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1C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1C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1C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1C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1C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1C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1C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1C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1C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1C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1C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1C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1C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1C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1C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1C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1C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1C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1C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1C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1C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1C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1C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1C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1C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1C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1C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1C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1C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1C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1C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1C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1C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1C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1C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1C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1C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1C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1C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1C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1C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1C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1C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1C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1C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1C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1C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1C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1C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1C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1C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1C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1C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1C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1C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1C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1C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1" name="Text Box 12">
          <a:extLst>
            <a:ext uri="{FF2B5EF4-FFF2-40B4-BE49-F238E27FC236}">
              <a16:creationId xmlns:a16="http://schemas.microsoft.com/office/drawing/2014/main" id="{00000000-0008-0000-1C00-0000C3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1C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1C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1C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1C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1C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1C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1C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1C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1C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1C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1C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1C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1C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1C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466" name="Text Box 8">
          <a:extLst>
            <a:ext uri="{FF2B5EF4-FFF2-40B4-BE49-F238E27FC236}">
              <a16:creationId xmlns:a16="http://schemas.microsoft.com/office/drawing/2014/main" id="{00000000-0008-0000-1C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33</xdr:row>
      <xdr:rowOff>0</xdr:rowOff>
    </xdr:from>
    <xdr:ext cx="114300" cy="285750"/>
    <xdr:sp macro="" textlink="">
      <xdr:nvSpPr>
        <xdr:cNvPr id="467" name="Text Box 8">
          <a:extLst>
            <a:ext uri="{FF2B5EF4-FFF2-40B4-BE49-F238E27FC236}">
              <a16:creationId xmlns:a16="http://schemas.microsoft.com/office/drawing/2014/main" id="{00000000-0008-0000-1C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68" name="Text Box 8">
          <a:extLst>
            <a:ext uri="{FF2B5EF4-FFF2-40B4-BE49-F238E27FC236}">
              <a16:creationId xmlns:a16="http://schemas.microsoft.com/office/drawing/2014/main" id="{00000000-0008-0000-1C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69" name="Text Box 8">
          <a:extLst>
            <a:ext uri="{FF2B5EF4-FFF2-40B4-BE49-F238E27FC236}">
              <a16:creationId xmlns:a16="http://schemas.microsoft.com/office/drawing/2014/main" id="{00000000-0008-0000-1C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0" name="Text Box 1">
          <a:extLst>
            <a:ext uri="{FF2B5EF4-FFF2-40B4-BE49-F238E27FC236}">
              <a16:creationId xmlns:a16="http://schemas.microsoft.com/office/drawing/2014/main" id="{00000000-0008-0000-1C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1" name="Text Box 2">
          <a:extLst>
            <a:ext uri="{FF2B5EF4-FFF2-40B4-BE49-F238E27FC236}">
              <a16:creationId xmlns:a16="http://schemas.microsoft.com/office/drawing/2014/main" id="{00000000-0008-0000-1C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2" name="Text Box 3">
          <a:extLst>
            <a:ext uri="{FF2B5EF4-FFF2-40B4-BE49-F238E27FC236}">
              <a16:creationId xmlns:a16="http://schemas.microsoft.com/office/drawing/2014/main" id="{00000000-0008-0000-1C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3" name="Text Box 4">
          <a:extLst>
            <a:ext uri="{FF2B5EF4-FFF2-40B4-BE49-F238E27FC236}">
              <a16:creationId xmlns:a16="http://schemas.microsoft.com/office/drawing/2014/main" id="{00000000-0008-0000-1C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4" name="Text Box 5">
          <a:extLst>
            <a:ext uri="{FF2B5EF4-FFF2-40B4-BE49-F238E27FC236}">
              <a16:creationId xmlns:a16="http://schemas.microsoft.com/office/drawing/2014/main" id="{00000000-0008-0000-1C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5" name="Text Box 6">
          <a:extLst>
            <a:ext uri="{FF2B5EF4-FFF2-40B4-BE49-F238E27FC236}">
              <a16:creationId xmlns:a16="http://schemas.microsoft.com/office/drawing/2014/main" id="{00000000-0008-0000-1C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6" name="Text Box 8">
          <a:extLst>
            <a:ext uri="{FF2B5EF4-FFF2-40B4-BE49-F238E27FC236}">
              <a16:creationId xmlns:a16="http://schemas.microsoft.com/office/drawing/2014/main" id="{00000000-0008-0000-1C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7" name="Text Box 9">
          <a:extLst>
            <a:ext uri="{FF2B5EF4-FFF2-40B4-BE49-F238E27FC236}">
              <a16:creationId xmlns:a16="http://schemas.microsoft.com/office/drawing/2014/main" id="{00000000-0008-0000-1C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8" name="Text Box 10">
          <a:extLst>
            <a:ext uri="{FF2B5EF4-FFF2-40B4-BE49-F238E27FC236}">
              <a16:creationId xmlns:a16="http://schemas.microsoft.com/office/drawing/2014/main" id="{00000000-0008-0000-1C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79" name="Text Box 1">
          <a:extLst>
            <a:ext uri="{FF2B5EF4-FFF2-40B4-BE49-F238E27FC236}">
              <a16:creationId xmlns:a16="http://schemas.microsoft.com/office/drawing/2014/main" id="{00000000-0008-0000-1C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0" name="Text Box 2">
          <a:extLst>
            <a:ext uri="{FF2B5EF4-FFF2-40B4-BE49-F238E27FC236}">
              <a16:creationId xmlns:a16="http://schemas.microsoft.com/office/drawing/2014/main" id="{00000000-0008-0000-1C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1" name="Text Box 8">
          <a:extLst>
            <a:ext uri="{FF2B5EF4-FFF2-40B4-BE49-F238E27FC236}">
              <a16:creationId xmlns:a16="http://schemas.microsoft.com/office/drawing/2014/main" id="{00000000-0008-0000-1C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2" name="Text Box 1">
          <a:extLst>
            <a:ext uri="{FF2B5EF4-FFF2-40B4-BE49-F238E27FC236}">
              <a16:creationId xmlns:a16="http://schemas.microsoft.com/office/drawing/2014/main" id="{00000000-0008-0000-1C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3" name="Text Box 2">
          <a:extLst>
            <a:ext uri="{FF2B5EF4-FFF2-40B4-BE49-F238E27FC236}">
              <a16:creationId xmlns:a16="http://schemas.microsoft.com/office/drawing/2014/main" id="{00000000-0008-0000-1C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4" name="Text Box 3">
          <a:extLst>
            <a:ext uri="{FF2B5EF4-FFF2-40B4-BE49-F238E27FC236}">
              <a16:creationId xmlns:a16="http://schemas.microsoft.com/office/drawing/2014/main" id="{00000000-0008-0000-1C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5" name="Text Box 4">
          <a:extLst>
            <a:ext uri="{FF2B5EF4-FFF2-40B4-BE49-F238E27FC236}">
              <a16:creationId xmlns:a16="http://schemas.microsoft.com/office/drawing/2014/main" id="{00000000-0008-0000-1C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6" name="Text Box 5">
          <a:extLst>
            <a:ext uri="{FF2B5EF4-FFF2-40B4-BE49-F238E27FC236}">
              <a16:creationId xmlns:a16="http://schemas.microsoft.com/office/drawing/2014/main" id="{00000000-0008-0000-1C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7" name="Text Box 6">
          <a:extLst>
            <a:ext uri="{FF2B5EF4-FFF2-40B4-BE49-F238E27FC236}">
              <a16:creationId xmlns:a16="http://schemas.microsoft.com/office/drawing/2014/main" id="{00000000-0008-0000-1C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8" name="Text Box 8">
          <a:extLst>
            <a:ext uri="{FF2B5EF4-FFF2-40B4-BE49-F238E27FC236}">
              <a16:creationId xmlns:a16="http://schemas.microsoft.com/office/drawing/2014/main" id="{00000000-0008-0000-1C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89" name="Text Box 9">
          <a:extLst>
            <a:ext uri="{FF2B5EF4-FFF2-40B4-BE49-F238E27FC236}">
              <a16:creationId xmlns:a16="http://schemas.microsoft.com/office/drawing/2014/main" id="{00000000-0008-0000-1C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0" name="Text Box 10">
          <a:extLst>
            <a:ext uri="{FF2B5EF4-FFF2-40B4-BE49-F238E27FC236}">
              <a16:creationId xmlns:a16="http://schemas.microsoft.com/office/drawing/2014/main" id="{00000000-0008-0000-1C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1" name="Text Box 1">
          <a:extLst>
            <a:ext uri="{FF2B5EF4-FFF2-40B4-BE49-F238E27FC236}">
              <a16:creationId xmlns:a16="http://schemas.microsoft.com/office/drawing/2014/main" id="{00000000-0008-0000-1C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2" name="Text Box 2">
          <a:extLst>
            <a:ext uri="{FF2B5EF4-FFF2-40B4-BE49-F238E27FC236}">
              <a16:creationId xmlns:a16="http://schemas.microsoft.com/office/drawing/2014/main" id="{00000000-0008-0000-1C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3" name="Text Box 8">
          <a:extLst>
            <a:ext uri="{FF2B5EF4-FFF2-40B4-BE49-F238E27FC236}">
              <a16:creationId xmlns:a16="http://schemas.microsoft.com/office/drawing/2014/main" id="{00000000-0008-0000-1C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4" name="Text Box 8">
          <a:extLst>
            <a:ext uri="{FF2B5EF4-FFF2-40B4-BE49-F238E27FC236}">
              <a16:creationId xmlns:a16="http://schemas.microsoft.com/office/drawing/2014/main" id="{00000000-0008-0000-1C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5" name="Text Box 1">
          <a:extLst>
            <a:ext uri="{FF2B5EF4-FFF2-40B4-BE49-F238E27FC236}">
              <a16:creationId xmlns:a16="http://schemas.microsoft.com/office/drawing/2014/main" id="{00000000-0008-0000-1C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6" name="Text Box 2">
          <a:extLst>
            <a:ext uri="{FF2B5EF4-FFF2-40B4-BE49-F238E27FC236}">
              <a16:creationId xmlns:a16="http://schemas.microsoft.com/office/drawing/2014/main" id="{00000000-0008-0000-1C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7" name="Text Box 3">
          <a:extLst>
            <a:ext uri="{FF2B5EF4-FFF2-40B4-BE49-F238E27FC236}">
              <a16:creationId xmlns:a16="http://schemas.microsoft.com/office/drawing/2014/main" id="{00000000-0008-0000-1C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8" name="Text Box 4">
          <a:extLst>
            <a:ext uri="{FF2B5EF4-FFF2-40B4-BE49-F238E27FC236}">
              <a16:creationId xmlns:a16="http://schemas.microsoft.com/office/drawing/2014/main" id="{00000000-0008-0000-1C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499" name="Text Box 5">
          <a:extLst>
            <a:ext uri="{FF2B5EF4-FFF2-40B4-BE49-F238E27FC236}">
              <a16:creationId xmlns:a16="http://schemas.microsoft.com/office/drawing/2014/main" id="{00000000-0008-0000-1C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0" name="Text Box 6">
          <a:extLst>
            <a:ext uri="{FF2B5EF4-FFF2-40B4-BE49-F238E27FC236}">
              <a16:creationId xmlns:a16="http://schemas.microsoft.com/office/drawing/2014/main" id="{00000000-0008-0000-1C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1" name="Text Box 8">
          <a:extLst>
            <a:ext uri="{FF2B5EF4-FFF2-40B4-BE49-F238E27FC236}">
              <a16:creationId xmlns:a16="http://schemas.microsoft.com/office/drawing/2014/main" id="{00000000-0008-0000-1C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2" name="Text Box 9">
          <a:extLst>
            <a:ext uri="{FF2B5EF4-FFF2-40B4-BE49-F238E27FC236}">
              <a16:creationId xmlns:a16="http://schemas.microsoft.com/office/drawing/2014/main" id="{00000000-0008-0000-1C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3" name="Text Box 10">
          <a:extLst>
            <a:ext uri="{FF2B5EF4-FFF2-40B4-BE49-F238E27FC236}">
              <a16:creationId xmlns:a16="http://schemas.microsoft.com/office/drawing/2014/main" id="{00000000-0008-0000-1C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4" name="Text Box 1">
          <a:extLst>
            <a:ext uri="{FF2B5EF4-FFF2-40B4-BE49-F238E27FC236}">
              <a16:creationId xmlns:a16="http://schemas.microsoft.com/office/drawing/2014/main" id="{00000000-0008-0000-1C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5" name="Text Box 2">
          <a:extLst>
            <a:ext uri="{FF2B5EF4-FFF2-40B4-BE49-F238E27FC236}">
              <a16:creationId xmlns:a16="http://schemas.microsoft.com/office/drawing/2014/main" id="{00000000-0008-0000-1C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6" name="Text Box 8">
          <a:extLst>
            <a:ext uri="{FF2B5EF4-FFF2-40B4-BE49-F238E27FC236}">
              <a16:creationId xmlns:a16="http://schemas.microsoft.com/office/drawing/2014/main" id="{00000000-0008-0000-1C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7" name="Text Box 1">
          <a:extLst>
            <a:ext uri="{FF2B5EF4-FFF2-40B4-BE49-F238E27FC236}">
              <a16:creationId xmlns:a16="http://schemas.microsoft.com/office/drawing/2014/main" id="{00000000-0008-0000-1C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8" name="Text Box 2">
          <a:extLst>
            <a:ext uri="{FF2B5EF4-FFF2-40B4-BE49-F238E27FC236}">
              <a16:creationId xmlns:a16="http://schemas.microsoft.com/office/drawing/2014/main" id="{00000000-0008-0000-1C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09" name="Text Box 3">
          <a:extLst>
            <a:ext uri="{FF2B5EF4-FFF2-40B4-BE49-F238E27FC236}">
              <a16:creationId xmlns:a16="http://schemas.microsoft.com/office/drawing/2014/main" id="{00000000-0008-0000-1C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0" name="Text Box 4">
          <a:extLst>
            <a:ext uri="{FF2B5EF4-FFF2-40B4-BE49-F238E27FC236}">
              <a16:creationId xmlns:a16="http://schemas.microsoft.com/office/drawing/2014/main" id="{00000000-0008-0000-1C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1" name="Text Box 5">
          <a:extLst>
            <a:ext uri="{FF2B5EF4-FFF2-40B4-BE49-F238E27FC236}">
              <a16:creationId xmlns:a16="http://schemas.microsoft.com/office/drawing/2014/main" id="{00000000-0008-0000-1C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2" name="Text Box 6">
          <a:extLst>
            <a:ext uri="{FF2B5EF4-FFF2-40B4-BE49-F238E27FC236}">
              <a16:creationId xmlns:a16="http://schemas.microsoft.com/office/drawing/2014/main" id="{00000000-0008-0000-1C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3" name="Text Box 8">
          <a:extLst>
            <a:ext uri="{FF2B5EF4-FFF2-40B4-BE49-F238E27FC236}">
              <a16:creationId xmlns:a16="http://schemas.microsoft.com/office/drawing/2014/main" id="{00000000-0008-0000-1C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4" name="Text Box 9">
          <a:extLst>
            <a:ext uri="{FF2B5EF4-FFF2-40B4-BE49-F238E27FC236}">
              <a16:creationId xmlns:a16="http://schemas.microsoft.com/office/drawing/2014/main" id="{00000000-0008-0000-1C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515" name="Text Box 10">
          <a:extLst>
            <a:ext uri="{FF2B5EF4-FFF2-40B4-BE49-F238E27FC236}">
              <a16:creationId xmlns:a16="http://schemas.microsoft.com/office/drawing/2014/main" id="{00000000-0008-0000-1C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1C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7" name="Text Box 1">
          <a:extLst>
            <a:ext uri="{FF2B5EF4-FFF2-40B4-BE49-F238E27FC236}">
              <a16:creationId xmlns:a16="http://schemas.microsoft.com/office/drawing/2014/main" id="{00000000-0008-0000-1C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8" name="Text Box 2">
          <a:extLst>
            <a:ext uri="{FF2B5EF4-FFF2-40B4-BE49-F238E27FC236}">
              <a16:creationId xmlns:a16="http://schemas.microsoft.com/office/drawing/2014/main" id="{00000000-0008-0000-1C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19" name="Text Box 3">
          <a:extLst>
            <a:ext uri="{FF2B5EF4-FFF2-40B4-BE49-F238E27FC236}">
              <a16:creationId xmlns:a16="http://schemas.microsoft.com/office/drawing/2014/main" id="{00000000-0008-0000-1C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0" name="Text Box 4">
          <a:extLst>
            <a:ext uri="{FF2B5EF4-FFF2-40B4-BE49-F238E27FC236}">
              <a16:creationId xmlns:a16="http://schemas.microsoft.com/office/drawing/2014/main" id="{00000000-0008-0000-1C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1" name="Text Box 5">
          <a:extLst>
            <a:ext uri="{FF2B5EF4-FFF2-40B4-BE49-F238E27FC236}">
              <a16:creationId xmlns:a16="http://schemas.microsoft.com/office/drawing/2014/main" id="{00000000-0008-0000-1C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2" name="Text Box 6">
          <a:extLst>
            <a:ext uri="{FF2B5EF4-FFF2-40B4-BE49-F238E27FC236}">
              <a16:creationId xmlns:a16="http://schemas.microsoft.com/office/drawing/2014/main" id="{00000000-0008-0000-1C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3" name="Text Box 8">
          <a:extLst>
            <a:ext uri="{FF2B5EF4-FFF2-40B4-BE49-F238E27FC236}">
              <a16:creationId xmlns:a16="http://schemas.microsoft.com/office/drawing/2014/main" id="{00000000-0008-0000-1C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4" name="Text Box 9">
          <a:extLst>
            <a:ext uri="{FF2B5EF4-FFF2-40B4-BE49-F238E27FC236}">
              <a16:creationId xmlns:a16="http://schemas.microsoft.com/office/drawing/2014/main" id="{00000000-0008-0000-1C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5" name="Text Box 10">
          <a:extLst>
            <a:ext uri="{FF2B5EF4-FFF2-40B4-BE49-F238E27FC236}">
              <a16:creationId xmlns:a16="http://schemas.microsoft.com/office/drawing/2014/main" id="{00000000-0008-0000-1C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6" name="Text Box 1">
          <a:extLst>
            <a:ext uri="{FF2B5EF4-FFF2-40B4-BE49-F238E27FC236}">
              <a16:creationId xmlns:a16="http://schemas.microsoft.com/office/drawing/2014/main" id="{00000000-0008-0000-1C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7" name="Text Box 2">
          <a:extLst>
            <a:ext uri="{FF2B5EF4-FFF2-40B4-BE49-F238E27FC236}">
              <a16:creationId xmlns:a16="http://schemas.microsoft.com/office/drawing/2014/main" id="{00000000-0008-0000-1C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8" name="Text Box 1">
          <a:extLst>
            <a:ext uri="{FF2B5EF4-FFF2-40B4-BE49-F238E27FC236}">
              <a16:creationId xmlns:a16="http://schemas.microsoft.com/office/drawing/2014/main" id="{00000000-0008-0000-1C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9" name="Text Box 2">
          <a:extLst>
            <a:ext uri="{FF2B5EF4-FFF2-40B4-BE49-F238E27FC236}">
              <a16:creationId xmlns:a16="http://schemas.microsoft.com/office/drawing/2014/main" id="{00000000-0008-0000-1C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0" name="Text Box 3">
          <a:extLst>
            <a:ext uri="{FF2B5EF4-FFF2-40B4-BE49-F238E27FC236}">
              <a16:creationId xmlns:a16="http://schemas.microsoft.com/office/drawing/2014/main" id="{00000000-0008-0000-1C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1" name="Text Box 4">
          <a:extLst>
            <a:ext uri="{FF2B5EF4-FFF2-40B4-BE49-F238E27FC236}">
              <a16:creationId xmlns:a16="http://schemas.microsoft.com/office/drawing/2014/main" id="{00000000-0008-0000-1C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2" name="Text Box 5">
          <a:extLst>
            <a:ext uri="{FF2B5EF4-FFF2-40B4-BE49-F238E27FC236}">
              <a16:creationId xmlns:a16="http://schemas.microsoft.com/office/drawing/2014/main" id="{00000000-0008-0000-1C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3" name="Text Box 6">
          <a:extLst>
            <a:ext uri="{FF2B5EF4-FFF2-40B4-BE49-F238E27FC236}">
              <a16:creationId xmlns:a16="http://schemas.microsoft.com/office/drawing/2014/main" id="{00000000-0008-0000-1C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4" name="Text Box 8">
          <a:extLst>
            <a:ext uri="{FF2B5EF4-FFF2-40B4-BE49-F238E27FC236}">
              <a16:creationId xmlns:a16="http://schemas.microsoft.com/office/drawing/2014/main" id="{00000000-0008-0000-1C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5" name="Text Box 9">
          <a:extLst>
            <a:ext uri="{FF2B5EF4-FFF2-40B4-BE49-F238E27FC236}">
              <a16:creationId xmlns:a16="http://schemas.microsoft.com/office/drawing/2014/main" id="{00000000-0008-0000-1C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6" name="Text Box 10">
          <a:extLst>
            <a:ext uri="{FF2B5EF4-FFF2-40B4-BE49-F238E27FC236}">
              <a16:creationId xmlns:a16="http://schemas.microsoft.com/office/drawing/2014/main" id="{00000000-0008-0000-1C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7" name="Text Box 1">
          <a:extLst>
            <a:ext uri="{FF2B5EF4-FFF2-40B4-BE49-F238E27FC236}">
              <a16:creationId xmlns:a16="http://schemas.microsoft.com/office/drawing/2014/main" id="{00000000-0008-0000-1C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38" name="Text Box 2">
          <a:extLst>
            <a:ext uri="{FF2B5EF4-FFF2-40B4-BE49-F238E27FC236}">
              <a16:creationId xmlns:a16="http://schemas.microsoft.com/office/drawing/2014/main" id="{00000000-0008-0000-1C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39" name="Text Box 8">
          <a:extLst>
            <a:ext uri="{FF2B5EF4-FFF2-40B4-BE49-F238E27FC236}">
              <a16:creationId xmlns:a16="http://schemas.microsoft.com/office/drawing/2014/main" id="{00000000-0008-0000-1C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40" name="Text Box 8">
          <a:extLst>
            <a:ext uri="{FF2B5EF4-FFF2-40B4-BE49-F238E27FC236}">
              <a16:creationId xmlns:a16="http://schemas.microsoft.com/office/drawing/2014/main" id="{00000000-0008-0000-1C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1" name="Text Box 1">
          <a:extLst>
            <a:ext uri="{FF2B5EF4-FFF2-40B4-BE49-F238E27FC236}">
              <a16:creationId xmlns:a16="http://schemas.microsoft.com/office/drawing/2014/main" id="{00000000-0008-0000-1C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2" name="Text Box 2">
          <a:extLst>
            <a:ext uri="{FF2B5EF4-FFF2-40B4-BE49-F238E27FC236}">
              <a16:creationId xmlns:a16="http://schemas.microsoft.com/office/drawing/2014/main" id="{00000000-0008-0000-1C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3" name="Text Box 3">
          <a:extLst>
            <a:ext uri="{FF2B5EF4-FFF2-40B4-BE49-F238E27FC236}">
              <a16:creationId xmlns:a16="http://schemas.microsoft.com/office/drawing/2014/main" id="{00000000-0008-0000-1C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4" name="Text Box 4">
          <a:extLst>
            <a:ext uri="{FF2B5EF4-FFF2-40B4-BE49-F238E27FC236}">
              <a16:creationId xmlns:a16="http://schemas.microsoft.com/office/drawing/2014/main" id="{00000000-0008-0000-1C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5" name="Text Box 5">
          <a:extLst>
            <a:ext uri="{FF2B5EF4-FFF2-40B4-BE49-F238E27FC236}">
              <a16:creationId xmlns:a16="http://schemas.microsoft.com/office/drawing/2014/main" id="{00000000-0008-0000-1C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6" name="Text Box 6">
          <a:extLst>
            <a:ext uri="{FF2B5EF4-FFF2-40B4-BE49-F238E27FC236}">
              <a16:creationId xmlns:a16="http://schemas.microsoft.com/office/drawing/2014/main" id="{00000000-0008-0000-1C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7" name="Text Box 8">
          <a:extLst>
            <a:ext uri="{FF2B5EF4-FFF2-40B4-BE49-F238E27FC236}">
              <a16:creationId xmlns:a16="http://schemas.microsoft.com/office/drawing/2014/main" id="{00000000-0008-0000-1C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8" name="Text Box 9">
          <a:extLst>
            <a:ext uri="{FF2B5EF4-FFF2-40B4-BE49-F238E27FC236}">
              <a16:creationId xmlns:a16="http://schemas.microsoft.com/office/drawing/2014/main" id="{00000000-0008-0000-1C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49" name="Text Box 10">
          <a:extLst>
            <a:ext uri="{FF2B5EF4-FFF2-40B4-BE49-F238E27FC236}">
              <a16:creationId xmlns:a16="http://schemas.microsoft.com/office/drawing/2014/main" id="{00000000-0008-0000-1C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0" name="Text Box 1">
          <a:extLst>
            <a:ext uri="{FF2B5EF4-FFF2-40B4-BE49-F238E27FC236}">
              <a16:creationId xmlns:a16="http://schemas.microsoft.com/office/drawing/2014/main" id="{00000000-0008-0000-1C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1" name="Text Box 2">
          <a:extLst>
            <a:ext uri="{FF2B5EF4-FFF2-40B4-BE49-F238E27FC236}">
              <a16:creationId xmlns:a16="http://schemas.microsoft.com/office/drawing/2014/main" id="{00000000-0008-0000-1C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52" name="Text Box 8">
          <a:extLst>
            <a:ext uri="{FF2B5EF4-FFF2-40B4-BE49-F238E27FC236}">
              <a16:creationId xmlns:a16="http://schemas.microsoft.com/office/drawing/2014/main" id="{00000000-0008-0000-1C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3" name="Text Box 1">
          <a:extLst>
            <a:ext uri="{FF2B5EF4-FFF2-40B4-BE49-F238E27FC236}">
              <a16:creationId xmlns:a16="http://schemas.microsoft.com/office/drawing/2014/main" id="{00000000-0008-0000-1C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4" name="Text Box 2">
          <a:extLst>
            <a:ext uri="{FF2B5EF4-FFF2-40B4-BE49-F238E27FC236}">
              <a16:creationId xmlns:a16="http://schemas.microsoft.com/office/drawing/2014/main" id="{00000000-0008-0000-1C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5" name="Text Box 3">
          <a:extLst>
            <a:ext uri="{FF2B5EF4-FFF2-40B4-BE49-F238E27FC236}">
              <a16:creationId xmlns:a16="http://schemas.microsoft.com/office/drawing/2014/main" id="{00000000-0008-0000-1C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6" name="Text Box 4">
          <a:extLst>
            <a:ext uri="{FF2B5EF4-FFF2-40B4-BE49-F238E27FC236}">
              <a16:creationId xmlns:a16="http://schemas.microsoft.com/office/drawing/2014/main" id="{00000000-0008-0000-1C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7" name="Text Box 5">
          <a:extLst>
            <a:ext uri="{FF2B5EF4-FFF2-40B4-BE49-F238E27FC236}">
              <a16:creationId xmlns:a16="http://schemas.microsoft.com/office/drawing/2014/main" id="{00000000-0008-0000-1C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8" name="Text Box 6">
          <a:extLst>
            <a:ext uri="{FF2B5EF4-FFF2-40B4-BE49-F238E27FC236}">
              <a16:creationId xmlns:a16="http://schemas.microsoft.com/office/drawing/2014/main" id="{00000000-0008-0000-1C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59" name="Text Box 8">
          <a:extLst>
            <a:ext uri="{FF2B5EF4-FFF2-40B4-BE49-F238E27FC236}">
              <a16:creationId xmlns:a16="http://schemas.microsoft.com/office/drawing/2014/main" id="{00000000-0008-0000-1C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0" name="Text Box 9">
          <a:extLst>
            <a:ext uri="{FF2B5EF4-FFF2-40B4-BE49-F238E27FC236}">
              <a16:creationId xmlns:a16="http://schemas.microsoft.com/office/drawing/2014/main" id="{00000000-0008-0000-1C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1" name="Text Box 10">
          <a:extLst>
            <a:ext uri="{FF2B5EF4-FFF2-40B4-BE49-F238E27FC236}">
              <a16:creationId xmlns:a16="http://schemas.microsoft.com/office/drawing/2014/main" id="{00000000-0008-0000-1C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2" name="Text Box 1">
          <a:extLst>
            <a:ext uri="{FF2B5EF4-FFF2-40B4-BE49-F238E27FC236}">
              <a16:creationId xmlns:a16="http://schemas.microsoft.com/office/drawing/2014/main" id="{00000000-0008-0000-1C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3" name="Text Box 2">
          <a:extLst>
            <a:ext uri="{FF2B5EF4-FFF2-40B4-BE49-F238E27FC236}">
              <a16:creationId xmlns:a16="http://schemas.microsoft.com/office/drawing/2014/main" id="{00000000-0008-0000-1C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64" name="Text Box 8">
          <a:extLst>
            <a:ext uri="{FF2B5EF4-FFF2-40B4-BE49-F238E27FC236}">
              <a16:creationId xmlns:a16="http://schemas.microsoft.com/office/drawing/2014/main" id="{00000000-0008-0000-1C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65" name="Text Box 8">
          <a:extLst>
            <a:ext uri="{FF2B5EF4-FFF2-40B4-BE49-F238E27FC236}">
              <a16:creationId xmlns:a16="http://schemas.microsoft.com/office/drawing/2014/main" id="{00000000-0008-0000-1C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6" name="Text Box 1">
          <a:extLst>
            <a:ext uri="{FF2B5EF4-FFF2-40B4-BE49-F238E27FC236}">
              <a16:creationId xmlns:a16="http://schemas.microsoft.com/office/drawing/2014/main" id="{00000000-0008-0000-1C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7" name="Text Box 2">
          <a:extLst>
            <a:ext uri="{FF2B5EF4-FFF2-40B4-BE49-F238E27FC236}">
              <a16:creationId xmlns:a16="http://schemas.microsoft.com/office/drawing/2014/main" id="{00000000-0008-0000-1C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8" name="Text Box 3">
          <a:extLst>
            <a:ext uri="{FF2B5EF4-FFF2-40B4-BE49-F238E27FC236}">
              <a16:creationId xmlns:a16="http://schemas.microsoft.com/office/drawing/2014/main" id="{00000000-0008-0000-1C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69" name="Text Box 4">
          <a:extLst>
            <a:ext uri="{FF2B5EF4-FFF2-40B4-BE49-F238E27FC236}">
              <a16:creationId xmlns:a16="http://schemas.microsoft.com/office/drawing/2014/main" id="{00000000-0008-0000-1C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0" name="Text Box 5">
          <a:extLst>
            <a:ext uri="{FF2B5EF4-FFF2-40B4-BE49-F238E27FC236}">
              <a16:creationId xmlns:a16="http://schemas.microsoft.com/office/drawing/2014/main" id="{00000000-0008-0000-1C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1" name="Text Box 6">
          <a:extLst>
            <a:ext uri="{FF2B5EF4-FFF2-40B4-BE49-F238E27FC236}">
              <a16:creationId xmlns:a16="http://schemas.microsoft.com/office/drawing/2014/main" id="{00000000-0008-0000-1C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2" name="Text Box 8">
          <a:extLst>
            <a:ext uri="{FF2B5EF4-FFF2-40B4-BE49-F238E27FC236}">
              <a16:creationId xmlns:a16="http://schemas.microsoft.com/office/drawing/2014/main" id="{00000000-0008-0000-1C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3" name="Text Box 9">
          <a:extLst>
            <a:ext uri="{FF2B5EF4-FFF2-40B4-BE49-F238E27FC236}">
              <a16:creationId xmlns:a16="http://schemas.microsoft.com/office/drawing/2014/main" id="{00000000-0008-0000-1C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4" name="Text Box 10">
          <a:extLst>
            <a:ext uri="{FF2B5EF4-FFF2-40B4-BE49-F238E27FC236}">
              <a16:creationId xmlns:a16="http://schemas.microsoft.com/office/drawing/2014/main" id="{00000000-0008-0000-1C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5" name="Text Box 1">
          <a:extLst>
            <a:ext uri="{FF2B5EF4-FFF2-40B4-BE49-F238E27FC236}">
              <a16:creationId xmlns:a16="http://schemas.microsoft.com/office/drawing/2014/main" id="{00000000-0008-0000-1C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6" name="Text Box 2">
          <a:extLst>
            <a:ext uri="{FF2B5EF4-FFF2-40B4-BE49-F238E27FC236}">
              <a16:creationId xmlns:a16="http://schemas.microsoft.com/office/drawing/2014/main" id="{00000000-0008-0000-1C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77" name="Text Box 8">
          <a:extLst>
            <a:ext uri="{FF2B5EF4-FFF2-40B4-BE49-F238E27FC236}">
              <a16:creationId xmlns:a16="http://schemas.microsoft.com/office/drawing/2014/main" id="{00000000-0008-0000-1C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8" name="Text Box 1">
          <a:extLst>
            <a:ext uri="{FF2B5EF4-FFF2-40B4-BE49-F238E27FC236}">
              <a16:creationId xmlns:a16="http://schemas.microsoft.com/office/drawing/2014/main" id="{00000000-0008-0000-1C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79" name="Text Box 2">
          <a:extLst>
            <a:ext uri="{FF2B5EF4-FFF2-40B4-BE49-F238E27FC236}">
              <a16:creationId xmlns:a16="http://schemas.microsoft.com/office/drawing/2014/main" id="{00000000-0008-0000-1C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80" name="Text Box 3">
          <a:extLst>
            <a:ext uri="{FF2B5EF4-FFF2-40B4-BE49-F238E27FC236}">
              <a16:creationId xmlns:a16="http://schemas.microsoft.com/office/drawing/2014/main" id="{00000000-0008-0000-1C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81" name="Text Box 4">
          <a:extLst>
            <a:ext uri="{FF2B5EF4-FFF2-40B4-BE49-F238E27FC236}">
              <a16:creationId xmlns:a16="http://schemas.microsoft.com/office/drawing/2014/main" id="{00000000-0008-0000-1C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82" name="Text Box 5">
          <a:extLst>
            <a:ext uri="{FF2B5EF4-FFF2-40B4-BE49-F238E27FC236}">
              <a16:creationId xmlns:a16="http://schemas.microsoft.com/office/drawing/2014/main" id="{00000000-0008-0000-1C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83" name="Text Box 6">
          <a:extLst>
            <a:ext uri="{FF2B5EF4-FFF2-40B4-BE49-F238E27FC236}">
              <a16:creationId xmlns:a16="http://schemas.microsoft.com/office/drawing/2014/main" id="{00000000-0008-0000-1C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84" name="Text Box 8">
          <a:extLst>
            <a:ext uri="{FF2B5EF4-FFF2-40B4-BE49-F238E27FC236}">
              <a16:creationId xmlns:a16="http://schemas.microsoft.com/office/drawing/2014/main" id="{00000000-0008-0000-1C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39</xdr:row>
      <xdr:rowOff>114300</xdr:rowOff>
    </xdr:from>
    <xdr:ext cx="114300" cy="285750"/>
    <xdr:sp macro="" textlink="">
      <xdr:nvSpPr>
        <xdr:cNvPr id="585" name="Text Box 9">
          <a:extLst>
            <a:ext uri="{FF2B5EF4-FFF2-40B4-BE49-F238E27FC236}">
              <a16:creationId xmlns:a16="http://schemas.microsoft.com/office/drawing/2014/main" id="{00000000-0008-0000-1C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52918</xdr:rowOff>
    </xdr:from>
    <xdr:ext cx="114300" cy="285750"/>
    <xdr:sp macro="" textlink="">
      <xdr:nvSpPr>
        <xdr:cNvPr id="586" name="Text Box 10">
          <a:extLst>
            <a:ext uri="{FF2B5EF4-FFF2-40B4-BE49-F238E27FC236}">
              <a16:creationId xmlns:a16="http://schemas.microsoft.com/office/drawing/2014/main" id="{00000000-0008-0000-1C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43</xdr:row>
      <xdr:rowOff>107949</xdr:rowOff>
    </xdr:from>
    <xdr:ext cx="114300" cy="285750"/>
    <xdr:sp macro="" textlink="">
      <xdr:nvSpPr>
        <xdr:cNvPr id="587" name="Text Box 1">
          <a:extLst>
            <a:ext uri="{FF2B5EF4-FFF2-40B4-BE49-F238E27FC236}">
              <a16:creationId xmlns:a16="http://schemas.microsoft.com/office/drawing/2014/main" id="{00000000-0008-0000-1C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8" name="Text Box 1">
          <a:extLst>
            <a:ext uri="{FF2B5EF4-FFF2-40B4-BE49-F238E27FC236}">
              <a16:creationId xmlns:a16="http://schemas.microsoft.com/office/drawing/2014/main" id="{00000000-0008-0000-1C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9" name="Text Box 2">
          <a:extLst>
            <a:ext uri="{FF2B5EF4-FFF2-40B4-BE49-F238E27FC236}">
              <a16:creationId xmlns:a16="http://schemas.microsoft.com/office/drawing/2014/main" id="{00000000-0008-0000-1C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0" name="Text Box 3">
          <a:extLst>
            <a:ext uri="{FF2B5EF4-FFF2-40B4-BE49-F238E27FC236}">
              <a16:creationId xmlns:a16="http://schemas.microsoft.com/office/drawing/2014/main" id="{00000000-0008-0000-1C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1" name="Text Box 4">
          <a:extLst>
            <a:ext uri="{FF2B5EF4-FFF2-40B4-BE49-F238E27FC236}">
              <a16:creationId xmlns:a16="http://schemas.microsoft.com/office/drawing/2014/main" id="{00000000-0008-0000-1C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2" name="Text Box 5">
          <a:extLst>
            <a:ext uri="{FF2B5EF4-FFF2-40B4-BE49-F238E27FC236}">
              <a16:creationId xmlns:a16="http://schemas.microsoft.com/office/drawing/2014/main" id="{00000000-0008-0000-1C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3" name="Text Box 6">
          <a:extLst>
            <a:ext uri="{FF2B5EF4-FFF2-40B4-BE49-F238E27FC236}">
              <a16:creationId xmlns:a16="http://schemas.microsoft.com/office/drawing/2014/main" id="{00000000-0008-0000-1C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4" name="Text Box 8">
          <a:extLst>
            <a:ext uri="{FF2B5EF4-FFF2-40B4-BE49-F238E27FC236}">
              <a16:creationId xmlns:a16="http://schemas.microsoft.com/office/drawing/2014/main" id="{00000000-0008-0000-1C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5" name="Text Box 9">
          <a:extLst>
            <a:ext uri="{FF2B5EF4-FFF2-40B4-BE49-F238E27FC236}">
              <a16:creationId xmlns:a16="http://schemas.microsoft.com/office/drawing/2014/main" id="{00000000-0008-0000-1C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6" name="Text Box 10">
          <a:extLst>
            <a:ext uri="{FF2B5EF4-FFF2-40B4-BE49-F238E27FC236}">
              <a16:creationId xmlns:a16="http://schemas.microsoft.com/office/drawing/2014/main" id="{00000000-0008-0000-1C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7" name="Text Box 1">
          <a:extLst>
            <a:ext uri="{FF2B5EF4-FFF2-40B4-BE49-F238E27FC236}">
              <a16:creationId xmlns:a16="http://schemas.microsoft.com/office/drawing/2014/main" id="{00000000-0008-0000-1C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8" name="Text Box 2">
          <a:extLst>
            <a:ext uri="{FF2B5EF4-FFF2-40B4-BE49-F238E27FC236}">
              <a16:creationId xmlns:a16="http://schemas.microsoft.com/office/drawing/2014/main" id="{00000000-0008-0000-1C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99" name="Text Box 1">
          <a:extLst>
            <a:ext uri="{FF2B5EF4-FFF2-40B4-BE49-F238E27FC236}">
              <a16:creationId xmlns:a16="http://schemas.microsoft.com/office/drawing/2014/main" id="{00000000-0008-0000-1C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0" name="Text Box 2">
          <a:extLst>
            <a:ext uri="{FF2B5EF4-FFF2-40B4-BE49-F238E27FC236}">
              <a16:creationId xmlns:a16="http://schemas.microsoft.com/office/drawing/2014/main" id="{00000000-0008-0000-1C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1" name="Text Box 3">
          <a:extLst>
            <a:ext uri="{FF2B5EF4-FFF2-40B4-BE49-F238E27FC236}">
              <a16:creationId xmlns:a16="http://schemas.microsoft.com/office/drawing/2014/main" id="{00000000-0008-0000-1C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2" name="Text Box 4">
          <a:extLst>
            <a:ext uri="{FF2B5EF4-FFF2-40B4-BE49-F238E27FC236}">
              <a16:creationId xmlns:a16="http://schemas.microsoft.com/office/drawing/2014/main" id="{00000000-0008-0000-1C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3" name="Text Box 5">
          <a:extLst>
            <a:ext uri="{FF2B5EF4-FFF2-40B4-BE49-F238E27FC236}">
              <a16:creationId xmlns:a16="http://schemas.microsoft.com/office/drawing/2014/main" id="{00000000-0008-0000-1C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4" name="Text Box 6">
          <a:extLst>
            <a:ext uri="{FF2B5EF4-FFF2-40B4-BE49-F238E27FC236}">
              <a16:creationId xmlns:a16="http://schemas.microsoft.com/office/drawing/2014/main" id="{00000000-0008-0000-1C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5" name="Text Box 8">
          <a:extLst>
            <a:ext uri="{FF2B5EF4-FFF2-40B4-BE49-F238E27FC236}">
              <a16:creationId xmlns:a16="http://schemas.microsoft.com/office/drawing/2014/main" id="{00000000-0008-0000-1C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6" name="Text Box 9">
          <a:extLst>
            <a:ext uri="{FF2B5EF4-FFF2-40B4-BE49-F238E27FC236}">
              <a16:creationId xmlns:a16="http://schemas.microsoft.com/office/drawing/2014/main" id="{00000000-0008-0000-1C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7" name="Text Box 10">
          <a:extLst>
            <a:ext uri="{FF2B5EF4-FFF2-40B4-BE49-F238E27FC236}">
              <a16:creationId xmlns:a16="http://schemas.microsoft.com/office/drawing/2014/main" id="{00000000-0008-0000-1C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8" name="Text Box 1">
          <a:extLst>
            <a:ext uri="{FF2B5EF4-FFF2-40B4-BE49-F238E27FC236}">
              <a16:creationId xmlns:a16="http://schemas.microsoft.com/office/drawing/2014/main" id="{00000000-0008-0000-1C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09" name="Text Box 2">
          <a:extLst>
            <a:ext uri="{FF2B5EF4-FFF2-40B4-BE49-F238E27FC236}">
              <a16:creationId xmlns:a16="http://schemas.microsoft.com/office/drawing/2014/main" id="{00000000-0008-0000-1C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10" name="Text Box 8">
          <a:extLst>
            <a:ext uri="{FF2B5EF4-FFF2-40B4-BE49-F238E27FC236}">
              <a16:creationId xmlns:a16="http://schemas.microsoft.com/office/drawing/2014/main" id="{00000000-0008-0000-1C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11" name="Text Box 8">
          <a:extLst>
            <a:ext uri="{FF2B5EF4-FFF2-40B4-BE49-F238E27FC236}">
              <a16:creationId xmlns:a16="http://schemas.microsoft.com/office/drawing/2014/main" id="{00000000-0008-0000-1C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2" name="Text Box 1">
          <a:extLst>
            <a:ext uri="{FF2B5EF4-FFF2-40B4-BE49-F238E27FC236}">
              <a16:creationId xmlns:a16="http://schemas.microsoft.com/office/drawing/2014/main" id="{00000000-0008-0000-1C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3" name="Text Box 2">
          <a:extLst>
            <a:ext uri="{FF2B5EF4-FFF2-40B4-BE49-F238E27FC236}">
              <a16:creationId xmlns:a16="http://schemas.microsoft.com/office/drawing/2014/main" id="{00000000-0008-0000-1C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4" name="Text Box 3">
          <a:extLst>
            <a:ext uri="{FF2B5EF4-FFF2-40B4-BE49-F238E27FC236}">
              <a16:creationId xmlns:a16="http://schemas.microsoft.com/office/drawing/2014/main" id="{00000000-0008-0000-1C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5" name="Text Box 4">
          <a:extLst>
            <a:ext uri="{FF2B5EF4-FFF2-40B4-BE49-F238E27FC236}">
              <a16:creationId xmlns:a16="http://schemas.microsoft.com/office/drawing/2014/main" id="{00000000-0008-0000-1C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6" name="Text Box 5">
          <a:extLst>
            <a:ext uri="{FF2B5EF4-FFF2-40B4-BE49-F238E27FC236}">
              <a16:creationId xmlns:a16="http://schemas.microsoft.com/office/drawing/2014/main" id="{00000000-0008-0000-1C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7" name="Text Box 6">
          <a:extLst>
            <a:ext uri="{FF2B5EF4-FFF2-40B4-BE49-F238E27FC236}">
              <a16:creationId xmlns:a16="http://schemas.microsoft.com/office/drawing/2014/main" id="{00000000-0008-0000-1C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8" name="Text Box 8">
          <a:extLst>
            <a:ext uri="{FF2B5EF4-FFF2-40B4-BE49-F238E27FC236}">
              <a16:creationId xmlns:a16="http://schemas.microsoft.com/office/drawing/2014/main" id="{00000000-0008-0000-1C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19" name="Text Box 9">
          <a:extLst>
            <a:ext uri="{FF2B5EF4-FFF2-40B4-BE49-F238E27FC236}">
              <a16:creationId xmlns:a16="http://schemas.microsoft.com/office/drawing/2014/main" id="{00000000-0008-0000-1C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0" name="Text Box 10">
          <a:extLst>
            <a:ext uri="{FF2B5EF4-FFF2-40B4-BE49-F238E27FC236}">
              <a16:creationId xmlns:a16="http://schemas.microsoft.com/office/drawing/2014/main" id="{00000000-0008-0000-1C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1" name="Text Box 1">
          <a:extLst>
            <a:ext uri="{FF2B5EF4-FFF2-40B4-BE49-F238E27FC236}">
              <a16:creationId xmlns:a16="http://schemas.microsoft.com/office/drawing/2014/main" id="{00000000-0008-0000-1C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2" name="Text Box 2">
          <a:extLst>
            <a:ext uri="{FF2B5EF4-FFF2-40B4-BE49-F238E27FC236}">
              <a16:creationId xmlns:a16="http://schemas.microsoft.com/office/drawing/2014/main" id="{00000000-0008-0000-1C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23" name="Text Box 8">
          <a:extLst>
            <a:ext uri="{FF2B5EF4-FFF2-40B4-BE49-F238E27FC236}">
              <a16:creationId xmlns:a16="http://schemas.microsoft.com/office/drawing/2014/main" id="{00000000-0008-0000-1C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4" name="Text Box 1">
          <a:extLst>
            <a:ext uri="{FF2B5EF4-FFF2-40B4-BE49-F238E27FC236}">
              <a16:creationId xmlns:a16="http://schemas.microsoft.com/office/drawing/2014/main" id="{00000000-0008-0000-1C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5" name="Text Box 2">
          <a:extLst>
            <a:ext uri="{FF2B5EF4-FFF2-40B4-BE49-F238E27FC236}">
              <a16:creationId xmlns:a16="http://schemas.microsoft.com/office/drawing/2014/main" id="{00000000-0008-0000-1C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6" name="Text Box 3">
          <a:extLst>
            <a:ext uri="{FF2B5EF4-FFF2-40B4-BE49-F238E27FC236}">
              <a16:creationId xmlns:a16="http://schemas.microsoft.com/office/drawing/2014/main" id="{00000000-0008-0000-1C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7" name="Text Box 4">
          <a:extLst>
            <a:ext uri="{FF2B5EF4-FFF2-40B4-BE49-F238E27FC236}">
              <a16:creationId xmlns:a16="http://schemas.microsoft.com/office/drawing/2014/main" id="{00000000-0008-0000-1C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8" name="Text Box 5">
          <a:extLst>
            <a:ext uri="{FF2B5EF4-FFF2-40B4-BE49-F238E27FC236}">
              <a16:creationId xmlns:a16="http://schemas.microsoft.com/office/drawing/2014/main" id="{00000000-0008-0000-1C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29" name="Text Box 6">
          <a:extLst>
            <a:ext uri="{FF2B5EF4-FFF2-40B4-BE49-F238E27FC236}">
              <a16:creationId xmlns:a16="http://schemas.microsoft.com/office/drawing/2014/main" id="{00000000-0008-0000-1C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0" name="Text Box 8">
          <a:extLst>
            <a:ext uri="{FF2B5EF4-FFF2-40B4-BE49-F238E27FC236}">
              <a16:creationId xmlns:a16="http://schemas.microsoft.com/office/drawing/2014/main" id="{00000000-0008-0000-1C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1" name="Text Box 9">
          <a:extLst>
            <a:ext uri="{FF2B5EF4-FFF2-40B4-BE49-F238E27FC236}">
              <a16:creationId xmlns:a16="http://schemas.microsoft.com/office/drawing/2014/main" id="{00000000-0008-0000-1C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2" name="Text Box 10">
          <a:extLst>
            <a:ext uri="{FF2B5EF4-FFF2-40B4-BE49-F238E27FC236}">
              <a16:creationId xmlns:a16="http://schemas.microsoft.com/office/drawing/2014/main" id="{00000000-0008-0000-1C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3" name="Text Box 1">
          <a:extLst>
            <a:ext uri="{FF2B5EF4-FFF2-40B4-BE49-F238E27FC236}">
              <a16:creationId xmlns:a16="http://schemas.microsoft.com/office/drawing/2014/main" id="{00000000-0008-0000-1C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4" name="Text Box 2">
          <a:extLst>
            <a:ext uri="{FF2B5EF4-FFF2-40B4-BE49-F238E27FC236}">
              <a16:creationId xmlns:a16="http://schemas.microsoft.com/office/drawing/2014/main" id="{00000000-0008-0000-1C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35" name="Text Box 8">
          <a:extLst>
            <a:ext uri="{FF2B5EF4-FFF2-40B4-BE49-F238E27FC236}">
              <a16:creationId xmlns:a16="http://schemas.microsoft.com/office/drawing/2014/main" id="{00000000-0008-0000-1C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36" name="Text Box 8">
          <a:extLst>
            <a:ext uri="{FF2B5EF4-FFF2-40B4-BE49-F238E27FC236}">
              <a16:creationId xmlns:a16="http://schemas.microsoft.com/office/drawing/2014/main" id="{00000000-0008-0000-1C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7" name="Text Box 1">
          <a:extLst>
            <a:ext uri="{FF2B5EF4-FFF2-40B4-BE49-F238E27FC236}">
              <a16:creationId xmlns:a16="http://schemas.microsoft.com/office/drawing/2014/main" id="{00000000-0008-0000-1C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8" name="Text Box 2">
          <a:extLst>
            <a:ext uri="{FF2B5EF4-FFF2-40B4-BE49-F238E27FC236}">
              <a16:creationId xmlns:a16="http://schemas.microsoft.com/office/drawing/2014/main" id="{00000000-0008-0000-1C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39" name="Text Box 3">
          <a:extLst>
            <a:ext uri="{FF2B5EF4-FFF2-40B4-BE49-F238E27FC236}">
              <a16:creationId xmlns:a16="http://schemas.microsoft.com/office/drawing/2014/main" id="{00000000-0008-0000-1C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0" name="Text Box 4">
          <a:extLst>
            <a:ext uri="{FF2B5EF4-FFF2-40B4-BE49-F238E27FC236}">
              <a16:creationId xmlns:a16="http://schemas.microsoft.com/office/drawing/2014/main" id="{00000000-0008-0000-1C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1" name="Text Box 5">
          <a:extLst>
            <a:ext uri="{FF2B5EF4-FFF2-40B4-BE49-F238E27FC236}">
              <a16:creationId xmlns:a16="http://schemas.microsoft.com/office/drawing/2014/main" id="{00000000-0008-0000-1C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2" name="Text Box 6">
          <a:extLst>
            <a:ext uri="{FF2B5EF4-FFF2-40B4-BE49-F238E27FC236}">
              <a16:creationId xmlns:a16="http://schemas.microsoft.com/office/drawing/2014/main" id="{00000000-0008-0000-1C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3" name="Text Box 8">
          <a:extLst>
            <a:ext uri="{FF2B5EF4-FFF2-40B4-BE49-F238E27FC236}">
              <a16:creationId xmlns:a16="http://schemas.microsoft.com/office/drawing/2014/main" id="{00000000-0008-0000-1C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4" name="Text Box 9">
          <a:extLst>
            <a:ext uri="{FF2B5EF4-FFF2-40B4-BE49-F238E27FC236}">
              <a16:creationId xmlns:a16="http://schemas.microsoft.com/office/drawing/2014/main" id="{00000000-0008-0000-1C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5" name="Text Box 10">
          <a:extLst>
            <a:ext uri="{FF2B5EF4-FFF2-40B4-BE49-F238E27FC236}">
              <a16:creationId xmlns:a16="http://schemas.microsoft.com/office/drawing/2014/main" id="{00000000-0008-0000-1C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6" name="Text Box 1">
          <a:extLst>
            <a:ext uri="{FF2B5EF4-FFF2-40B4-BE49-F238E27FC236}">
              <a16:creationId xmlns:a16="http://schemas.microsoft.com/office/drawing/2014/main" id="{00000000-0008-0000-1C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7" name="Text Box 2">
          <a:extLst>
            <a:ext uri="{FF2B5EF4-FFF2-40B4-BE49-F238E27FC236}">
              <a16:creationId xmlns:a16="http://schemas.microsoft.com/office/drawing/2014/main" id="{00000000-0008-0000-1C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648" name="Text Box 8">
          <a:extLst>
            <a:ext uri="{FF2B5EF4-FFF2-40B4-BE49-F238E27FC236}">
              <a16:creationId xmlns:a16="http://schemas.microsoft.com/office/drawing/2014/main" id="{00000000-0008-0000-1C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49" name="Text Box 1">
          <a:extLst>
            <a:ext uri="{FF2B5EF4-FFF2-40B4-BE49-F238E27FC236}">
              <a16:creationId xmlns:a16="http://schemas.microsoft.com/office/drawing/2014/main" id="{00000000-0008-0000-1C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0" name="Text Box 2">
          <a:extLst>
            <a:ext uri="{FF2B5EF4-FFF2-40B4-BE49-F238E27FC236}">
              <a16:creationId xmlns:a16="http://schemas.microsoft.com/office/drawing/2014/main" id="{00000000-0008-0000-1C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1" name="Text Box 3">
          <a:extLst>
            <a:ext uri="{FF2B5EF4-FFF2-40B4-BE49-F238E27FC236}">
              <a16:creationId xmlns:a16="http://schemas.microsoft.com/office/drawing/2014/main" id="{00000000-0008-0000-1C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2" name="Text Box 4">
          <a:extLst>
            <a:ext uri="{FF2B5EF4-FFF2-40B4-BE49-F238E27FC236}">
              <a16:creationId xmlns:a16="http://schemas.microsoft.com/office/drawing/2014/main" id="{00000000-0008-0000-1C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3" name="Text Box 5">
          <a:extLst>
            <a:ext uri="{FF2B5EF4-FFF2-40B4-BE49-F238E27FC236}">
              <a16:creationId xmlns:a16="http://schemas.microsoft.com/office/drawing/2014/main" id="{00000000-0008-0000-1C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4" name="Text Box 6">
          <a:extLst>
            <a:ext uri="{FF2B5EF4-FFF2-40B4-BE49-F238E27FC236}">
              <a16:creationId xmlns:a16="http://schemas.microsoft.com/office/drawing/2014/main" id="{00000000-0008-0000-1C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5" name="Text Box 8">
          <a:extLst>
            <a:ext uri="{FF2B5EF4-FFF2-40B4-BE49-F238E27FC236}">
              <a16:creationId xmlns:a16="http://schemas.microsoft.com/office/drawing/2014/main" id="{00000000-0008-0000-1C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656" name="Text Box 9">
          <a:extLst>
            <a:ext uri="{FF2B5EF4-FFF2-40B4-BE49-F238E27FC236}">
              <a16:creationId xmlns:a16="http://schemas.microsoft.com/office/drawing/2014/main" id="{00000000-0008-0000-1C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33</xdr:row>
      <xdr:rowOff>171450</xdr:rowOff>
    </xdr:from>
    <xdr:ext cx="114300" cy="285750"/>
    <xdr:sp macro="" textlink="">
      <xdr:nvSpPr>
        <xdr:cNvPr id="657" name="Text Box 10">
          <a:extLst>
            <a:ext uri="{FF2B5EF4-FFF2-40B4-BE49-F238E27FC236}">
              <a16:creationId xmlns:a16="http://schemas.microsoft.com/office/drawing/2014/main" id="{00000000-0008-0000-1C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46</xdr:row>
      <xdr:rowOff>97367</xdr:rowOff>
    </xdr:from>
    <xdr:ext cx="114300" cy="285750"/>
    <xdr:sp macro="" textlink="">
      <xdr:nvSpPr>
        <xdr:cNvPr id="658" name="Text Box 1">
          <a:extLst>
            <a:ext uri="{FF2B5EF4-FFF2-40B4-BE49-F238E27FC236}">
              <a16:creationId xmlns:a16="http://schemas.microsoft.com/office/drawing/2014/main" id="{00000000-0008-0000-1C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9" name="Text Box 1">
          <a:extLst>
            <a:ext uri="{FF2B5EF4-FFF2-40B4-BE49-F238E27FC236}">
              <a16:creationId xmlns:a16="http://schemas.microsoft.com/office/drawing/2014/main" id="{00000000-0008-0000-1C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0" name="Text Box 2">
          <a:extLst>
            <a:ext uri="{FF2B5EF4-FFF2-40B4-BE49-F238E27FC236}">
              <a16:creationId xmlns:a16="http://schemas.microsoft.com/office/drawing/2014/main" id="{00000000-0008-0000-1C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1" name="Text Box 3">
          <a:extLst>
            <a:ext uri="{FF2B5EF4-FFF2-40B4-BE49-F238E27FC236}">
              <a16:creationId xmlns:a16="http://schemas.microsoft.com/office/drawing/2014/main" id="{00000000-0008-0000-1C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2" name="Text Box 4">
          <a:extLst>
            <a:ext uri="{FF2B5EF4-FFF2-40B4-BE49-F238E27FC236}">
              <a16:creationId xmlns:a16="http://schemas.microsoft.com/office/drawing/2014/main" id="{00000000-0008-0000-1C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3" name="Text Box 5">
          <a:extLst>
            <a:ext uri="{FF2B5EF4-FFF2-40B4-BE49-F238E27FC236}">
              <a16:creationId xmlns:a16="http://schemas.microsoft.com/office/drawing/2014/main" id="{00000000-0008-0000-1C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4" name="Text Box 6">
          <a:extLst>
            <a:ext uri="{FF2B5EF4-FFF2-40B4-BE49-F238E27FC236}">
              <a16:creationId xmlns:a16="http://schemas.microsoft.com/office/drawing/2014/main" id="{00000000-0008-0000-1C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5" name="Text Box 8">
          <a:extLst>
            <a:ext uri="{FF2B5EF4-FFF2-40B4-BE49-F238E27FC236}">
              <a16:creationId xmlns:a16="http://schemas.microsoft.com/office/drawing/2014/main" id="{00000000-0008-0000-1C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6" name="Text Box 9">
          <a:extLst>
            <a:ext uri="{FF2B5EF4-FFF2-40B4-BE49-F238E27FC236}">
              <a16:creationId xmlns:a16="http://schemas.microsoft.com/office/drawing/2014/main" id="{00000000-0008-0000-1C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7" name="Text Box 10">
          <a:extLst>
            <a:ext uri="{FF2B5EF4-FFF2-40B4-BE49-F238E27FC236}">
              <a16:creationId xmlns:a16="http://schemas.microsoft.com/office/drawing/2014/main" id="{00000000-0008-0000-1C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8" name="Text Box 1">
          <a:extLst>
            <a:ext uri="{FF2B5EF4-FFF2-40B4-BE49-F238E27FC236}">
              <a16:creationId xmlns:a16="http://schemas.microsoft.com/office/drawing/2014/main" id="{00000000-0008-0000-1C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69" name="Text Box 2">
          <a:extLst>
            <a:ext uri="{FF2B5EF4-FFF2-40B4-BE49-F238E27FC236}">
              <a16:creationId xmlns:a16="http://schemas.microsoft.com/office/drawing/2014/main" id="{00000000-0008-0000-1C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0" name="Text Box 1">
          <a:extLst>
            <a:ext uri="{FF2B5EF4-FFF2-40B4-BE49-F238E27FC236}">
              <a16:creationId xmlns:a16="http://schemas.microsoft.com/office/drawing/2014/main" id="{00000000-0008-0000-1C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1" name="Text Box 2">
          <a:extLst>
            <a:ext uri="{FF2B5EF4-FFF2-40B4-BE49-F238E27FC236}">
              <a16:creationId xmlns:a16="http://schemas.microsoft.com/office/drawing/2014/main" id="{00000000-0008-0000-1C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2" name="Text Box 3">
          <a:extLst>
            <a:ext uri="{FF2B5EF4-FFF2-40B4-BE49-F238E27FC236}">
              <a16:creationId xmlns:a16="http://schemas.microsoft.com/office/drawing/2014/main" id="{00000000-0008-0000-1C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3" name="Text Box 4">
          <a:extLst>
            <a:ext uri="{FF2B5EF4-FFF2-40B4-BE49-F238E27FC236}">
              <a16:creationId xmlns:a16="http://schemas.microsoft.com/office/drawing/2014/main" id="{00000000-0008-0000-1C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4" name="Text Box 5">
          <a:extLst>
            <a:ext uri="{FF2B5EF4-FFF2-40B4-BE49-F238E27FC236}">
              <a16:creationId xmlns:a16="http://schemas.microsoft.com/office/drawing/2014/main" id="{00000000-0008-0000-1C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5" name="Text Box 6">
          <a:extLst>
            <a:ext uri="{FF2B5EF4-FFF2-40B4-BE49-F238E27FC236}">
              <a16:creationId xmlns:a16="http://schemas.microsoft.com/office/drawing/2014/main" id="{00000000-0008-0000-1C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6" name="Text Box 8">
          <a:extLst>
            <a:ext uri="{FF2B5EF4-FFF2-40B4-BE49-F238E27FC236}">
              <a16:creationId xmlns:a16="http://schemas.microsoft.com/office/drawing/2014/main" id="{00000000-0008-0000-1C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7" name="Text Box 9">
          <a:extLst>
            <a:ext uri="{FF2B5EF4-FFF2-40B4-BE49-F238E27FC236}">
              <a16:creationId xmlns:a16="http://schemas.microsoft.com/office/drawing/2014/main" id="{00000000-0008-0000-1C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8" name="Text Box 10">
          <a:extLst>
            <a:ext uri="{FF2B5EF4-FFF2-40B4-BE49-F238E27FC236}">
              <a16:creationId xmlns:a16="http://schemas.microsoft.com/office/drawing/2014/main" id="{00000000-0008-0000-1C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79" name="Text Box 1">
          <a:extLst>
            <a:ext uri="{FF2B5EF4-FFF2-40B4-BE49-F238E27FC236}">
              <a16:creationId xmlns:a16="http://schemas.microsoft.com/office/drawing/2014/main" id="{00000000-0008-0000-1C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0" name="Text Box 2">
          <a:extLst>
            <a:ext uri="{FF2B5EF4-FFF2-40B4-BE49-F238E27FC236}">
              <a16:creationId xmlns:a16="http://schemas.microsoft.com/office/drawing/2014/main" id="{00000000-0008-0000-1C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1" name="Text Box 1">
          <a:extLst>
            <a:ext uri="{FF2B5EF4-FFF2-40B4-BE49-F238E27FC236}">
              <a16:creationId xmlns:a16="http://schemas.microsoft.com/office/drawing/2014/main" id="{00000000-0008-0000-1C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2" name="Text Box 2">
          <a:extLst>
            <a:ext uri="{FF2B5EF4-FFF2-40B4-BE49-F238E27FC236}">
              <a16:creationId xmlns:a16="http://schemas.microsoft.com/office/drawing/2014/main" id="{00000000-0008-0000-1C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3" name="Text Box 3">
          <a:extLst>
            <a:ext uri="{FF2B5EF4-FFF2-40B4-BE49-F238E27FC236}">
              <a16:creationId xmlns:a16="http://schemas.microsoft.com/office/drawing/2014/main" id="{00000000-0008-0000-1C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4" name="Text Box 4">
          <a:extLst>
            <a:ext uri="{FF2B5EF4-FFF2-40B4-BE49-F238E27FC236}">
              <a16:creationId xmlns:a16="http://schemas.microsoft.com/office/drawing/2014/main" id="{00000000-0008-0000-1C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5" name="Text Box 5">
          <a:extLst>
            <a:ext uri="{FF2B5EF4-FFF2-40B4-BE49-F238E27FC236}">
              <a16:creationId xmlns:a16="http://schemas.microsoft.com/office/drawing/2014/main" id="{00000000-0008-0000-1C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6" name="Text Box 6">
          <a:extLst>
            <a:ext uri="{FF2B5EF4-FFF2-40B4-BE49-F238E27FC236}">
              <a16:creationId xmlns:a16="http://schemas.microsoft.com/office/drawing/2014/main" id="{00000000-0008-0000-1C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7" name="Text Box 8">
          <a:extLst>
            <a:ext uri="{FF2B5EF4-FFF2-40B4-BE49-F238E27FC236}">
              <a16:creationId xmlns:a16="http://schemas.microsoft.com/office/drawing/2014/main" id="{00000000-0008-0000-1C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8" name="Text Box 9">
          <a:extLst>
            <a:ext uri="{FF2B5EF4-FFF2-40B4-BE49-F238E27FC236}">
              <a16:creationId xmlns:a16="http://schemas.microsoft.com/office/drawing/2014/main" id="{00000000-0008-0000-1C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89" name="Text Box 10">
          <a:extLst>
            <a:ext uri="{FF2B5EF4-FFF2-40B4-BE49-F238E27FC236}">
              <a16:creationId xmlns:a16="http://schemas.microsoft.com/office/drawing/2014/main" id="{00000000-0008-0000-1C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0" name="Text Box 1">
          <a:extLst>
            <a:ext uri="{FF2B5EF4-FFF2-40B4-BE49-F238E27FC236}">
              <a16:creationId xmlns:a16="http://schemas.microsoft.com/office/drawing/2014/main" id="{00000000-0008-0000-1C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1" name="Text Box 2">
          <a:extLst>
            <a:ext uri="{FF2B5EF4-FFF2-40B4-BE49-F238E27FC236}">
              <a16:creationId xmlns:a16="http://schemas.microsoft.com/office/drawing/2014/main" id="{00000000-0008-0000-1C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2" name="Text Box 1">
          <a:extLst>
            <a:ext uri="{FF2B5EF4-FFF2-40B4-BE49-F238E27FC236}">
              <a16:creationId xmlns:a16="http://schemas.microsoft.com/office/drawing/2014/main" id="{00000000-0008-0000-1C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3" name="Text Box 2">
          <a:extLst>
            <a:ext uri="{FF2B5EF4-FFF2-40B4-BE49-F238E27FC236}">
              <a16:creationId xmlns:a16="http://schemas.microsoft.com/office/drawing/2014/main" id="{00000000-0008-0000-1C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4" name="Text Box 3">
          <a:extLst>
            <a:ext uri="{FF2B5EF4-FFF2-40B4-BE49-F238E27FC236}">
              <a16:creationId xmlns:a16="http://schemas.microsoft.com/office/drawing/2014/main" id="{00000000-0008-0000-1C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5" name="Text Box 4">
          <a:extLst>
            <a:ext uri="{FF2B5EF4-FFF2-40B4-BE49-F238E27FC236}">
              <a16:creationId xmlns:a16="http://schemas.microsoft.com/office/drawing/2014/main" id="{00000000-0008-0000-1C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6" name="Text Box 5">
          <a:extLst>
            <a:ext uri="{FF2B5EF4-FFF2-40B4-BE49-F238E27FC236}">
              <a16:creationId xmlns:a16="http://schemas.microsoft.com/office/drawing/2014/main" id="{00000000-0008-0000-1C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7" name="Text Box 6">
          <a:extLst>
            <a:ext uri="{FF2B5EF4-FFF2-40B4-BE49-F238E27FC236}">
              <a16:creationId xmlns:a16="http://schemas.microsoft.com/office/drawing/2014/main" id="{00000000-0008-0000-1C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8" name="Text Box 8">
          <a:extLst>
            <a:ext uri="{FF2B5EF4-FFF2-40B4-BE49-F238E27FC236}">
              <a16:creationId xmlns:a16="http://schemas.microsoft.com/office/drawing/2014/main" id="{00000000-0008-0000-1C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99" name="Text Box 9">
          <a:extLst>
            <a:ext uri="{FF2B5EF4-FFF2-40B4-BE49-F238E27FC236}">
              <a16:creationId xmlns:a16="http://schemas.microsoft.com/office/drawing/2014/main" id="{00000000-0008-0000-1C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0" name="Text Box 10">
          <a:extLst>
            <a:ext uri="{FF2B5EF4-FFF2-40B4-BE49-F238E27FC236}">
              <a16:creationId xmlns:a16="http://schemas.microsoft.com/office/drawing/2014/main" id="{00000000-0008-0000-1C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1" name="Text Box 1">
          <a:extLst>
            <a:ext uri="{FF2B5EF4-FFF2-40B4-BE49-F238E27FC236}">
              <a16:creationId xmlns:a16="http://schemas.microsoft.com/office/drawing/2014/main" id="{00000000-0008-0000-1C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2" name="Text Box 2">
          <a:extLst>
            <a:ext uri="{FF2B5EF4-FFF2-40B4-BE49-F238E27FC236}">
              <a16:creationId xmlns:a16="http://schemas.microsoft.com/office/drawing/2014/main" id="{00000000-0008-0000-1C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3" name="Text Box 1">
          <a:extLst>
            <a:ext uri="{FF2B5EF4-FFF2-40B4-BE49-F238E27FC236}">
              <a16:creationId xmlns:a16="http://schemas.microsoft.com/office/drawing/2014/main" id="{00000000-0008-0000-1C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4" name="Text Box 2">
          <a:extLst>
            <a:ext uri="{FF2B5EF4-FFF2-40B4-BE49-F238E27FC236}">
              <a16:creationId xmlns:a16="http://schemas.microsoft.com/office/drawing/2014/main" id="{00000000-0008-0000-1C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5" name="Text Box 3">
          <a:extLst>
            <a:ext uri="{FF2B5EF4-FFF2-40B4-BE49-F238E27FC236}">
              <a16:creationId xmlns:a16="http://schemas.microsoft.com/office/drawing/2014/main" id="{00000000-0008-0000-1C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6" name="Text Box 4">
          <a:extLst>
            <a:ext uri="{FF2B5EF4-FFF2-40B4-BE49-F238E27FC236}">
              <a16:creationId xmlns:a16="http://schemas.microsoft.com/office/drawing/2014/main" id="{00000000-0008-0000-1C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7" name="Text Box 5">
          <a:extLst>
            <a:ext uri="{FF2B5EF4-FFF2-40B4-BE49-F238E27FC236}">
              <a16:creationId xmlns:a16="http://schemas.microsoft.com/office/drawing/2014/main" id="{00000000-0008-0000-1C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8" name="Text Box 6">
          <a:extLst>
            <a:ext uri="{FF2B5EF4-FFF2-40B4-BE49-F238E27FC236}">
              <a16:creationId xmlns:a16="http://schemas.microsoft.com/office/drawing/2014/main" id="{00000000-0008-0000-1C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09" name="Text Box 8">
          <a:extLst>
            <a:ext uri="{FF2B5EF4-FFF2-40B4-BE49-F238E27FC236}">
              <a16:creationId xmlns:a16="http://schemas.microsoft.com/office/drawing/2014/main" id="{00000000-0008-0000-1C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0" name="Text Box 9">
          <a:extLst>
            <a:ext uri="{FF2B5EF4-FFF2-40B4-BE49-F238E27FC236}">
              <a16:creationId xmlns:a16="http://schemas.microsoft.com/office/drawing/2014/main" id="{00000000-0008-0000-1C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1" name="Text Box 10">
          <a:extLst>
            <a:ext uri="{FF2B5EF4-FFF2-40B4-BE49-F238E27FC236}">
              <a16:creationId xmlns:a16="http://schemas.microsoft.com/office/drawing/2014/main" id="{00000000-0008-0000-1C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2" name="Text Box 1">
          <a:extLst>
            <a:ext uri="{FF2B5EF4-FFF2-40B4-BE49-F238E27FC236}">
              <a16:creationId xmlns:a16="http://schemas.microsoft.com/office/drawing/2014/main" id="{00000000-0008-0000-1C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3" name="Text Box 2">
          <a:extLst>
            <a:ext uri="{FF2B5EF4-FFF2-40B4-BE49-F238E27FC236}">
              <a16:creationId xmlns:a16="http://schemas.microsoft.com/office/drawing/2014/main" id="{00000000-0008-0000-1C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4" name="Text Box 1">
          <a:extLst>
            <a:ext uri="{FF2B5EF4-FFF2-40B4-BE49-F238E27FC236}">
              <a16:creationId xmlns:a16="http://schemas.microsoft.com/office/drawing/2014/main" id="{00000000-0008-0000-1C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5" name="Text Box 2">
          <a:extLst>
            <a:ext uri="{FF2B5EF4-FFF2-40B4-BE49-F238E27FC236}">
              <a16:creationId xmlns:a16="http://schemas.microsoft.com/office/drawing/2014/main" id="{00000000-0008-0000-1C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6" name="Text Box 3">
          <a:extLst>
            <a:ext uri="{FF2B5EF4-FFF2-40B4-BE49-F238E27FC236}">
              <a16:creationId xmlns:a16="http://schemas.microsoft.com/office/drawing/2014/main" id="{00000000-0008-0000-1C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7" name="Text Box 4">
          <a:extLst>
            <a:ext uri="{FF2B5EF4-FFF2-40B4-BE49-F238E27FC236}">
              <a16:creationId xmlns:a16="http://schemas.microsoft.com/office/drawing/2014/main" id="{00000000-0008-0000-1C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8" name="Text Box 5">
          <a:extLst>
            <a:ext uri="{FF2B5EF4-FFF2-40B4-BE49-F238E27FC236}">
              <a16:creationId xmlns:a16="http://schemas.microsoft.com/office/drawing/2014/main" id="{00000000-0008-0000-1C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19" name="Text Box 6">
          <a:extLst>
            <a:ext uri="{FF2B5EF4-FFF2-40B4-BE49-F238E27FC236}">
              <a16:creationId xmlns:a16="http://schemas.microsoft.com/office/drawing/2014/main" id="{00000000-0008-0000-1C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0" name="Text Box 8">
          <a:extLst>
            <a:ext uri="{FF2B5EF4-FFF2-40B4-BE49-F238E27FC236}">
              <a16:creationId xmlns:a16="http://schemas.microsoft.com/office/drawing/2014/main" id="{00000000-0008-0000-1C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1" name="Text Box 9">
          <a:extLst>
            <a:ext uri="{FF2B5EF4-FFF2-40B4-BE49-F238E27FC236}">
              <a16:creationId xmlns:a16="http://schemas.microsoft.com/office/drawing/2014/main" id="{00000000-0008-0000-1C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2" name="Text Box 10">
          <a:extLst>
            <a:ext uri="{FF2B5EF4-FFF2-40B4-BE49-F238E27FC236}">
              <a16:creationId xmlns:a16="http://schemas.microsoft.com/office/drawing/2014/main" id="{00000000-0008-0000-1C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44</xdr:row>
      <xdr:rowOff>42333</xdr:rowOff>
    </xdr:from>
    <xdr:ext cx="114300" cy="285750"/>
    <xdr:sp macro="" textlink="">
      <xdr:nvSpPr>
        <xdr:cNvPr id="723" name="Text Box 1">
          <a:extLst>
            <a:ext uri="{FF2B5EF4-FFF2-40B4-BE49-F238E27FC236}">
              <a16:creationId xmlns:a16="http://schemas.microsoft.com/office/drawing/2014/main" id="{00000000-0008-0000-1C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24" name="Text Box 8">
          <a:extLst>
            <a:ext uri="{FF2B5EF4-FFF2-40B4-BE49-F238E27FC236}">
              <a16:creationId xmlns:a16="http://schemas.microsoft.com/office/drawing/2014/main" id="{00000000-0008-0000-1C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25" name="Text Box 8">
          <a:extLst>
            <a:ext uri="{FF2B5EF4-FFF2-40B4-BE49-F238E27FC236}">
              <a16:creationId xmlns:a16="http://schemas.microsoft.com/office/drawing/2014/main" id="{00000000-0008-0000-1C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6" name="Text Box 1">
          <a:extLst>
            <a:ext uri="{FF2B5EF4-FFF2-40B4-BE49-F238E27FC236}">
              <a16:creationId xmlns:a16="http://schemas.microsoft.com/office/drawing/2014/main" id="{00000000-0008-0000-1C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7" name="Text Box 2">
          <a:extLst>
            <a:ext uri="{FF2B5EF4-FFF2-40B4-BE49-F238E27FC236}">
              <a16:creationId xmlns:a16="http://schemas.microsoft.com/office/drawing/2014/main" id="{00000000-0008-0000-1C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8" name="Text Box 3">
          <a:extLst>
            <a:ext uri="{FF2B5EF4-FFF2-40B4-BE49-F238E27FC236}">
              <a16:creationId xmlns:a16="http://schemas.microsoft.com/office/drawing/2014/main" id="{00000000-0008-0000-1C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29" name="Text Box 4">
          <a:extLst>
            <a:ext uri="{FF2B5EF4-FFF2-40B4-BE49-F238E27FC236}">
              <a16:creationId xmlns:a16="http://schemas.microsoft.com/office/drawing/2014/main" id="{00000000-0008-0000-1C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0" name="Text Box 5">
          <a:extLst>
            <a:ext uri="{FF2B5EF4-FFF2-40B4-BE49-F238E27FC236}">
              <a16:creationId xmlns:a16="http://schemas.microsoft.com/office/drawing/2014/main" id="{00000000-0008-0000-1C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1" name="Text Box 6">
          <a:extLst>
            <a:ext uri="{FF2B5EF4-FFF2-40B4-BE49-F238E27FC236}">
              <a16:creationId xmlns:a16="http://schemas.microsoft.com/office/drawing/2014/main" id="{00000000-0008-0000-1C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2" name="Text Box 8">
          <a:extLst>
            <a:ext uri="{FF2B5EF4-FFF2-40B4-BE49-F238E27FC236}">
              <a16:creationId xmlns:a16="http://schemas.microsoft.com/office/drawing/2014/main" id="{00000000-0008-0000-1C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3" name="Text Box 9">
          <a:extLst>
            <a:ext uri="{FF2B5EF4-FFF2-40B4-BE49-F238E27FC236}">
              <a16:creationId xmlns:a16="http://schemas.microsoft.com/office/drawing/2014/main" id="{00000000-0008-0000-1C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4" name="Text Box 10">
          <a:extLst>
            <a:ext uri="{FF2B5EF4-FFF2-40B4-BE49-F238E27FC236}">
              <a16:creationId xmlns:a16="http://schemas.microsoft.com/office/drawing/2014/main" id="{00000000-0008-0000-1C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5" name="Text Box 1">
          <a:extLst>
            <a:ext uri="{FF2B5EF4-FFF2-40B4-BE49-F238E27FC236}">
              <a16:creationId xmlns:a16="http://schemas.microsoft.com/office/drawing/2014/main" id="{00000000-0008-0000-1C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6" name="Text Box 2">
          <a:extLst>
            <a:ext uri="{FF2B5EF4-FFF2-40B4-BE49-F238E27FC236}">
              <a16:creationId xmlns:a16="http://schemas.microsoft.com/office/drawing/2014/main" id="{00000000-0008-0000-1C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37" name="Text Box 8">
          <a:extLst>
            <a:ext uri="{FF2B5EF4-FFF2-40B4-BE49-F238E27FC236}">
              <a16:creationId xmlns:a16="http://schemas.microsoft.com/office/drawing/2014/main" id="{00000000-0008-0000-1C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8" name="Text Box 1">
          <a:extLst>
            <a:ext uri="{FF2B5EF4-FFF2-40B4-BE49-F238E27FC236}">
              <a16:creationId xmlns:a16="http://schemas.microsoft.com/office/drawing/2014/main" id="{00000000-0008-0000-1C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39" name="Text Box 2">
          <a:extLst>
            <a:ext uri="{FF2B5EF4-FFF2-40B4-BE49-F238E27FC236}">
              <a16:creationId xmlns:a16="http://schemas.microsoft.com/office/drawing/2014/main" id="{00000000-0008-0000-1C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0" name="Text Box 3">
          <a:extLst>
            <a:ext uri="{FF2B5EF4-FFF2-40B4-BE49-F238E27FC236}">
              <a16:creationId xmlns:a16="http://schemas.microsoft.com/office/drawing/2014/main" id="{00000000-0008-0000-1C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1" name="Text Box 4">
          <a:extLst>
            <a:ext uri="{FF2B5EF4-FFF2-40B4-BE49-F238E27FC236}">
              <a16:creationId xmlns:a16="http://schemas.microsoft.com/office/drawing/2014/main" id="{00000000-0008-0000-1C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2" name="Text Box 5">
          <a:extLst>
            <a:ext uri="{FF2B5EF4-FFF2-40B4-BE49-F238E27FC236}">
              <a16:creationId xmlns:a16="http://schemas.microsoft.com/office/drawing/2014/main" id="{00000000-0008-0000-1C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3" name="Text Box 6">
          <a:extLst>
            <a:ext uri="{FF2B5EF4-FFF2-40B4-BE49-F238E27FC236}">
              <a16:creationId xmlns:a16="http://schemas.microsoft.com/office/drawing/2014/main" id="{00000000-0008-0000-1C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4" name="Text Box 8">
          <a:extLst>
            <a:ext uri="{FF2B5EF4-FFF2-40B4-BE49-F238E27FC236}">
              <a16:creationId xmlns:a16="http://schemas.microsoft.com/office/drawing/2014/main" id="{00000000-0008-0000-1C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5" name="Text Box 9">
          <a:extLst>
            <a:ext uri="{FF2B5EF4-FFF2-40B4-BE49-F238E27FC236}">
              <a16:creationId xmlns:a16="http://schemas.microsoft.com/office/drawing/2014/main" id="{00000000-0008-0000-1C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6" name="Text Box 10">
          <a:extLst>
            <a:ext uri="{FF2B5EF4-FFF2-40B4-BE49-F238E27FC236}">
              <a16:creationId xmlns:a16="http://schemas.microsoft.com/office/drawing/2014/main" id="{00000000-0008-0000-1C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7" name="Text Box 1">
          <a:extLst>
            <a:ext uri="{FF2B5EF4-FFF2-40B4-BE49-F238E27FC236}">
              <a16:creationId xmlns:a16="http://schemas.microsoft.com/office/drawing/2014/main" id="{00000000-0008-0000-1C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48" name="Text Box 2">
          <a:extLst>
            <a:ext uri="{FF2B5EF4-FFF2-40B4-BE49-F238E27FC236}">
              <a16:creationId xmlns:a16="http://schemas.microsoft.com/office/drawing/2014/main" id="{00000000-0008-0000-1C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49" name="Text Box 8">
          <a:extLst>
            <a:ext uri="{FF2B5EF4-FFF2-40B4-BE49-F238E27FC236}">
              <a16:creationId xmlns:a16="http://schemas.microsoft.com/office/drawing/2014/main" id="{00000000-0008-0000-1C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50" name="Text Box 8">
          <a:extLst>
            <a:ext uri="{FF2B5EF4-FFF2-40B4-BE49-F238E27FC236}">
              <a16:creationId xmlns:a16="http://schemas.microsoft.com/office/drawing/2014/main" id="{00000000-0008-0000-1C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1" name="Text Box 1">
          <a:extLst>
            <a:ext uri="{FF2B5EF4-FFF2-40B4-BE49-F238E27FC236}">
              <a16:creationId xmlns:a16="http://schemas.microsoft.com/office/drawing/2014/main" id="{00000000-0008-0000-1C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2" name="Text Box 2">
          <a:extLst>
            <a:ext uri="{FF2B5EF4-FFF2-40B4-BE49-F238E27FC236}">
              <a16:creationId xmlns:a16="http://schemas.microsoft.com/office/drawing/2014/main" id="{00000000-0008-0000-1C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3" name="Text Box 3">
          <a:extLst>
            <a:ext uri="{FF2B5EF4-FFF2-40B4-BE49-F238E27FC236}">
              <a16:creationId xmlns:a16="http://schemas.microsoft.com/office/drawing/2014/main" id="{00000000-0008-0000-1C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4" name="Text Box 4">
          <a:extLst>
            <a:ext uri="{FF2B5EF4-FFF2-40B4-BE49-F238E27FC236}">
              <a16:creationId xmlns:a16="http://schemas.microsoft.com/office/drawing/2014/main" id="{00000000-0008-0000-1C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5" name="Text Box 5">
          <a:extLst>
            <a:ext uri="{FF2B5EF4-FFF2-40B4-BE49-F238E27FC236}">
              <a16:creationId xmlns:a16="http://schemas.microsoft.com/office/drawing/2014/main" id="{00000000-0008-0000-1C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6" name="Text Box 6">
          <a:extLst>
            <a:ext uri="{FF2B5EF4-FFF2-40B4-BE49-F238E27FC236}">
              <a16:creationId xmlns:a16="http://schemas.microsoft.com/office/drawing/2014/main" id="{00000000-0008-0000-1C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7" name="Text Box 8">
          <a:extLst>
            <a:ext uri="{FF2B5EF4-FFF2-40B4-BE49-F238E27FC236}">
              <a16:creationId xmlns:a16="http://schemas.microsoft.com/office/drawing/2014/main" id="{00000000-0008-0000-1C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8" name="Text Box 9">
          <a:extLst>
            <a:ext uri="{FF2B5EF4-FFF2-40B4-BE49-F238E27FC236}">
              <a16:creationId xmlns:a16="http://schemas.microsoft.com/office/drawing/2014/main" id="{00000000-0008-0000-1C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59" name="Text Box 10">
          <a:extLst>
            <a:ext uri="{FF2B5EF4-FFF2-40B4-BE49-F238E27FC236}">
              <a16:creationId xmlns:a16="http://schemas.microsoft.com/office/drawing/2014/main" id="{00000000-0008-0000-1C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0" name="Text Box 1">
          <a:extLst>
            <a:ext uri="{FF2B5EF4-FFF2-40B4-BE49-F238E27FC236}">
              <a16:creationId xmlns:a16="http://schemas.microsoft.com/office/drawing/2014/main" id="{00000000-0008-0000-1C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1" name="Text Box 2">
          <a:extLst>
            <a:ext uri="{FF2B5EF4-FFF2-40B4-BE49-F238E27FC236}">
              <a16:creationId xmlns:a16="http://schemas.microsoft.com/office/drawing/2014/main" id="{00000000-0008-0000-1C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762" name="Text Box 8">
          <a:extLst>
            <a:ext uri="{FF2B5EF4-FFF2-40B4-BE49-F238E27FC236}">
              <a16:creationId xmlns:a16="http://schemas.microsoft.com/office/drawing/2014/main" id="{00000000-0008-0000-1C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3" name="Text Box 1">
          <a:extLst>
            <a:ext uri="{FF2B5EF4-FFF2-40B4-BE49-F238E27FC236}">
              <a16:creationId xmlns:a16="http://schemas.microsoft.com/office/drawing/2014/main" id="{00000000-0008-0000-1C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4" name="Text Box 2">
          <a:extLst>
            <a:ext uri="{FF2B5EF4-FFF2-40B4-BE49-F238E27FC236}">
              <a16:creationId xmlns:a16="http://schemas.microsoft.com/office/drawing/2014/main" id="{00000000-0008-0000-1C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5" name="Text Box 3">
          <a:extLst>
            <a:ext uri="{FF2B5EF4-FFF2-40B4-BE49-F238E27FC236}">
              <a16:creationId xmlns:a16="http://schemas.microsoft.com/office/drawing/2014/main" id="{00000000-0008-0000-1C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6" name="Text Box 4">
          <a:extLst>
            <a:ext uri="{FF2B5EF4-FFF2-40B4-BE49-F238E27FC236}">
              <a16:creationId xmlns:a16="http://schemas.microsoft.com/office/drawing/2014/main" id="{00000000-0008-0000-1C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7" name="Text Box 5">
          <a:extLst>
            <a:ext uri="{FF2B5EF4-FFF2-40B4-BE49-F238E27FC236}">
              <a16:creationId xmlns:a16="http://schemas.microsoft.com/office/drawing/2014/main" id="{00000000-0008-0000-1C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8" name="Text Box 6">
          <a:extLst>
            <a:ext uri="{FF2B5EF4-FFF2-40B4-BE49-F238E27FC236}">
              <a16:creationId xmlns:a16="http://schemas.microsoft.com/office/drawing/2014/main" id="{00000000-0008-0000-1C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69" name="Text Box 8">
          <a:extLst>
            <a:ext uri="{FF2B5EF4-FFF2-40B4-BE49-F238E27FC236}">
              <a16:creationId xmlns:a16="http://schemas.microsoft.com/office/drawing/2014/main" id="{00000000-0008-0000-1C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70" name="Text Box 9">
          <a:extLst>
            <a:ext uri="{FF2B5EF4-FFF2-40B4-BE49-F238E27FC236}">
              <a16:creationId xmlns:a16="http://schemas.microsoft.com/office/drawing/2014/main" id="{00000000-0008-0000-1C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771" name="Text Box 10">
          <a:extLst>
            <a:ext uri="{FF2B5EF4-FFF2-40B4-BE49-F238E27FC236}">
              <a16:creationId xmlns:a16="http://schemas.microsoft.com/office/drawing/2014/main" id="{00000000-0008-0000-1C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33</xdr:row>
      <xdr:rowOff>61383</xdr:rowOff>
    </xdr:from>
    <xdr:ext cx="114300" cy="285750"/>
    <xdr:sp macro="" textlink="">
      <xdr:nvSpPr>
        <xdr:cNvPr id="772" name="Text Box 1">
          <a:extLst>
            <a:ext uri="{FF2B5EF4-FFF2-40B4-BE49-F238E27FC236}">
              <a16:creationId xmlns:a16="http://schemas.microsoft.com/office/drawing/2014/main" id="{00000000-0008-0000-1C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3" name="Text Box 1">
          <a:extLst>
            <a:ext uri="{FF2B5EF4-FFF2-40B4-BE49-F238E27FC236}">
              <a16:creationId xmlns:a16="http://schemas.microsoft.com/office/drawing/2014/main" id="{00000000-0008-0000-1C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4" name="Text Box 2">
          <a:extLst>
            <a:ext uri="{FF2B5EF4-FFF2-40B4-BE49-F238E27FC236}">
              <a16:creationId xmlns:a16="http://schemas.microsoft.com/office/drawing/2014/main" id="{00000000-0008-0000-1C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5" name="Text Box 3">
          <a:extLst>
            <a:ext uri="{FF2B5EF4-FFF2-40B4-BE49-F238E27FC236}">
              <a16:creationId xmlns:a16="http://schemas.microsoft.com/office/drawing/2014/main" id="{00000000-0008-0000-1C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6" name="Text Box 4">
          <a:extLst>
            <a:ext uri="{FF2B5EF4-FFF2-40B4-BE49-F238E27FC236}">
              <a16:creationId xmlns:a16="http://schemas.microsoft.com/office/drawing/2014/main" id="{00000000-0008-0000-1C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7" name="Text Box 5">
          <a:extLst>
            <a:ext uri="{FF2B5EF4-FFF2-40B4-BE49-F238E27FC236}">
              <a16:creationId xmlns:a16="http://schemas.microsoft.com/office/drawing/2014/main" id="{00000000-0008-0000-1C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8" name="Text Box 6">
          <a:extLst>
            <a:ext uri="{FF2B5EF4-FFF2-40B4-BE49-F238E27FC236}">
              <a16:creationId xmlns:a16="http://schemas.microsoft.com/office/drawing/2014/main" id="{00000000-0008-0000-1C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9" name="Text Box 8">
          <a:extLst>
            <a:ext uri="{FF2B5EF4-FFF2-40B4-BE49-F238E27FC236}">
              <a16:creationId xmlns:a16="http://schemas.microsoft.com/office/drawing/2014/main" id="{00000000-0008-0000-1C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0" name="Text Box 9">
          <a:extLst>
            <a:ext uri="{FF2B5EF4-FFF2-40B4-BE49-F238E27FC236}">
              <a16:creationId xmlns:a16="http://schemas.microsoft.com/office/drawing/2014/main" id="{00000000-0008-0000-1C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1" name="Text Box 10">
          <a:extLst>
            <a:ext uri="{FF2B5EF4-FFF2-40B4-BE49-F238E27FC236}">
              <a16:creationId xmlns:a16="http://schemas.microsoft.com/office/drawing/2014/main" id="{00000000-0008-0000-1C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2" name="Text Box 1">
          <a:extLst>
            <a:ext uri="{FF2B5EF4-FFF2-40B4-BE49-F238E27FC236}">
              <a16:creationId xmlns:a16="http://schemas.microsoft.com/office/drawing/2014/main" id="{00000000-0008-0000-1C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3" name="Text Box 2">
          <a:extLst>
            <a:ext uri="{FF2B5EF4-FFF2-40B4-BE49-F238E27FC236}">
              <a16:creationId xmlns:a16="http://schemas.microsoft.com/office/drawing/2014/main" id="{00000000-0008-0000-1C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4" name="Text Box 1">
          <a:extLst>
            <a:ext uri="{FF2B5EF4-FFF2-40B4-BE49-F238E27FC236}">
              <a16:creationId xmlns:a16="http://schemas.microsoft.com/office/drawing/2014/main" id="{00000000-0008-0000-1C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5" name="Text Box 2">
          <a:extLst>
            <a:ext uri="{FF2B5EF4-FFF2-40B4-BE49-F238E27FC236}">
              <a16:creationId xmlns:a16="http://schemas.microsoft.com/office/drawing/2014/main" id="{00000000-0008-0000-1C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6" name="Text Box 3">
          <a:extLst>
            <a:ext uri="{FF2B5EF4-FFF2-40B4-BE49-F238E27FC236}">
              <a16:creationId xmlns:a16="http://schemas.microsoft.com/office/drawing/2014/main" id="{00000000-0008-0000-1C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7" name="Text Box 4">
          <a:extLst>
            <a:ext uri="{FF2B5EF4-FFF2-40B4-BE49-F238E27FC236}">
              <a16:creationId xmlns:a16="http://schemas.microsoft.com/office/drawing/2014/main" id="{00000000-0008-0000-1C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8" name="Text Box 5">
          <a:extLst>
            <a:ext uri="{FF2B5EF4-FFF2-40B4-BE49-F238E27FC236}">
              <a16:creationId xmlns:a16="http://schemas.microsoft.com/office/drawing/2014/main" id="{00000000-0008-0000-1C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89" name="Text Box 6">
          <a:extLst>
            <a:ext uri="{FF2B5EF4-FFF2-40B4-BE49-F238E27FC236}">
              <a16:creationId xmlns:a16="http://schemas.microsoft.com/office/drawing/2014/main" id="{00000000-0008-0000-1C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0" name="Text Box 8">
          <a:extLst>
            <a:ext uri="{FF2B5EF4-FFF2-40B4-BE49-F238E27FC236}">
              <a16:creationId xmlns:a16="http://schemas.microsoft.com/office/drawing/2014/main" id="{00000000-0008-0000-1C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1" name="Text Box 9">
          <a:extLst>
            <a:ext uri="{FF2B5EF4-FFF2-40B4-BE49-F238E27FC236}">
              <a16:creationId xmlns:a16="http://schemas.microsoft.com/office/drawing/2014/main" id="{00000000-0008-0000-1C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2" name="Text Box 10">
          <a:extLst>
            <a:ext uri="{FF2B5EF4-FFF2-40B4-BE49-F238E27FC236}">
              <a16:creationId xmlns:a16="http://schemas.microsoft.com/office/drawing/2014/main" id="{00000000-0008-0000-1C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3" name="Text Box 1">
          <a:extLst>
            <a:ext uri="{FF2B5EF4-FFF2-40B4-BE49-F238E27FC236}">
              <a16:creationId xmlns:a16="http://schemas.microsoft.com/office/drawing/2014/main" id="{00000000-0008-0000-1C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4" name="Text Box 2">
          <a:extLst>
            <a:ext uri="{FF2B5EF4-FFF2-40B4-BE49-F238E27FC236}">
              <a16:creationId xmlns:a16="http://schemas.microsoft.com/office/drawing/2014/main" id="{00000000-0008-0000-1C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5" name="Text Box 1">
          <a:extLst>
            <a:ext uri="{FF2B5EF4-FFF2-40B4-BE49-F238E27FC236}">
              <a16:creationId xmlns:a16="http://schemas.microsoft.com/office/drawing/2014/main" id="{00000000-0008-0000-1C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6" name="Text Box 2">
          <a:extLst>
            <a:ext uri="{FF2B5EF4-FFF2-40B4-BE49-F238E27FC236}">
              <a16:creationId xmlns:a16="http://schemas.microsoft.com/office/drawing/2014/main" id="{00000000-0008-0000-1C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7" name="Text Box 3">
          <a:extLst>
            <a:ext uri="{FF2B5EF4-FFF2-40B4-BE49-F238E27FC236}">
              <a16:creationId xmlns:a16="http://schemas.microsoft.com/office/drawing/2014/main" id="{00000000-0008-0000-1C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8" name="Text Box 4">
          <a:extLst>
            <a:ext uri="{FF2B5EF4-FFF2-40B4-BE49-F238E27FC236}">
              <a16:creationId xmlns:a16="http://schemas.microsoft.com/office/drawing/2014/main" id="{00000000-0008-0000-1C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99" name="Text Box 5">
          <a:extLst>
            <a:ext uri="{FF2B5EF4-FFF2-40B4-BE49-F238E27FC236}">
              <a16:creationId xmlns:a16="http://schemas.microsoft.com/office/drawing/2014/main" id="{00000000-0008-0000-1C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0" name="Text Box 6">
          <a:extLst>
            <a:ext uri="{FF2B5EF4-FFF2-40B4-BE49-F238E27FC236}">
              <a16:creationId xmlns:a16="http://schemas.microsoft.com/office/drawing/2014/main" id="{00000000-0008-0000-1C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1" name="Text Box 8">
          <a:extLst>
            <a:ext uri="{FF2B5EF4-FFF2-40B4-BE49-F238E27FC236}">
              <a16:creationId xmlns:a16="http://schemas.microsoft.com/office/drawing/2014/main" id="{00000000-0008-0000-1C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2" name="Text Box 9">
          <a:extLst>
            <a:ext uri="{FF2B5EF4-FFF2-40B4-BE49-F238E27FC236}">
              <a16:creationId xmlns:a16="http://schemas.microsoft.com/office/drawing/2014/main" id="{00000000-0008-0000-1C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3" name="Text Box 10">
          <a:extLst>
            <a:ext uri="{FF2B5EF4-FFF2-40B4-BE49-F238E27FC236}">
              <a16:creationId xmlns:a16="http://schemas.microsoft.com/office/drawing/2014/main" id="{00000000-0008-0000-1C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4" name="Text Box 1">
          <a:extLst>
            <a:ext uri="{FF2B5EF4-FFF2-40B4-BE49-F238E27FC236}">
              <a16:creationId xmlns:a16="http://schemas.microsoft.com/office/drawing/2014/main" id="{00000000-0008-0000-1C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5" name="Text Box 2">
          <a:extLst>
            <a:ext uri="{FF2B5EF4-FFF2-40B4-BE49-F238E27FC236}">
              <a16:creationId xmlns:a16="http://schemas.microsoft.com/office/drawing/2014/main" id="{00000000-0008-0000-1C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6" name="Text Box 1">
          <a:extLst>
            <a:ext uri="{FF2B5EF4-FFF2-40B4-BE49-F238E27FC236}">
              <a16:creationId xmlns:a16="http://schemas.microsoft.com/office/drawing/2014/main" id="{00000000-0008-0000-1C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7" name="Text Box 2">
          <a:extLst>
            <a:ext uri="{FF2B5EF4-FFF2-40B4-BE49-F238E27FC236}">
              <a16:creationId xmlns:a16="http://schemas.microsoft.com/office/drawing/2014/main" id="{00000000-0008-0000-1C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8" name="Text Box 3">
          <a:extLst>
            <a:ext uri="{FF2B5EF4-FFF2-40B4-BE49-F238E27FC236}">
              <a16:creationId xmlns:a16="http://schemas.microsoft.com/office/drawing/2014/main" id="{00000000-0008-0000-1C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09" name="Text Box 4">
          <a:extLst>
            <a:ext uri="{FF2B5EF4-FFF2-40B4-BE49-F238E27FC236}">
              <a16:creationId xmlns:a16="http://schemas.microsoft.com/office/drawing/2014/main" id="{00000000-0008-0000-1C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0" name="Text Box 5">
          <a:extLst>
            <a:ext uri="{FF2B5EF4-FFF2-40B4-BE49-F238E27FC236}">
              <a16:creationId xmlns:a16="http://schemas.microsoft.com/office/drawing/2014/main" id="{00000000-0008-0000-1C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1" name="Text Box 6">
          <a:extLst>
            <a:ext uri="{FF2B5EF4-FFF2-40B4-BE49-F238E27FC236}">
              <a16:creationId xmlns:a16="http://schemas.microsoft.com/office/drawing/2014/main" id="{00000000-0008-0000-1C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2" name="Text Box 8">
          <a:extLst>
            <a:ext uri="{FF2B5EF4-FFF2-40B4-BE49-F238E27FC236}">
              <a16:creationId xmlns:a16="http://schemas.microsoft.com/office/drawing/2014/main" id="{00000000-0008-0000-1C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3" name="Text Box 9">
          <a:extLst>
            <a:ext uri="{FF2B5EF4-FFF2-40B4-BE49-F238E27FC236}">
              <a16:creationId xmlns:a16="http://schemas.microsoft.com/office/drawing/2014/main" id="{00000000-0008-0000-1C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4" name="Text Box 10">
          <a:extLst>
            <a:ext uri="{FF2B5EF4-FFF2-40B4-BE49-F238E27FC236}">
              <a16:creationId xmlns:a16="http://schemas.microsoft.com/office/drawing/2014/main" id="{00000000-0008-0000-1C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5" name="Text Box 1">
          <a:extLst>
            <a:ext uri="{FF2B5EF4-FFF2-40B4-BE49-F238E27FC236}">
              <a16:creationId xmlns:a16="http://schemas.microsoft.com/office/drawing/2014/main" id="{00000000-0008-0000-1C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6" name="Text Box 2">
          <a:extLst>
            <a:ext uri="{FF2B5EF4-FFF2-40B4-BE49-F238E27FC236}">
              <a16:creationId xmlns:a16="http://schemas.microsoft.com/office/drawing/2014/main" id="{00000000-0008-0000-1C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7" name="Text Box 1">
          <a:extLst>
            <a:ext uri="{FF2B5EF4-FFF2-40B4-BE49-F238E27FC236}">
              <a16:creationId xmlns:a16="http://schemas.microsoft.com/office/drawing/2014/main" id="{00000000-0008-0000-1C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8" name="Text Box 2">
          <a:extLst>
            <a:ext uri="{FF2B5EF4-FFF2-40B4-BE49-F238E27FC236}">
              <a16:creationId xmlns:a16="http://schemas.microsoft.com/office/drawing/2014/main" id="{00000000-0008-0000-1C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19" name="Text Box 3">
          <a:extLst>
            <a:ext uri="{FF2B5EF4-FFF2-40B4-BE49-F238E27FC236}">
              <a16:creationId xmlns:a16="http://schemas.microsoft.com/office/drawing/2014/main" id="{00000000-0008-0000-1C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0" name="Text Box 4">
          <a:extLst>
            <a:ext uri="{FF2B5EF4-FFF2-40B4-BE49-F238E27FC236}">
              <a16:creationId xmlns:a16="http://schemas.microsoft.com/office/drawing/2014/main" id="{00000000-0008-0000-1C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1" name="Text Box 5">
          <a:extLst>
            <a:ext uri="{FF2B5EF4-FFF2-40B4-BE49-F238E27FC236}">
              <a16:creationId xmlns:a16="http://schemas.microsoft.com/office/drawing/2014/main" id="{00000000-0008-0000-1C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2" name="Text Box 6">
          <a:extLst>
            <a:ext uri="{FF2B5EF4-FFF2-40B4-BE49-F238E27FC236}">
              <a16:creationId xmlns:a16="http://schemas.microsoft.com/office/drawing/2014/main" id="{00000000-0008-0000-1C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3" name="Text Box 8">
          <a:extLst>
            <a:ext uri="{FF2B5EF4-FFF2-40B4-BE49-F238E27FC236}">
              <a16:creationId xmlns:a16="http://schemas.microsoft.com/office/drawing/2014/main" id="{00000000-0008-0000-1C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4" name="Text Box 9">
          <a:extLst>
            <a:ext uri="{FF2B5EF4-FFF2-40B4-BE49-F238E27FC236}">
              <a16:creationId xmlns:a16="http://schemas.microsoft.com/office/drawing/2014/main" id="{00000000-0008-0000-1C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5" name="Text Box 10">
          <a:extLst>
            <a:ext uri="{FF2B5EF4-FFF2-40B4-BE49-F238E27FC236}">
              <a16:creationId xmlns:a16="http://schemas.microsoft.com/office/drawing/2014/main" id="{00000000-0008-0000-1C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6" name="Text Box 1">
          <a:extLst>
            <a:ext uri="{FF2B5EF4-FFF2-40B4-BE49-F238E27FC236}">
              <a16:creationId xmlns:a16="http://schemas.microsoft.com/office/drawing/2014/main" id="{00000000-0008-0000-1C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7" name="Text Box 2">
          <a:extLst>
            <a:ext uri="{FF2B5EF4-FFF2-40B4-BE49-F238E27FC236}">
              <a16:creationId xmlns:a16="http://schemas.microsoft.com/office/drawing/2014/main" id="{00000000-0008-0000-1C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8" name="Text Box 1">
          <a:extLst>
            <a:ext uri="{FF2B5EF4-FFF2-40B4-BE49-F238E27FC236}">
              <a16:creationId xmlns:a16="http://schemas.microsoft.com/office/drawing/2014/main" id="{00000000-0008-0000-1C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29" name="Text Box 2">
          <a:extLst>
            <a:ext uri="{FF2B5EF4-FFF2-40B4-BE49-F238E27FC236}">
              <a16:creationId xmlns:a16="http://schemas.microsoft.com/office/drawing/2014/main" id="{00000000-0008-0000-1C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0" name="Text Box 3">
          <a:extLst>
            <a:ext uri="{FF2B5EF4-FFF2-40B4-BE49-F238E27FC236}">
              <a16:creationId xmlns:a16="http://schemas.microsoft.com/office/drawing/2014/main" id="{00000000-0008-0000-1C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1" name="Text Box 4">
          <a:extLst>
            <a:ext uri="{FF2B5EF4-FFF2-40B4-BE49-F238E27FC236}">
              <a16:creationId xmlns:a16="http://schemas.microsoft.com/office/drawing/2014/main" id="{00000000-0008-0000-1C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2" name="Text Box 5">
          <a:extLst>
            <a:ext uri="{FF2B5EF4-FFF2-40B4-BE49-F238E27FC236}">
              <a16:creationId xmlns:a16="http://schemas.microsoft.com/office/drawing/2014/main" id="{00000000-0008-0000-1C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3" name="Text Box 6">
          <a:extLst>
            <a:ext uri="{FF2B5EF4-FFF2-40B4-BE49-F238E27FC236}">
              <a16:creationId xmlns:a16="http://schemas.microsoft.com/office/drawing/2014/main" id="{00000000-0008-0000-1C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4" name="Text Box 8">
          <a:extLst>
            <a:ext uri="{FF2B5EF4-FFF2-40B4-BE49-F238E27FC236}">
              <a16:creationId xmlns:a16="http://schemas.microsoft.com/office/drawing/2014/main" id="{00000000-0008-0000-1C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5" name="Text Box 9">
          <a:extLst>
            <a:ext uri="{FF2B5EF4-FFF2-40B4-BE49-F238E27FC236}">
              <a16:creationId xmlns:a16="http://schemas.microsoft.com/office/drawing/2014/main" id="{00000000-0008-0000-1C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836" name="Text Box 10">
          <a:extLst>
            <a:ext uri="{FF2B5EF4-FFF2-40B4-BE49-F238E27FC236}">
              <a16:creationId xmlns:a16="http://schemas.microsoft.com/office/drawing/2014/main" id="{00000000-0008-0000-1C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37" name="Text Box 8">
          <a:extLst>
            <a:ext uri="{FF2B5EF4-FFF2-40B4-BE49-F238E27FC236}">
              <a16:creationId xmlns:a16="http://schemas.microsoft.com/office/drawing/2014/main" id="{00000000-0008-0000-1C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38" name="Text Box 1">
          <a:extLst>
            <a:ext uri="{FF2B5EF4-FFF2-40B4-BE49-F238E27FC236}">
              <a16:creationId xmlns:a16="http://schemas.microsoft.com/office/drawing/2014/main" id="{00000000-0008-0000-1C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39" name="Text Box 2">
          <a:extLst>
            <a:ext uri="{FF2B5EF4-FFF2-40B4-BE49-F238E27FC236}">
              <a16:creationId xmlns:a16="http://schemas.microsoft.com/office/drawing/2014/main" id="{00000000-0008-0000-1C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0" name="Text Box 3">
          <a:extLst>
            <a:ext uri="{FF2B5EF4-FFF2-40B4-BE49-F238E27FC236}">
              <a16:creationId xmlns:a16="http://schemas.microsoft.com/office/drawing/2014/main" id="{00000000-0008-0000-1C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1" name="Text Box 4">
          <a:extLst>
            <a:ext uri="{FF2B5EF4-FFF2-40B4-BE49-F238E27FC236}">
              <a16:creationId xmlns:a16="http://schemas.microsoft.com/office/drawing/2014/main" id="{00000000-0008-0000-1C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2" name="Text Box 5">
          <a:extLst>
            <a:ext uri="{FF2B5EF4-FFF2-40B4-BE49-F238E27FC236}">
              <a16:creationId xmlns:a16="http://schemas.microsoft.com/office/drawing/2014/main" id="{00000000-0008-0000-1C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3" name="Text Box 6">
          <a:extLst>
            <a:ext uri="{FF2B5EF4-FFF2-40B4-BE49-F238E27FC236}">
              <a16:creationId xmlns:a16="http://schemas.microsoft.com/office/drawing/2014/main" id="{00000000-0008-0000-1C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4" name="Text Box 8">
          <a:extLst>
            <a:ext uri="{FF2B5EF4-FFF2-40B4-BE49-F238E27FC236}">
              <a16:creationId xmlns:a16="http://schemas.microsoft.com/office/drawing/2014/main" id="{00000000-0008-0000-1C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5" name="Text Box 9">
          <a:extLst>
            <a:ext uri="{FF2B5EF4-FFF2-40B4-BE49-F238E27FC236}">
              <a16:creationId xmlns:a16="http://schemas.microsoft.com/office/drawing/2014/main" id="{00000000-0008-0000-1C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6" name="Text Box 10">
          <a:extLst>
            <a:ext uri="{FF2B5EF4-FFF2-40B4-BE49-F238E27FC236}">
              <a16:creationId xmlns:a16="http://schemas.microsoft.com/office/drawing/2014/main" id="{00000000-0008-0000-1C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7" name="Text Box 1">
          <a:extLst>
            <a:ext uri="{FF2B5EF4-FFF2-40B4-BE49-F238E27FC236}">
              <a16:creationId xmlns:a16="http://schemas.microsoft.com/office/drawing/2014/main" id="{00000000-0008-0000-1C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8" name="Text Box 2">
          <a:extLst>
            <a:ext uri="{FF2B5EF4-FFF2-40B4-BE49-F238E27FC236}">
              <a16:creationId xmlns:a16="http://schemas.microsoft.com/office/drawing/2014/main" id="{00000000-0008-0000-1C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49" name="Text Box 8">
          <a:extLst>
            <a:ext uri="{FF2B5EF4-FFF2-40B4-BE49-F238E27FC236}">
              <a16:creationId xmlns:a16="http://schemas.microsoft.com/office/drawing/2014/main" id="{00000000-0008-0000-1C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0" name="Text Box 8">
          <a:extLst>
            <a:ext uri="{FF2B5EF4-FFF2-40B4-BE49-F238E27FC236}">
              <a16:creationId xmlns:a16="http://schemas.microsoft.com/office/drawing/2014/main" id="{00000000-0008-0000-1C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1" name="Text Box 8">
          <a:extLst>
            <a:ext uri="{FF2B5EF4-FFF2-40B4-BE49-F238E27FC236}">
              <a16:creationId xmlns:a16="http://schemas.microsoft.com/office/drawing/2014/main" id="{00000000-0008-0000-1C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2" name="Text Box 8">
          <a:extLst>
            <a:ext uri="{FF2B5EF4-FFF2-40B4-BE49-F238E27FC236}">
              <a16:creationId xmlns:a16="http://schemas.microsoft.com/office/drawing/2014/main" id="{00000000-0008-0000-1C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3" name="Text Box 8">
          <a:extLst>
            <a:ext uri="{FF2B5EF4-FFF2-40B4-BE49-F238E27FC236}">
              <a16:creationId xmlns:a16="http://schemas.microsoft.com/office/drawing/2014/main" id="{00000000-0008-0000-1C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4" name="Text Box 1">
          <a:extLst>
            <a:ext uri="{FF2B5EF4-FFF2-40B4-BE49-F238E27FC236}">
              <a16:creationId xmlns:a16="http://schemas.microsoft.com/office/drawing/2014/main" id="{00000000-0008-0000-1C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5" name="Text Box 2">
          <a:extLst>
            <a:ext uri="{FF2B5EF4-FFF2-40B4-BE49-F238E27FC236}">
              <a16:creationId xmlns:a16="http://schemas.microsoft.com/office/drawing/2014/main" id="{00000000-0008-0000-1C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6" name="Text Box 3">
          <a:extLst>
            <a:ext uri="{FF2B5EF4-FFF2-40B4-BE49-F238E27FC236}">
              <a16:creationId xmlns:a16="http://schemas.microsoft.com/office/drawing/2014/main" id="{00000000-0008-0000-1C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7" name="Text Box 4">
          <a:extLst>
            <a:ext uri="{FF2B5EF4-FFF2-40B4-BE49-F238E27FC236}">
              <a16:creationId xmlns:a16="http://schemas.microsoft.com/office/drawing/2014/main" id="{00000000-0008-0000-1C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8" name="Text Box 5">
          <a:extLst>
            <a:ext uri="{FF2B5EF4-FFF2-40B4-BE49-F238E27FC236}">
              <a16:creationId xmlns:a16="http://schemas.microsoft.com/office/drawing/2014/main" id="{00000000-0008-0000-1C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59" name="Text Box 6">
          <a:extLst>
            <a:ext uri="{FF2B5EF4-FFF2-40B4-BE49-F238E27FC236}">
              <a16:creationId xmlns:a16="http://schemas.microsoft.com/office/drawing/2014/main" id="{00000000-0008-0000-1C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0" name="Text Box 8">
          <a:extLst>
            <a:ext uri="{FF2B5EF4-FFF2-40B4-BE49-F238E27FC236}">
              <a16:creationId xmlns:a16="http://schemas.microsoft.com/office/drawing/2014/main" id="{00000000-0008-0000-1C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1" name="Text Box 9">
          <a:extLst>
            <a:ext uri="{FF2B5EF4-FFF2-40B4-BE49-F238E27FC236}">
              <a16:creationId xmlns:a16="http://schemas.microsoft.com/office/drawing/2014/main" id="{00000000-0008-0000-1C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2" name="Text Box 10">
          <a:extLst>
            <a:ext uri="{FF2B5EF4-FFF2-40B4-BE49-F238E27FC236}">
              <a16:creationId xmlns:a16="http://schemas.microsoft.com/office/drawing/2014/main" id="{00000000-0008-0000-1C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3" name="Text Box 1">
          <a:extLst>
            <a:ext uri="{FF2B5EF4-FFF2-40B4-BE49-F238E27FC236}">
              <a16:creationId xmlns:a16="http://schemas.microsoft.com/office/drawing/2014/main" id="{00000000-0008-0000-1C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4" name="Text Box 2">
          <a:extLst>
            <a:ext uri="{FF2B5EF4-FFF2-40B4-BE49-F238E27FC236}">
              <a16:creationId xmlns:a16="http://schemas.microsoft.com/office/drawing/2014/main" id="{00000000-0008-0000-1C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865" name="Text Box 8">
          <a:extLst>
            <a:ext uri="{FF2B5EF4-FFF2-40B4-BE49-F238E27FC236}">
              <a16:creationId xmlns:a16="http://schemas.microsoft.com/office/drawing/2014/main" id="{00000000-0008-0000-1C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6" name="Text Box 8">
          <a:extLst>
            <a:ext uri="{FF2B5EF4-FFF2-40B4-BE49-F238E27FC236}">
              <a16:creationId xmlns:a16="http://schemas.microsoft.com/office/drawing/2014/main" id="{00000000-0008-0000-1C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7" name="Text Box 8">
          <a:extLst>
            <a:ext uri="{FF2B5EF4-FFF2-40B4-BE49-F238E27FC236}">
              <a16:creationId xmlns:a16="http://schemas.microsoft.com/office/drawing/2014/main" id="{00000000-0008-0000-1C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8" name="Text Box 1">
          <a:extLst>
            <a:ext uri="{FF2B5EF4-FFF2-40B4-BE49-F238E27FC236}">
              <a16:creationId xmlns:a16="http://schemas.microsoft.com/office/drawing/2014/main" id="{00000000-0008-0000-1C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69" name="Text Box 2">
          <a:extLst>
            <a:ext uri="{FF2B5EF4-FFF2-40B4-BE49-F238E27FC236}">
              <a16:creationId xmlns:a16="http://schemas.microsoft.com/office/drawing/2014/main" id="{00000000-0008-0000-1C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0" name="Text Box 3">
          <a:extLst>
            <a:ext uri="{FF2B5EF4-FFF2-40B4-BE49-F238E27FC236}">
              <a16:creationId xmlns:a16="http://schemas.microsoft.com/office/drawing/2014/main" id="{00000000-0008-0000-1C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1" name="Text Box 4">
          <a:extLst>
            <a:ext uri="{FF2B5EF4-FFF2-40B4-BE49-F238E27FC236}">
              <a16:creationId xmlns:a16="http://schemas.microsoft.com/office/drawing/2014/main" id="{00000000-0008-0000-1C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2" name="Text Box 5">
          <a:extLst>
            <a:ext uri="{FF2B5EF4-FFF2-40B4-BE49-F238E27FC236}">
              <a16:creationId xmlns:a16="http://schemas.microsoft.com/office/drawing/2014/main" id="{00000000-0008-0000-1C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3" name="Text Box 6">
          <a:extLst>
            <a:ext uri="{FF2B5EF4-FFF2-40B4-BE49-F238E27FC236}">
              <a16:creationId xmlns:a16="http://schemas.microsoft.com/office/drawing/2014/main" id="{00000000-0008-0000-1C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4" name="Text Box 8">
          <a:extLst>
            <a:ext uri="{FF2B5EF4-FFF2-40B4-BE49-F238E27FC236}">
              <a16:creationId xmlns:a16="http://schemas.microsoft.com/office/drawing/2014/main" id="{00000000-0008-0000-1C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5" name="Text Box 9">
          <a:extLst>
            <a:ext uri="{FF2B5EF4-FFF2-40B4-BE49-F238E27FC236}">
              <a16:creationId xmlns:a16="http://schemas.microsoft.com/office/drawing/2014/main" id="{00000000-0008-0000-1C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6" name="Text Box 10">
          <a:extLst>
            <a:ext uri="{FF2B5EF4-FFF2-40B4-BE49-F238E27FC236}">
              <a16:creationId xmlns:a16="http://schemas.microsoft.com/office/drawing/2014/main" id="{00000000-0008-0000-1C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7" name="Text Box 1">
          <a:extLst>
            <a:ext uri="{FF2B5EF4-FFF2-40B4-BE49-F238E27FC236}">
              <a16:creationId xmlns:a16="http://schemas.microsoft.com/office/drawing/2014/main" id="{00000000-0008-0000-1C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8" name="Text Box 2">
          <a:extLst>
            <a:ext uri="{FF2B5EF4-FFF2-40B4-BE49-F238E27FC236}">
              <a16:creationId xmlns:a16="http://schemas.microsoft.com/office/drawing/2014/main" id="{00000000-0008-0000-1C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79" name="Text Box 8">
          <a:extLst>
            <a:ext uri="{FF2B5EF4-FFF2-40B4-BE49-F238E27FC236}">
              <a16:creationId xmlns:a16="http://schemas.microsoft.com/office/drawing/2014/main" id="{00000000-0008-0000-1C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0" name="Text Box 8">
          <a:extLst>
            <a:ext uri="{FF2B5EF4-FFF2-40B4-BE49-F238E27FC236}">
              <a16:creationId xmlns:a16="http://schemas.microsoft.com/office/drawing/2014/main" id="{00000000-0008-0000-1C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1" name="Text Box 8">
          <a:extLst>
            <a:ext uri="{FF2B5EF4-FFF2-40B4-BE49-F238E27FC236}">
              <a16:creationId xmlns:a16="http://schemas.microsoft.com/office/drawing/2014/main" id="{00000000-0008-0000-1C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2" name="Text Box 8">
          <a:extLst>
            <a:ext uri="{FF2B5EF4-FFF2-40B4-BE49-F238E27FC236}">
              <a16:creationId xmlns:a16="http://schemas.microsoft.com/office/drawing/2014/main" id="{00000000-0008-0000-1C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3" name="Text Box 8">
          <a:extLst>
            <a:ext uri="{FF2B5EF4-FFF2-40B4-BE49-F238E27FC236}">
              <a16:creationId xmlns:a16="http://schemas.microsoft.com/office/drawing/2014/main" id="{00000000-0008-0000-1C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4" name="Text Box 1">
          <a:extLst>
            <a:ext uri="{FF2B5EF4-FFF2-40B4-BE49-F238E27FC236}">
              <a16:creationId xmlns:a16="http://schemas.microsoft.com/office/drawing/2014/main" id="{00000000-0008-0000-1C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5" name="Text Box 2">
          <a:extLst>
            <a:ext uri="{FF2B5EF4-FFF2-40B4-BE49-F238E27FC236}">
              <a16:creationId xmlns:a16="http://schemas.microsoft.com/office/drawing/2014/main" id="{00000000-0008-0000-1C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6" name="Text Box 3">
          <a:extLst>
            <a:ext uri="{FF2B5EF4-FFF2-40B4-BE49-F238E27FC236}">
              <a16:creationId xmlns:a16="http://schemas.microsoft.com/office/drawing/2014/main" id="{00000000-0008-0000-1C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7" name="Text Box 4">
          <a:extLst>
            <a:ext uri="{FF2B5EF4-FFF2-40B4-BE49-F238E27FC236}">
              <a16:creationId xmlns:a16="http://schemas.microsoft.com/office/drawing/2014/main" id="{00000000-0008-0000-1C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8" name="Text Box 5">
          <a:extLst>
            <a:ext uri="{FF2B5EF4-FFF2-40B4-BE49-F238E27FC236}">
              <a16:creationId xmlns:a16="http://schemas.microsoft.com/office/drawing/2014/main" id="{00000000-0008-0000-1C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89" name="Text Box 6">
          <a:extLst>
            <a:ext uri="{FF2B5EF4-FFF2-40B4-BE49-F238E27FC236}">
              <a16:creationId xmlns:a16="http://schemas.microsoft.com/office/drawing/2014/main" id="{00000000-0008-0000-1C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0" name="Text Box 8">
          <a:extLst>
            <a:ext uri="{FF2B5EF4-FFF2-40B4-BE49-F238E27FC236}">
              <a16:creationId xmlns:a16="http://schemas.microsoft.com/office/drawing/2014/main" id="{00000000-0008-0000-1C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1" name="Text Box 9">
          <a:extLst>
            <a:ext uri="{FF2B5EF4-FFF2-40B4-BE49-F238E27FC236}">
              <a16:creationId xmlns:a16="http://schemas.microsoft.com/office/drawing/2014/main" id="{00000000-0008-0000-1C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2" name="Text Box 10">
          <a:extLst>
            <a:ext uri="{FF2B5EF4-FFF2-40B4-BE49-F238E27FC236}">
              <a16:creationId xmlns:a16="http://schemas.microsoft.com/office/drawing/2014/main" id="{00000000-0008-0000-1C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3" name="Text Box 1">
          <a:extLst>
            <a:ext uri="{FF2B5EF4-FFF2-40B4-BE49-F238E27FC236}">
              <a16:creationId xmlns:a16="http://schemas.microsoft.com/office/drawing/2014/main" id="{00000000-0008-0000-1C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4" name="Text Box 2">
          <a:extLst>
            <a:ext uri="{FF2B5EF4-FFF2-40B4-BE49-F238E27FC236}">
              <a16:creationId xmlns:a16="http://schemas.microsoft.com/office/drawing/2014/main" id="{00000000-0008-0000-1C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895" name="Text Box 8">
          <a:extLst>
            <a:ext uri="{FF2B5EF4-FFF2-40B4-BE49-F238E27FC236}">
              <a16:creationId xmlns:a16="http://schemas.microsoft.com/office/drawing/2014/main" id="{00000000-0008-0000-1C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896" name="Text Box 8">
          <a:extLst>
            <a:ext uri="{FF2B5EF4-FFF2-40B4-BE49-F238E27FC236}">
              <a16:creationId xmlns:a16="http://schemas.microsoft.com/office/drawing/2014/main" id="{00000000-0008-0000-1C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97" name="Text Box 8">
          <a:extLst>
            <a:ext uri="{FF2B5EF4-FFF2-40B4-BE49-F238E27FC236}">
              <a16:creationId xmlns:a16="http://schemas.microsoft.com/office/drawing/2014/main" id="{00000000-0008-0000-1C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98" name="Text Box 8">
          <a:extLst>
            <a:ext uri="{FF2B5EF4-FFF2-40B4-BE49-F238E27FC236}">
              <a16:creationId xmlns:a16="http://schemas.microsoft.com/office/drawing/2014/main" id="{00000000-0008-0000-1C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99" name="Text Box 8">
          <a:extLst>
            <a:ext uri="{FF2B5EF4-FFF2-40B4-BE49-F238E27FC236}">
              <a16:creationId xmlns:a16="http://schemas.microsoft.com/office/drawing/2014/main" id="{00000000-0008-0000-1C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34</xdr:row>
      <xdr:rowOff>0</xdr:rowOff>
    </xdr:from>
    <xdr:ext cx="114300" cy="285750"/>
    <xdr:sp macro="" textlink="">
      <xdr:nvSpPr>
        <xdr:cNvPr id="900" name="Text Box 8">
          <a:extLst>
            <a:ext uri="{FF2B5EF4-FFF2-40B4-BE49-F238E27FC236}">
              <a16:creationId xmlns:a16="http://schemas.microsoft.com/office/drawing/2014/main" id="{00000000-0008-0000-1C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901" name="Text Box 8">
          <a:extLst>
            <a:ext uri="{FF2B5EF4-FFF2-40B4-BE49-F238E27FC236}">
              <a16:creationId xmlns:a16="http://schemas.microsoft.com/office/drawing/2014/main" id="{00000000-0008-0000-1C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902" name="Text Box 8">
          <a:extLst>
            <a:ext uri="{FF2B5EF4-FFF2-40B4-BE49-F238E27FC236}">
              <a16:creationId xmlns:a16="http://schemas.microsoft.com/office/drawing/2014/main" id="{00000000-0008-0000-1C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903" name="Text Box 8">
          <a:extLst>
            <a:ext uri="{FF2B5EF4-FFF2-40B4-BE49-F238E27FC236}">
              <a16:creationId xmlns:a16="http://schemas.microsoft.com/office/drawing/2014/main" id="{00000000-0008-0000-1C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904" name="Text Box 8">
          <a:extLst>
            <a:ext uri="{FF2B5EF4-FFF2-40B4-BE49-F238E27FC236}">
              <a16:creationId xmlns:a16="http://schemas.microsoft.com/office/drawing/2014/main" id="{00000000-0008-0000-1C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05" name="Text Box 1">
          <a:extLst>
            <a:ext uri="{FF2B5EF4-FFF2-40B4-BE49-F238E27FC236}">
              <a16:creationId xmlns:a16="http://schemas.microsoft.com/office/drawing/2014/main" id="{00000000-0008-0000-1C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06" name="Text Box 2">
          <a:extLst>
            <a:ext uri="{FF2B5EF4-FFF2-40B4-BE49-F238E27FC236}">
              <a16:creationId xmlns:a16="http://schemas.microsoft.com/office/drawing/2014/main" id="{00000000-0008-0000-1C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07" name="Text Box 3">
          <a:extLst>
            <a:ext uri="{FF2B5EF4-FFF2-40B4-BE49-F238E27FC236}">
              <a16:creationId xmlns:a16="http://schemas.microsoft.com/office/drawing/2014/main" id="{00000000-0008-0000-1C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08" name="Text Box 4">
          <a:extLst>
            <a:ext uri="{FF2B5EF4-FFF2-40B4-BE49-F238E27FC236}">
              <a16:creationId xmlns:a16="http://schemas.microsoft.com/office/drawing/2014/main" id="{00000000-0008-0000-1C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09" name="Text Box 5">
          <a:extLst>
            <a:ext uri="{FF2B5EF4-FFF2-40B4-BE49-F238E27FC236}">
              <a16:creationId xmlns:a16="http://schemas.microsoft.com/office/drawing/2014/main" id="{00000000-0008-0000-1C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0" name="Text Box 6">
          <a:extLst>
            <a:ext uri="{FF2B5EF4-FFF2-40B4-BE49-F238E27FC236}">
              <a16:creationId xmlns:a16="http://schemas.microsoft.com/office/drawing/2014/main" id="{00000000-0008-0000-1C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1" name="Text Box 8">
          <a:extLst>
            <a:ext uri="{FF2B5EF4-FFF2-40B4-BE49-F238E27FC236}">
              <a16:creationId xmlns:a16="http://schemas.microsoft.com/office/drawing/2014/main" id="{00000000-0008-0000-1C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2" name="Text Box 9">
          <a:extLst>
            <a:ext uri="{FF2B5EF4-FFF2-40B4-BE49-F238E27FC236}">
              <a16:creationId xmlns:a16="http://schemas.microsoft.com/office/drawing/2014/main" id="{00000000-0008-0000-1C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3" name="Text Box 10">
          <a:extLst>
            <a:ext uri="{FF2B5EF4-FFF2-40B4-BE49-F238E27FC236}">
              <a16:creationId xmlns:a16="http://schemas.microsoft.com/office/drawing/2014/main" id="{00000000-0008-0000-1C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4" name="Text Box 1">
          <a:extLst>
            <a:ext uri="{FF2B5EF4-FFF2-40B4-BE49-F238E27FC236}">
              <a16:creationId xmlns:a16="http://schemas.microsoft.com/office/drawing/2014/main" id="{00000000-0008-0000-1C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5" name="Text Box 2">
          <a:extLst>
            <a:ext uri="{FF2B5EF4-FFF2-40B4-BE49-F238E27FC236}">
              <a16:creationId xmlns:a16="http://schemas.microsoft.com/office/drawing/2014/main" id="{00000000-0008-0000-1C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6" name="Text Box 8">
          <a:extLst>
            <a:ext uri="{FF2B5EF4-FFF2-40B4-BE49-F238E27FC236}">
              <a16:creationId xmlns:a16="http://schemas.microsoft.com/office/drawing/2014/main" id="{00000000-0008-0000-1C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7" name="Text Box 8">
          <a:extLst>
            <a:ext uri="{FF2B5EF4-FFF2-40B4-BE49-F238E27FC236}">
              <a16:creationId xmlns:a16="http://schemas.microsoft.com/office/drawing/2014/main" id="{00000000-0008-0000-1C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8" name="Text Box 8">
          <a:extLst>
            <a:ext uri="{FF2B5EF4-FFF2-40B4-BE49-F238E27FC236}">
              <a16:creationId xmlns:a16="http://schemas.microsoft.com/office/drawing/2014/main" id="{00000000-0008-0000-1C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19" name="Text Box 8">
          <a:extLst>
            <a:ext uri="{FF2B5EF4-FFF2-40B4-BE49-F238E27FC236}">
              <a16:creationId xmlns:a16="http://schemas.microsoft.com/office/drawing/2014/main" id="{00000000-0008-0000-1C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0" name="Text Box 1">
          <a:extLst>
            <a:ext uri="{FF2B5EF4-FFF2-40B4-BE49-F238E27FC236}">
              <a16:creationId xmlns:a16="http://schemas.microsoft.com/office/drawing/2014/main" id="{00000000-0008-0000-1C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1" name="Text Box 2">
          <a:extLst>
            <a:ext uri="{FF2B5EF4-FFF2-40B4-BE49-F238E27FC236}">
              <a16:creationId xmlns:a16="http://schemas.microsoft.com/office/drawing/2014/main" id="{00000000-0008-0000-1C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2" name="Text Box 3">
          <a:extLst>
            <a:ext uri="{FF2B5EF4-FFF2-40B4-BE49-F238E27FC236}">
              <a16:creationId xmlns:a16="http://schemas.microsoft.com/office/drawing/2014/main" id="{00000000-0008-0000-1C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3" name="Text Box 4">
          <a:extLst>
            <a:ext uri="{FF2B5EF4-FFF2-40B4-BE49-F238E27FC236}">
              <a16:creationId xmlns:a16="http://schemas.microsoft.com/office/drawing/2014/main" id="{00000000-0008-0000-1C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4" name="Text Box 5">
          <a:extLst>
            <a:ext uri="{FF2B5EF4-FFF2-40B4-BE49-F238E27FC236}">
              <a16:creationId xmlns:a16="http://schemas.microsoft.com/office/drawing/2014/main" id="{00000000-0008-0000-1C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5" name="Text Box 6">
          <a:extLst>
            <a:ext uri="{FF2B5EF4-FFF2-40B4-BE49-F238E27FC236}">
              <a16:creationId xmlns:a16="http://schemas.microsoft.com/office/drawing/2014/main" id="{00000000-0008-0000-1C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6" name="Text Box 8">
          <a:extLst>
            <a:ext uri="{FF2B5EF4-FFF2-40B4-BE49-F238E27FC236}">
              <a16:creationId xmlns:a16="http://schemas.microsoft.com/office/drawing/2014/main" id="{00000000-0008-0000-1C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7" name="Text Box 9">
          <a:extLst>
            <a:ext uri="{FF2B5EF4-FFF2-40B4-BE49-F238E27FC236}">
              <a16:creationId xmlns:a16="http://schemas.microsoft.com/office/drawing/2014/main" id="{00000000-0008-0000-1C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8" name="Text Box 10">
          <a:extLst>
            <a:ext uri="{FF2B5EF4-FFF2-40B4-BE49-F238E27FC236}">
              <a16:creationId xmlns:a16="http://schemas.microsoft.com/office/drawing/2014/main" id="{00000000-0008-0000-1C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29" name="Text Box 1">
          <a:extLst>
            <a:ext uri="{FF2B5EF4-FFF2-40B4-BE49-F238E27FC236}">
              <a16:creationId xmlns:a16="http://schemas.microsoft.com/office/drawing/2014/main" id="{00000000-0008-0000-1C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34</xdr:row>
      <xdr:rowOff>0</xdr:rowOff>
    </xdr:from>
    <xdr:ext cx="114300" cy="285750"/>
    <xdr:sp macro="" textlink="">
      <xdr:nvSpPr>
        <xdr:cNvPr id="930" name="Text Box 2">
          <a:extLst>
            <a:ext uri="{FF2B5EF4-FFF2-40B4-BE49-F238E27FC236}">
              <a16:creationId xmlns:a16="http://schemas.microsoft.com/office/drawing/2014/main" id="{00000000-0008-0000-1C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931" name="Text Box 8">
          <a:extLst>
            <a:ext uri="{FF2B5EF4-FFF2-40B4-BE49-F238E27FC236}">
              <a16:creationId xmlns:a16="http://schemas.microsoft.com/office/drawing/2014/main" id="{00000000-0008-0000-1C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34</xdr:row>
      <xdr:rowOff>31750</xdr:rowOff>
    </xdr:from>
    <xdr:ext cx="114300" cy="285750"/>
    <xdr:sp macro="" textlink="">
      <xdr:nvSpPr>
        <xdr:cNvPr id="932" name="Text Box 8">
          <a:extLst>
            <a:ext uri="{FF2B5EF4-FFF2-40B4-BE49-F238E27FC236}">
              <a16:creationId xmlns:a16="http://schemas.microsoft.com/office/drawing/2014/main" id="{00000000-0008-0000-1C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933" name="Text Box 8">
          <a:extLst>
            <a:ext uri="{FF2B5EF4-FFF2-40B4-BE49-F238E27FC236}">
              <a16:creationId xmlns:a16="http://schemas.microsoft.com/office/drawing/2014/main" id="{00000000-0008-0000-1C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934" name="Text Box 8">
          <a:extLst>
            <a:ext uri="{FF2B5EF4-FFF2-40B4-BE49-F238E27FC236}">
              <a16:creationId xmlns:a16="http://schemas.microsoft.com/office/drawing/2014/main" id="{00000000-0008-0000-1C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35" name="Text Box 8">
          <a:extLst>
            <a:ext uri="{FF2B5EF4-FFF2-40B4-BE49-F238E27FC236}">
              <a16:creationId xmlns:a16="http://schemas.microsoft.com/office/drawing/2014/main" id="{00000000-0008-0000-1C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36" name="Text Box 1">
          <a:extLst>
            <a:ext uri="{FF2B5EF4-FFF2-40B4-BE49-F238E27FC236}">
              <a16:creationId xmlns:a16="http://schemas.microsoft.com/office/drawing/2014/main" id="{00000000-0008-0000-1C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37" name="Text Box 2">
          <a:extLst>
            <a:ext uri="{FF2B5EF4-FFF2-40B4-BE49-F238E27FC236}">
              <a16:creationId xmlns:a16="http://schemas.microsoft.com/office/drawing/2014/main" id="{00000000-0008-0000-1C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38" name="Text Box 3">
          <a:extLst>
            <a:ext uri="{FF2B5EF4-FFF2-40B4-BE49-F238E27FC236}">
              <a16:creationId xmlns:a16="http://schemas.microsoft.com/office/drawing/2014/main" id="{00000000-0008-0000-1C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39" name="Text Box 4">
          <a:extLst>
            <a:ext uri="{FF2B5EF4-FFF2-40B4-BE49-F238E27FC236}">
              <a16:creationId xmlns:a16="http://schemas.microsoft.com/office/drawing/2014/main" id="{00000000-0008-0000-1C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0" name="Text Box 5">
          <a:extLst>
            <a:ext uri="{FF2B5EF4-FFF2-40B4-BE49-F238E27FC236}">
              <a16:creationId xmlns:a16="http://schemas.microsoft.com/office/drawing/2014/main" id="{00000000-0008-0000-1C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1" name="Text Box 6">
          <a:extLst>
            <a:ext uri="{FF2B5EF4-FFF2-40B4-BE49-F238E27FC236}">
              <a16:creationId xmlns:a16="http://schemas.microsoft.com/office/drawing/2014/main" id="{00000000-0008-0000-1C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2" name="Text Box 8">
          <a:extLst>
            <a:ext uri="{FF2B5EF4-FFF2-40B4-BE49-F238E27FC236}">
              <a16:creationId xmlns:a16="http://schemas.microsoft.com/office/drawing/2014/main" id="{00000000-0008-0000-1C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3" name="Text Box 9">
          <a:extLst>
            <a:ext uri="{FF2B5EF4-FFF2-40B4-BE49-F238E27FC236}">
              <a16:creationId xmlns:a16="http://schemas.microsoft.com/office/drawing/2014/main" id="{00000000-0008-0000-1C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4" name="Text Box 10">
          <a:extLst>
            <a:ext uri="{FF2B5EF4-FFF2-40B4-BE49-F238E27FC236}">
              <a16:creationId xmlns:a16="http://schemas.microsoft.com/office/drawing/2014/main" id="{00000000-0008-0000-1C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5" name="Text Box 1">
          <a:extLst>
            <a:ext uri="{FF2B5EF4-FFF2-40B4-BE49-F238E27FC236}">
              <a16:creationId xmlns:a16="http://schemas.microsoft.com/office/drawing/2014/main" id="{00000000-0008-0000-1C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6" name="Text Box 2">
          <a:extLst>
            <a:ext uri="{FF2B5EF4-FFF2-40B4-BE49-F238E27FC236}">
              <a16:creationId xmlns:a16="http://schemas.microsoft.com/office/drawing/2014/main" id="{00000000-0008-0000-1C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7" name="Text Box 8">
          <a:extLst>
            <a:ext uri="{FF2B5EF4-FFF2-40B4-BE49-F238E27FC236}">
              <a16:creationId xmlns:a16="http://schemas.microsoft.com/office/drawing/2014/main" id="{00000000-0008-0000-1C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8" name="Text Box 8">
          <a:extLst>
            <a:ext uri="{FF2B5EF4-FFF2-40B4-BE49-F238E27FC236}">
              <a16:creationId xmlns:a16="http://schemas.microsoft.com/office/drawing/2014/main" id="{00000000-0008-0000-1C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49" name="Text Box 8">
          <a:extLst>
            <a:ext uri="{FF2B5EF4-FFF2-40B4-BE49-F238E27FC236}">
              <a16:creationId xmlns:a16="http://schemas.microsoft.com/office/drawing/2014/main" id="{00000000-0008-0000-1C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0" name="Text Box 8">
          <a:extLst>
            <a:ext uri="{FF2B5EF4-FFF2-40B4-BE49-F238E27FC236}">
              <a16:creationId xmlns:a16="http://schemas.microsoft.com/office/drawing/2014/main" id="{00000000-0008-0000-1C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951" name="Text Box 8">
          <a:extLst>
            <a:ext uri="{FF2B5EF4-FFF2-40B4-BE49-F238E27FC236}">
              <a16:creationId xmlns:a16="http://schemas.microsoft.com/office/drawing/2014/main" id="{00000000-0008-0000-1C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2" name="Text Box 1">
          <a:extLst>
            <a:ext uri="{FF2B5EF4-FFF2-40B4-BE49-F238E27FC236}">
              <a16:creationId xmlns:a16="http://schemas.microsoft.com/office/drawing/2014/main" id="{00000000-0008-0000-1C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3" name="Text Box 2">
          <a:extLst>
            <a:ext uri="{FF2B5EF4-FFF2-40B4-BE49-F238E27FC236}">
              <a16:creationId xmlns:a16="http://schemas.microsoft.com/office/drawing/2014/main" id="{00000000-0008-0000-1C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4" name="Text Box 3">
          <a:extLst>
            <a:ext uri="{FF2B5EF4-FFF2-40B4-BE49-F238E27FC236}">
              <a16:creationId xmlns:a16="http://schemas.microsoft.com/office/drawing/2014/main" id="{00000000-0008-0000-1C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5" name="Text Box 4">
          <a:extLst>
            <a:ext uri="{FF2B5EF4-FFF2-40B4-BE49-F238E27FC236}">
              <a16:creationId xmlns:a16="http://schemas.microsoft.com/office/drawing/2014/main" id="{00000000-0008-0000-1C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6" name="Text Box 5">
          <a:extLst>
            <a:ext uri="{FF2B5EF4-FFF2-40B4-BE49-F238E27FC236}">
              <a16:creationId xmlns:a16="http://schemas.microsoft.com/office/drawing/2014/main" id="{00000000-0008-0000-1C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7" name="Text Box 6">
          <a:extLst>
            <a:ext uri="{FF2B5EF4-FFF2-40B4-BE49-F238E27FC236}">
              <a16:creationId xmlns:a16="http://schemas.microsoft.com/office/drawing/2014/main" id="{00000000-0008-0000-1C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8" name="Text Box 8">
          <a:extLst>
            <a:ext uri="{FF2B5EF4-FFF2-40B4-BE49-F238E27FC236}">
              <a16:creationId xmlns:a16="http://schemas.microsoft.com/office/drawing/2014/main" id="{00000000-0008-0000-1C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59" name="Text Box 9">
          <a:extLst>
            <a:ext uri="{FF2B5EF4-FFF2-40B4-BE49-F238E27FC236}">
              <a16:creationId xmlns:a16="http://schemas.microsoft.com/office/drawing/2014/main" id="{00000000-0008-0000-1C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0" name="Text Box 10">
          <a:extLst>
            <a:ext uri="{FF2B5EF4-FFF2-40B4-BE49-F238E27FC236}">
              <a16:creationId xmlns:a16="http://schemas.microsoft.com/office/drawing/2014/main" id="{00000000-0008-0000-1C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1" name="Text Box 1">
          <a:extLst>
            <a:ext uri="{FF2B5EF4-FFF2-40B4-BE49-F238E27FC236}">
              <a16:creationId xmlns:a16="http://schemas.microsoft.com/office/drawing/2014/main" id="{00000000-0008-0000-1C00-0000C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2" name="Text Box 2">
          <a:extLst>
            <a:ext uri="{FF2B5EF4-FFF2-40B4-BE49-F238E27FC236}">
              <a16:creationId xmlns:a16="http://schemas.microsoft.com/office/drawing/2014/main" id="{00000000-0008-0000-1C00-0000C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36</xdr:row>
      <xdr:rowOff>63500</xdr:rowOff>
    </xdr:from>
    <xdr:ext cx="114300" cy="285750"/>
    <xdr:sp macro="" textlink="">
      <xdr:nvSpPr>
        <xdr:cNvPr id="963" name="Text Box 8">
          <a:extLst>
            <a:ext uri="{FF2B5EF4-FFF2-40B4-BE49-F238E27FC236}">
              <a16:creationId xmlns:a16="http://schemas.microsoft.com/office/drawing/2014/main" id="{00000000-0008-0000-1C00-0000C3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64" name="Text Box 8">
          <a:extLst>
            <a:ext uri="{FF2B5EF4-FFF2-40B4-BE49-F238E27FC236}">
              <a16:creationId xmlns:a16="http://schemas.microsoft.com/office/drawing/2014/main" id="{00000000-0008-0000-1C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65" name="Text Box 8">
          <a:extLst>
            <a:ext uri="{FF2B5EF4-FFF2-40B4-BE49-F238E27FC236}">
              <a16:creationId xmlns:a16="http://schemas.microsoft.com/office/drawing/2014/main" id="{00000000-0008-0000-1C00-0000C5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6" name="Text Box 8">
          <a:extLst>
            <a:ext uri="{FF2B5EF4-FFF2-40B4-BE49-F238E27FC236}">
              <a16:creationId xmlns:a16="http://schemas.microsoft.com/office/drawing/2014/main" id="{00000000-0008-0000-1C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7" name="Text Box 8">
          <a:extLst>
            <a:ext uri="{FF2B5EF4-FFF2-40B4-BE49-F238E27FC236}">
              <a16:creationId xmlns:a16="http://schemas.microsoft.com/office/drawing/2014/main" id="{00000000-0008-0000-1C00-0000C7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968" name="Text Box 8">
          <a:extLst>
            <a:ext uri="{FF2B5EF4-FFF2-40B4-BE49-F238E27FC236}">
              <a16:creationId xmlns:a16="http://schemas.microsoft.com/office/drawing/2014/main" id="{00000000-0008-0000-1C00-0000C8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969" name="Text Box 8">
          <a:extLst>
            <a:ext uri="{FF2B5EF4-FFF2-40B4-BE49-F238E27FC236}">
              <a16:creationId xmlns:a16="http://schemas.microsoft.com/office/drawing/2014/main" id="{00000000-0008-0000-1C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970" name="Text Box 8">
          <a:extLst>
            <a:ext uri="{FF2B5EF4-FFF2-40B4-BE49-F238E27FC236}">
              <a16:creationId xmlns:a16="http://schemas.microsoft.com/office/drawing/2014/main" id="{00000000-0008-0000-1C00-0000CA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971" name="Text Box 8">
          <a:extLst>
            <a:ext uri="{FF2B5EF4-FFF2-40B4-BE49-F238E27FC236}">
              <a16:creationId xmlns:a16="http://schemas.microsoft.com/office/drawing/2014/main" id="{00000000-0008-0000-1C00-0000CB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45</xdr:row>
      <xdr:rowOff>43392</xdr:rowOff>
    </xdr:from>
    <xdr:ext cx="114300" cy="285750"/>
    <xdr:sp macro="" textlink="">
      <xdr:nvSpPr>
        <xdr:cNvPr id="972" name="Text Box 2">
          <a:extLst>
            <a:ext uri="{FF2B5EF4-FFF2-40B4-BE49-F238E27FC236}">
              <a16:creationId xmlns:a16="http://schemas.microsoft.com/office/drawing/2014/main" id="{00000000-0008-0000-1C00-0000CC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52</xdr:row>
      <xdr:rowOff>9525</xdr:rowOff>
    </xdr:from>
    <xdr:ext cx="114300" cy="285750"/>
    <xdr:sp macro="" textlink="">
      <xdr:nvSpPr>
        <xdr:cNvPr id="973" name="Text Box 8">
          <a:extLst>
            <a:ext uri="{FF2B5EF4-FFF2-40B4-BE49-F238E27FC236}">
              <a16:creationId xmlns:a16="http://schemas.microsoft.com/office/drawing/2014/main" id="{00000000-0008-0000-1C00-0000CD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974" name="Text Box 8">
          <a:extLst>
            <a:ext uri="{FF2B5EF4-FFF2-40B4-BE49-F238E27FC236}">
              <a16:creationId xmlns:a16="http://schemas.microsoft.com/office/drawing/2014/main" id="{00000000-0008-0000-1C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975" name="Text Box 8">
          <a:extLst>
            <a:ext uri="{FF2B5EF4-FFF2-40B4-BE49-F238E27FC236}">
              <a16:creationId xmlns:a16="http://schemas.microsoft.com/office/drawing/2014/main" id="{00000000-0008-0000-1C00-0000CF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38</xdr:row>
      <xdr:rowOff>14817</xdr:rowOff>
    </xdr:from>
    <xdr:ext cx="114300" cy="285750"/>
    <xdr:sp macro="" textlink="">
      <xdr:nvSpPr>
        <xdr:cNvPr id="976" name="Text Box 8">
          <a:extLst>
            <a:ext uri="{FF2B5EF4-FFF2-40B4-BE49-F238E27FC236}">
              <a16:creationId xmlns:a16="http://schemas.microsoft.com/office/drawing/2014/main" id="{00000000-0008-0000-1C00-0000D0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51</xdr:row>
      <xdr:rowOff>152400</xdr:rowOff>
    </xdr:from>
    <xdr:ext cx="114300" cy="285750"/>
    <xdr:sp macro="" textlink="">
      <xdr:nvSpPr>
        <xdr:cNvPr id="977" name="Text Box 8">
          <a:extLst>
            <a:ext uri="{FF2B5EF4-FFF2-40B4-BE49-F238E27FC236}">
              <a16:creationId xmlns:a16="http://schemas.microsoft.com/office/drawing/2014/main" id="{00000000-0008-0000-1C00-0000D1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39</xdr:row>
      <xdr:rowOff>0</xdr:rowOff>
    </xdr:from>
    <xdr:ext cx="114300" cy="285750"/>
    <xdr:sp macro="" textlink="">
      <xdr:nvSpPr>
        <xdr:cNvPr id="978" name="Text Box 8">
          <a:extLst>
            <a:ext uri="{FF2B5EF4-FFF2-40B4-BE49-F238E27FC236}">
              <a16:creationId xmlns:a16="http://schemas.microsoft.com/office/drawing/2014/main" id="{00000000-0008-0000-1C00-0000D2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79" name="Text Box 1">
          <a:extLst>
            <a:ext uri="{FF2B5EF4-FFF2-40B4-BE49-F238E27FC236}">
              <a16:creationId xmlns:a16="http://schemas.microsoft.com/office/drawing/2014/main" id="{00000000-0008-0000-1C00-0000D3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980" name="Text Box 8">
          <a:extLst>
            <a:ext uri="{FF2B5EF4-FFF2-40B4-BE49-F238E27FC236}">
              <a16:creationId xmlns:a16="http://schemas.microsoft.com/office/drawing/2014/main" id="{00000000-0008-0000-1C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981" name="Text Box 8">
          <a:extLst>
            <a:ext uri="{FF2B5EF4-FFF2-40B4-BE49-F238E27FC236}">
              <a16:creationId xmlns:a16="http://schemas.microsoft.com/office/drawing/2014/main" id="{00000000-0008-0000-1C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34</xdr:row>
      <xdr:rowOff>0</xdr:rowOff>
    </xdr:from>
    <xdr:ext cx="114300" cy="285750"/>
    <xdr:sp macro="" textlink="">
      <xdr:nvSpPr>
        <xdr:cNvPr id="982" name="Text Box 8">
          <a:extLst>
            <a:ext uri="{FF2B5EF4-FFF2-40B4-BE49-F238E27FC236}">
              <a16:creationId xmlns:a16="http://schemas.microsoft.com/office/drawing/2014/main" id="{00000000-0008-0000-1C00-0000D6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36</xdr:row>
      <xdr:rowOff>63500</xdr:rowOff>
    </xdr:from>
    <xdr:ext cx="114300" cy="285750"/>
    <xdr:sp macro="" textlink="">
      <xdr:nvSpPr>
        <xdr:cNvPr id="983" name="Text Box 8">
          <a:extLst>
            <a:ext uri="{FF2B5EF4-FFF2-40B4-BE49-F238E27FC236}">
              <a16:creationId xmlns:a16="http://schemas.microsoft.com/office/drawing/2014/main" id="{00000000-0008-0000-1C00-0000D7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4" name="Text Box 11">
          <a:extLst>
            <a:ext uri="{FF2B5EF4-FFF2-40B4-BE49-F238E27FC236}">
              <a16:creationId xmlns:a16="http://schemas.microsoft.com/office/drawing/2014/main" id="{00000000-0008-0000-1C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5" name="Text Box 12">
          <a:extLst>
            <a:ext uri="{FF2B5EF4-FFF2-40B4-BE49-F238E27FC236}">
              <a16:creationId xmlns:a16="http://schemas.microsoft.com/office/drawing/2014/main" id="{00000000-0008-0000-1C00-0000D9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6" name="Text Box 11">
          <a:extLst>
            <a:ext uri="{FF2B5EF4-FFF2-40B4-BE49-F238E27FC236}">
              <a16:creationId xmlns:a16="http://schemas.microsoft.com/office/drawing/2014/main" id="{00000000-0008-0000-1C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7" name="Text Box 12">
          <a:extLst>
            <a:ext uri="{FF2B5EF4-FFF2-40B4-BE49-F238E27FC236}">
              <a16:creationId xmlns:a16="http://schemas.microsoft.com/office/drawing/2014/main" id="{00000000-0008-0000-1C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8" name="Text Box 11">
          <a:extLst>
            <a:ext uri="{FF2B5EF4-FFF2-40B4-BE49-F238E27FC236}">
              <a16:creationId xmlns:a16="http://schemas.microsoft.com/office/drawing/2014/main" id="{00000000-0008-0000-1C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9" name="Text Box 12">
          <a:extLst>
            <a:ext uri="{FF2B5EF4-FFF2-40B4-BE49-F238E27FC236}">
              <a16:creationId xmlns:a16="http://schemas.microsoft.com/office/drawing/2014/main" id="{00000000-0008-0000-1C00-0000DD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0" name="Text Box 13">
          <a:extLst>
            <a:ext uri="{FF2B5EF4-FFF2-40B4-BE49-F238E27FC236}">
              <a16:creationId xmlns:a16="http://schemas.microsoft.com/office/drawing/2014/main" id="{00000000-0008-0000-1C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1" name="Text Box 14">
          <a:extLst>
            <a:ext uri="{FF2B5EF4-FFF2-40B4-BE49-F238E27FC236}">
              <a16:creationId xmlns:a16="http://schemas.microsoft.com/office/drawing/2014/main" id="{00000000-0008-0000-1C00-0000DF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2" name="Text Box 11">
          <a:extLst>
            <a:ext uri="{FF2B5EF4-FFF2-40B4-BE49-F238E27FC236}">
              <a16:creationId xmlns:a16="http://schemas.microsoft.com/office/drawing/2014/main" id="{00000000-0008-0000-1C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3" name="Text Box 12">
          <a:extLst>
            <a:ext uri="{FF2B5EF4-FFF2-40B4-BE49-F238E27FC236}">
              <a16:creationId xmlns:a16="http://schemas.microsoft.com/office/drawing/2014/main" id="{00000000-0008-0000-1C00-0000E1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4" name="Text Box 11">
          <a:extLst>
            <a:ext uri="{FF2B5EF4-FFF2-40B4-BE49-F238E27FC236}">
              <a16:creationId xmlns:a16="http://schemas.microsoft.com/office/drawing/2014/main" id="{00000000-0008-0000-1C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5" name="Text Box 12">
          <a:extLst>
            <a:ext uri="{FF2B5EF4-FFF2-40B4-BE49-F238E27FC236}">
              <a16:creationId xmlns:a16="http://schemas.microsoft.com/office/drawing/2014/main" id="{00000000-0008-0000-1C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6" name="Text Box 11">
          <a:extLst>
            <a:ext uri="{FF2B5EF4-FFF2-40B4-BE49-F238E27FC236}">
              <a16:creationId xmlns:a16="http://schemas.microsoft.com/office/drawing/2014/main" id="{00000000-0008-0000-1C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7" name="Text Box 12">
          <a:extLst>
            <a:ext uri="{FF2B5EF4-FFF2-40B4-BE49-F238E27FC236}">
              <a16:creationId xmlns:a16="http://schemas.microsoft.com/office/drawing/2014/main" id="{00000000-0008-0000-1C00-0000E5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998" name="Text Box 13">
          <a:extLst>
            <a:ext uri="{FF2B5EF4-FFF2-40B4-BE49-F238E27FC236}">
              <a16:creationId xmlns:a16="http://schemas.microsoft.com/office/drawing/2014/main" id="{00000000-0008-0000-1C00-0000E6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9" name="Text Box 11">
          <a:extLst>
            <a:ext uri="{FF2B5EF4-FFF2-40B4-BE49-F238E27FC236}">
              <a16:creationId xmlns:a16="http://schemas.microsoft.com/office/drawing/2014/main" id="{00000000-0008-0000-1C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0" name="Text Box 12">
          <a:extLst>
            <a:ext uri="{FF2B5EF4-FFF2-40B4-BE49-F238E27FC236}">
              <a16:creationId xmlns:a16="http://schemas.microsoft.com/office/drawing/2014/main" id="{00000000-0008-0000-1C00-0000E8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1" name="Text Box 11">
          <a:extLst>
            <a:ext uri="{FF2B5EF4-FFF2-40B4-BE49-F238E27FC236}">
              <a16:creationId xmlns:a16="http://schemas.microsoft.com/office/drawing/2014/main" id="{00000000-0008-0000-1C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2" name="Text Box 12">
          <a:extLst>
            <a:ext uri="{FF2B5EF4-FFF2-40B4-BE49-F238E27FC236}">
              <a16:creationId xmlns:a16="http://schemas.microsoft.com/office/drawing/2014/main" id="{00000000-0008-0000-1C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3" name="Text Box 11">
          <a:extLst>
            <a:ext uri="{FF2B5EF4-FFF2-40B4-BE49-F238E27FC236}">
              <a16:creationId xmlns:a16="http://schemas.microsoft.com/office/drawing/2014/main" id="{00000000-0008-0000-1C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4" name="Text Box 12">
          <a:extLst>
            <a:ext uri="{FF2B5EF4-FFF2-40B4-BE49-F238E27FC236}">
              <a16:creationId xmlns:a16="http://schemas.microsoft.com/office/drawing/2014/main" id="{00000000-0008-0000-1C00-0000EC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5" name="Text Box 13">
          <a:extLst>
            <a:ext uri="{FF2B5EF4-FFF2-40B4-BE49-F238E27FC236}">
              <a16:creationId xmlns:a16="http://schemas.microsoft.com/office/drawing/2014/main" id="{00000000-0008-0000-1C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6" name="Text Box 14">
          <a:extLst>
            <a:ext uri="{FF2B5EF4-FFF2-40B4-BE49-F238E27FC236}">
              <a16:creationId xmlns:a16="http://schemas.microsoft.com/office/drawing/2014/main" id="{00000000-0008-0000-1C00-0000EE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7" name="Text Box 11">
          <a:extLst>
            <a:ext uri="{FF2B5EF4-FFF2-40B4-BE49-F238E27FC236}">
              <a16:creationId xmlns:a16="http://schemas.microsoft.com/office/drawing/2014/main" id="{00000000-0008-0000-1C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8" name="Text Box 12">
          <a:extLst>
            <a:ext uri="{FF2B5EF4-FFF2-40B4-BE49-F238E27FC236}">
              <a16:creationId xmlns:a16="http://schemas.microsoft.com/office/drawing/2014/main" id="{00000000-0008-0000-1C00-0000F0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9" name="Text Box 11">
          <a:extLst>
            <a:ext uri="{FF2B5EF4-FFF2-40B4-BE49-F238E27FC236}">
              <a16:creationId xmlns:a16="http://schemas.microsoft.com/office/drawing/2014/main" id="{00000000-0008-0000-1C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0" name="Text Box 12">
          <a:extLst>
            <a:ext uri="{FF2B5EF4-FFF2-40B4-BE49-F238E27FC236}">
              <a16:creationId xmlns:a16="http://schemas.microsoft.com/office/drawing/2014/main" id="{00000000-0008-0000-1C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1" name="Text Box 11">
          <a:extLst>
            <a:ext uri="{FF2B5EF4-FFF2-40B4-BE49-F238E27FC236}">
              <a16:creationId xmlns:a16="http://schemas.microsoft.com/office/drawing/2014/main" id="{00000000-0008-0000-1C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2" name="Text Box 12">
          <a:extLst>
            <a:ext uri="{FF2B5EF4-FFF2-40B4-BE49-F238E27FC236}">
              <a16:creationId xmlns:a16="http://schemas.microsoft.com/office/drawing/2014/main" id="{00000000-0008-0000-1C00-0000F4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13" name="Text Box 13">
          <a:extLst>
            <a:ext uri="{FF2B5EF4-FFF2-40B4-BE49-F238E27FC236}">
              <a16:creationId xmlns:a16="http://schemas.microsoft.com/office/drawing/2014/main" id="{00000000-0008-0000-1C00-0000F5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4" name="Text Box 13">
          <a:extLst>
            <a:ext uri="{FF2B5EF4-FFF2-40B4-BE49-F238E27FC236}">
              <a16:creationId xmlns:a16="http://schemas.microsoft.com/office/drawing/2014/main" id="{00000000-0008-0000-1C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5" name="Text Box 14">
          <a:extLst>
            <a:ext uri="{FF2B5EF4-FFF2-40B4-BE49-F238E27FC236}">
              <a16:creationId xmlns:a16="http://schemas.microsoft.com/office/drawing/2014/main" id="{00000000-0008-0000-1C00-0000F7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6" name="Text Box 13">
          <a:extLst>
            <a:ext uri="{FF2B5EF4-FFF2-40B4-BE49-F238E27FC236}">
              <a16:creationId xmlns:a16="http://schemas.microsoft.com/office/drawing/2014/main" id="{00000000-0008-0000-1C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7" name="Text Box 14">
          <a:extLst>
            <a:ext uri="{FF2B5EF4-FFF2-40B4-BE49-F238E27FC236}">
              <a16:creationId xmlns:a16="http://schemas.microsoft.com/office/drawing/2014/main" id="{00000000-0008-0000-1C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8" name="Text Box 13">
          <a:extLst>
            <a:ext uri="{FF2B5EF4-FFF2-40B4-BE49-F238E27FC236}">
              <a16:creationId xmlns:a16="http://schemas.microsoft.com/office/drawing/2014/main" id="{00000000-0008-0000-1C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9" name="Text Box 14">
          <a:extLst>
            <a:ext uri="{FF2B5EF4-FFF2-40B4-BE49-F238E27FC236}">
              <a16:creationId xmlns:a16="http://schemas.microsoft.com/office/drawing/2014/main" id="{00000000-0008-0000-1C00-0000FB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0" name="Text Box 13">
          <a:extLst>
            <a:ext uri="{FF2B5EF4-FFF2-40B4-BE49-F238E27FC236}">
              <a16:creationId xmlns:a16="http://schemas.microsoft.com/office/drawing/2014/main" id="{00000000-0008-0000-1C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4">
          <a:extLst>
            <a:ext uri="{FF2B5EF4-FFF2-40B4-BE49-F238E27FC236}">
              <a16:creationId xmlns:a16="http://schemas.microsoft.com/office/drawing/2014/main" id="{00000000-0008-0000-1C00-0000F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2" name="Text Box 13">
          <a:extLst>
            <a:ext uri="{FF2B5EF4-FFF2-40B4-BE49-F238E27FC236}">
              <a16:creationId xmlns:a16="http://schemas.microsoft.com/office/drawing/2014/main" id="{00000000-0008-0000-1C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4">
          <a:extLst>
            <a:ext uri="{FF2B5EF4-FFF2-40B4-BE49-F238E27FC236}">
              <a16:creationId xmlns:a16="http://schemas.microsoft.com/office/drawing/2014/main" id="{00000000-0008-0000-1C00-0000FF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4" name="Text Box 13">
          <a:extLst>
            <a:ext uri="{FF2B5EF4-FFF2-40B4-BE49-F238E27FC236}">
              <a16:creationId xmlns:a16="http://schemas.microsoft.com/office/drawing/2014/main" id="{00000000-0008-0000-1C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5" name="Text Box 14">
          <a:extLst>
            <a:ext uri="{FF2B5EF4-FFF2-40B4-BE49-F238E27FC236}">
              <a16:creationId xmlns:a16="http://schemas.microsoft.com/office/drawing/2014/main" id="{00000000-0008-0000-1C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6" name="Text Box 13">
          <a:extLst>
            <a:ext uri="{FF2B5EF4-FFF2-40B4-BE49-F238E27FC236}">
              <a16:creationId xmlns:a16="http://schemas.microsoft.com/office/drawing/2014/main" id="{00000000-0008-0000-1C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7" name="Text Box 14">
          <a:extLst>
            <a:ext uri="{FF2B5EF4-FFF2-40B4-BE49-F238E27FC236}">
              <a16:creationId xmlns:a16="http://schemas.microsoft.com/office/drawing/2014/main" id="{00000000-0008-0000-1C00-00000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1028" name="Text Box 13">
          <a:extLst>
            <a:ext uri="{FF2B5EF4-FFF2-40B4-BE49-F238E27FC236}">
              <a16:creationId xmlns:a16="http://schemas.microsoft.com/office/drawing/2014/main" id="{00000000-0008-0000-1C00-000004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9" name="Text Box 13">
          <a:extLst>
            <a:ext uri="{FF2B5EF4-FFF2-40B4-BE49-F238E27FC236}">
              <a16:creationId xmlns:a16="http://schemas.microsoft.com/office/drawing/2014/main" id="{00000000-0008-0000-1C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0" name="Text Box 14">
          <a:extLst>
            <a:ext uri="{FF2B5EF4-FFF2-40B4-BE49-F238E27FC236}">
              <a16:creationId xmlns:a16="http://schemas.microsoft.com/office/drawing/2014/main" id="{00000000-0008-0000-1C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1" name="Text Box 13">
          <a:extLst>
            <a:ext uri="{FF2B5EF4-FFF2-40B4-BE49-F238E27FC236}">
              <a16:creationId xmlns:a16="http://schemas.microsoft.com/office/drawing/2014/main" id="{00000000-0008-0000-1C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2" name="Text Box 14">
          <a:extLst>
            <a:ext uri="{FF2B5EF4-FFF2-40B4-BE49-F238E27FC236}">
              <a16:creationId xmlns:a16="http://schemas.microsoft.com/office/drawing/2014/main" id="{00000000-0008-0000-1C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3" name="Text Box 13">
          <a:extLst>
            <a:ext uri="{FF2B5EF4-FFF2-40B4-BE49-F238E27FC236}">
              <a16:creationId xmlns:a16="http://schemas.microsoft.com/office/drawing/2014/main" id="{00000000-0008-0000-1C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4" name="Text Box 14">
          <a:extLst>
            <a:ext uri="{FF2B5EF4-FFF2-40B4-BE49-F238E27FC236}">
              <a16:creationId xmlns:a16="http://schemas.microsoft.com/office/drawing/2014/main" id="{00000000-0008-0000-1C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5" name="Text Box 13">
          <a:extLst>
            <a:ext uri="{FF2B5EF4-FFF2-40B4-BE49-F238E27FC236}">
              <a16:creationId xmlns:a16="http://schemas.microsoft.com/office/drawing/2014/main" id="{00000000-0008-0000-1C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6" name="Text Box 14">
          <a:extLst>
            <a:ext uri="{FF2B5EF4-FFF2-40B4-BE49-F238E27FC236}">
              <a16:creationId xmlns:a16="http://schemas.microsoft.com/office/drawing/2014/main" id="{00000000-0008-0000-1C00-00000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7" name="Text Box 13">
          <a:extLst>
            <a:ext uri="{FF2B5EF4-FFF2-40B4-BE49-F238E27FC236}">
              <a16:creationId xmlns:a16="http://schemas.microsoft.com/office/drawing/2014/main" id="{00000000-0008-0000-1C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8" name="Text Box 14">
          <a:extLst>
            <a:ext uri="{FF2B5EF4-FFF2-40B4-BE49-F238E27FC236}">
              <a16:creationId xmlns:a16="http://schemas.microsoft.com/office/drawing/2014/main" id="{00000000-0008-0000-1C00-00000E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9" name="Text Box 13">
          <a:extLst>
            <a:ext uri="{FF2B5EF4-FFF2-40B4-BE49-F238E27FC236}">
              <a16:creationId xmlns:a16="http://schemas.microsoft.com/office/drawing/2014/main" id="{00000000-0008-0000-1C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0" name="Text Box 14">
          <a:extLst>
            <a:ext uri="{FF2B5EF4-FFF2-40B4-BE49-F238E27FC236}">
              <a16:creationId xmlns:a16="http://schemas.microsoft.com/office/drawing/2014/main" id="{00000000-0008-0000-1C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1" name="Text Box 13">
          <a:extLst>
            <a:ext uri="{FF2B5EF4-FFF2-40B4-BE49-F238E27FC236}">
              <a16:creationId xmlns:a16="http://schemas.microsoft.com/office/drawing/2014/main" id="{00000000-0008-0000-1C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2" name="Text Box 14">
          <a:extLst>
            <a:ext uri="{FF2B5EF4-FFF2-40B4-BE49-F238E27FC236}">
              <a16:creationId xmlns:a16="http://schemas.microsoft.com/office/drawing/2014/main" id="{00000000-0008-0000-1C00-00001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3" name="Text Box 13">
          <a:extLst>
            <a:ext uri="{FF2B5EF4-FFF2-40B4-BE49-F238E27FC236}">
              <a16:creationId xmlns:a16="http://schemas.microsoft.com/office/drawing/2014/main" id="{00000000-0008-0000-1C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4">
          <a:extLst>
            <a:ext uri="{FF2B5EF4-FFF2-40B4-BE49-F238E27FC236}">
              <a16:creationId xmlns:a16="http://schemas.microsoft.com/office/drawing/2014/main" id="{00000000-0008-0000-1C00-000014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5" name="Text Box 13">
          <a:extLst>
            <a:ext uri="{FF2B5EF4-FFF2-40B4-BE49-F238E27FC236}">
              <a16:creationId xmlns:a16="http://schemas.microsoft.com/office/drawing/2014/main" id="{00000000-0008-0000-1C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4">
          <a:extLst>
            <a:ext uri="{FF2B5EF4-FFF2-40B4-BE49-F238E27FC236}">
              <a16:creationId xmlns:a16="http://schemas.microsoft.com/office/drawing/2014/main" id="{00000000-0008-0000-1C00-000016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7" name="Text Box 13">
          <a:extLst>
            <a:ext uri="{FF2B5EF4-FFF2-40B4-BE49-F238E27FC236}">
              <a16:creationId xmlns:a16="http://schemas.microsoft.com/office/drawing/2014/main" id="{00000000-0008-0000-1C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8" name="Text Box 14">
          <a:extLst>
            <a:ext uri="{FF2B5EF4-FFF2-40B4-BE49-F238E27FC236}">
              <a16:creationId xmlns:a16="http://schemas.microsoft.com/office/drawing/2014/main" id="{00000000-0008-0000-1C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9" name="Text Box 13">
          <a:extLst>
            <a:ext uri="{FF2B5EF4-FFF2-40B4-BE49-F238E27FC236}">
              <a16:creationId xmlns:a16="http://schemas.microsoft.com/office/drawing/2014/main" id="{00000000-0008-0000-1C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0" name="Text Box 14">
          <a:extLst>
            <a:ext uri="{FF2B5EF4-FFF2-40B4-BE49-F238E27FC236}">
              <a16:creationId xmlns:a16="http://schemas.microsoft.com/office/drawing/2014/main" id="{00000000-0008-0000-1C00-00001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51" name="Text Box 13">
          <a:extLst>
            <a:ext uri="{FF2B5EF4-FFF2-40B4-BE49-F238E27FC236}">
              <a16:creationId xmlns:a16="http://schemas.microsoft.com/office/drawing/2014/main" id="{00000000-0008-0000-1C00-00001B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2" name="Text Box 13">
          <a:extLst>
            <a:ext uri="{FF2B5EF4-FFF2-40B4-BE49-F238E27FC236}">
              <a16:creationId xmlns:a16="http://schemas.microsoft.com/office/drawing/2014/main" id="{00000000-0008-0000-1C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3" name="Text Box 14">
          <a:extLst>
            <a:ext uri="{FF2B5EF4-FFF2-40B4-BE49-F238E27FC236}">
              <a16:creationId xmlns:a16="http://schemas.microsoft.com/office/drawing/2014/main" id="{00000000-0008-0000-1C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4" name="Text Box 13">
          <a:extLst>
            <a:ext uri="{FF2B5EF4-FFF2-40B4-BE49-F238E27FC236}">
              <a16:creationId xmlns:a16="http://schemas.microsoft.com/office/drawing/2014/main" id="{00000000-0008-0000-1C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5" name="Text Box 14">
          <a:extLst>
            <a:ext uri="{FF2B5EF4-FFF2-40B4-BE49-F238E27FC236}">
              <a16:creationId xmlns:a16="http://schemas.microsoft.com/office/drawing/2014/main" id="{00000000-0008-0000-1C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6" name="Text Box 13">
          <a:extLst>
            <a:ext uri="{FF2B5EF4-FFF2-40B4-BE49-F238E27FC236}">
              <a16:creationId xmlns:a16="http://schemas.microsoft.com/office/drawing/2014/main" id="{00000000-0008-0000-1C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7" name="Text Box 14">
          <a:extLst>
            <a:ext uri="{FF2B5EF4-FFF2-40B4-BE49-F238E27FC236}">
              <a16:creationId xmlns:a16="http://schemas.microsoft.com/office/drawing/2014/main" id="{00000000-0008-0000-1C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8" name="Text Box 13">
          <a:extLst>
            <a:ext uri="{FF2B5EF4-FFF2-40B4-BE49-F238E27FC236}">
              <a16:creationId xmlns:a16="http://schemas.microsoft.com/office/drawing/2014/main" id="{00000000-0008-0000-1C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9" name="Text Box 14">
          <a:extLst>
            <a:ext uri="{FF2B5EF4-FFF2-40B4-BE49-F238E27FC236}">
              <a16:creationId xmlns:a16="http://schemas.microsoft.com/office/drawing/2014/main" id="{00000000-0008-0000-1C00-00002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0" name="Text Box 13">
          <a:extLst>
            <a:ext uri="{FF2B5EF4-FFF2-40B4-BE49-F238E27FC236}">
              <a16:creationId xmlns:a16="http://schemas.microsoft.com/office/drawing/2014/main" id="{00000000-0008-0000-1C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1" name="Text Box 14">
          <a:extLst>
            <a:ext uri="{FF2B5EF4-FFF2-40B4-BE49-F238E27FC236}">
              <a16:creationId xmlns:a16="http://schemas.microsoft.com/office/drawing/2014/main" id="{00000000-0008-0000-1C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2" name="Text Box 13">
          <a:extLst>
            <a:ext uri="{FF2B5EF4-FFF2-40B4-BE49-F238E27FC236}">
              <a16:creationId xmlns:a16="http://schemas.microsoft.com/office/drawing/2014/main" id="{00000000-0008-0000-1C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3" name="Text Box 14">
          <a:extLst>
            <a:ext uri="{FF2B5EF4-FFF2-40B4-BE49-F238E27FC236}">
              <a16:creationId xmlns:a16="http://schemas.microsoft.com/office/drawing/2014/main" id="{00000000-0008-0000-1C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4" name="Text Box 13">
          <a:extLst>
            <a:ext uri="{FF2B5EF4-FFF2-40B4-BE49-F238E27FC236}">
              <a16:creationId xmlns:a16="http://schemas.microsoft.com/office/drawing/2014/main" id="{00000000-0008-0000-1C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5" name="Text Box 14">
          <a:extLst>
            <a:ext uri="{FF2B5EF4-FFF2-40B4-BE49-F238E27FC236}">
              <a16:creationId xmlns:a16="http://schemas.microsoft.com/office/drawing/2014/main" id="{00000000-0008-0000-1C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6" name="Text Box 13">
          <a:extLst>
            <a:ext uri="{FF2B5EF4-FFF2-40B4-BE49-F238E27FC236}">
              <a16:creationId xmlns:a16="http://schemas.microsoft.com/office/drawing/2014/main" id="{00000000-0008-0000-1C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7" name="Text Box 14">
          <a:extLst>
            <a:ext uri="{FF2B5EF4-FFF2-40B4-BE49-F238E27FC236}">
              <a16:creationId xmlns:a16="http://schemas.microsoft.com/office/drawing/2014/main" id="{00000000-0008-0000-1C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8" name="Text Box 13">
          <a:extLst>
            <a:ext uri="{FF2B5EF4-FFF2-40B4-BE49-F238E27FC236}">
              <a16:creationId xmlns:a16="http://schemas.microsoft.com/office/drawing/2014/main" id="{00000000-0008-0000-1C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9" name="Text Box 14">
          <a:extLst>
            <a:ext uri="{FF2B5EF4-FFF2-40B4-BE49-F238E27FC236}">
              <a16:creationId xmlns:a16="http://schemas.microsoft.com/office/drawing/2014/main" id="{00000000-0008-0000-1C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0" name="Text Box 13">
          <a:extLst>
            <a:ext uri="{FF2B5EF4-FFF2-40B4-BE49-F238E27FC236}">
              <a16:creationId xmlns:a16="http://schemas.microsoft.com/office/drawing/2014/main" id="{00000000-0008-0000-1C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1" name="Text Box 14">
          <a:extLst>
            <a:ext uri="{FF2B5EF4-FFF2-40B4-BE49-F238E27FC236}">
              <a16:creationId xmlns:a16="http://schemas.microsoft.com/office/drawing/2014/main" id="{00000000-0008-0000-1C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2" name="Text Box 13">
          <a:extLst>
            <a:ext uri="{FF2B5EF4-FFF2-40B4-BE49-F238E27FC236}">
              <a16:creationId xmlns:a16="http://schemas.microsoft.com/office/drawing/2014/main" id="{00000000-0008-0000-1C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3" name="Text Box 14">
          <a:extLst>
            <a:ext uri="{FF2B5EF4-FFF2-40B4-BE49-F238E27FC236}">
              <a16:creationId xmlns:a16="http://schemas.microsoft.com/office/drawing/2014/main" id="{00000000-0008-0000-1C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4" name="Text Box 13">
          <a:extLst>
            <a:ext uri="{FF2B5EF4-FFF2-40B4-BE49-F238E27FC236}">
              <a16:creationId xmlns:a16="http://schemas.microsoft.com/office/drawing/2014/main" id="{00000000-0008-0000-1C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5" name="Text Box 14">
          <a:extLst>
            <a:ext uri="{FF2B5EF4-FFF2-40B4-BE49-F238E27FC236}">
              <a16:creationId xmlns:a16="http://schemas.microsoft.com/office/drawing/2014/main" id="{00000000-0008-0000-1C00-00003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6" name="Text Box 13">
          <a:extLst>
            <a:ext uri="{FF2B5EF4-FFF2-40B4-BE49-F238E27FC236}">
              <a16:creationId xmlns:a16="http://schemas.microsoft.com/office/drawing/2014/main" id="{00000000-0008-0000-1C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7" name="Text Box 14">
          <a:extLst>
            <a:ext uri="{FF2B5EF4-FFF2-40B4-BE49-F238E27FC236}">
              <a16:creationId xmlns:a16="http://schemas.microsoft.com/office/drawing/2014/main" id="{00000000-0008-0000-1C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8" name="Text Box 13">
          <a:extLst>
            <a:ext uri="{FF2B5EF4-FFF2-40B4-BE49-F238E27FC236}">
              <a16:creationId xmlns:a16="http://schemas.microsoft.com/office/drawing/2014/main" id="{00000000-0008-0000-1C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9" name="Text Box 14">
          <a:extLst>
            <a:ext uri="{FF2B5EF4-FFF2-40B4-BE49-F238E27FC236}">
              <a16:creationId xmlns:a16="http://schemas.microsoft.com/office/drawing/2014/main" id="{00000000-0008-0000-1C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0" name="Text Box 13">
          <a:extLst>
            <a:ext uri="{FF2B5EF4-FFF2-40B4-BE49-F238E27FC236}">
              <a16:creationId xmlns:a16="http://schemas.microsoft.com/office/drawing/2014/main" id="{00000000-0008-0000-1C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1" name="Text Box 14">
          <a:extLst>
            <a:ext uri="{FF2B5EF4-FFF2-40B4-BE49-F238E27FC236}">
              <a16:creationId xmlns:a16="http://schemas.microsoft.com/office/drawing/2014/main" id="{00000000-0008-0000-1C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2" name="Text Box 13">
          <a:extLst>
            <a:ext uri="{FF2B5EF4-FFF2-40B4-BE49-F238E27FC236}">
              <a16:creationId xmlns:a16="http://schemas.microsoft.com/office/drawing/2014/main" id="{00000000-0008-0000-1C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3" name="Text Box 14">
          <a:extLst>
            <a:ext uri="{FF2B5EF4-FFF2-40B4-BE49-F238E27FC236}">
              <a16:creationId xmlns:a16="http://schemas.microsoft.com/office/drawing/2014/main" id="{00000000-0008-0000-1C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4" name="Text Box 13">
          <a:extLst>
            <a:ext uri="{FF2B5EF4-FFF2-40B4-BE49-F238E27FC236}">
              <a16:creationId xmlns:a16="http://schemas.microsoft.com/office/drawing/2014/main" id="{00000000-0008-0000-1C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5" name="Text Box 14">
          <a:extLst>
            <a:ext uri="{FF2B5EF4-FFF2-40B4-BE49-F238E27FC236}">
              <a16:creationId xmlns:a16="http://schemas.microsoft.com/office/drawing/2014/main" id="{00000000-0008-0000-1C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6" name="Text Box 13">
          <a:extLst>
            <a:ext uri="{FF2B5EF4-FFF2-40B4-BE49-F238E27FC236}">
              <a16:creationId xmlns:a16="http://schemas.microsoft.com/office/drawing/2014/main" id="{00000000-0008-0000-1C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7" name="Text Box 14">
          <a:extLst>
            <a:ext uri="{FF2B5EF4-FFF2-40B4-BE49-F238E27FC236}">
              <a16:creationId xmlns:a16="http://schemas.microsoft.com/office/drawing/2014/main" id="{00000000-0008-0000-1C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8" name="Text Box 13">
          <a:extLst>
            <a:ext uri="{FF2B5EF4-FFF2-40B4-BE49-F238E27FC236}">
              <a16:creationId xmlns:a16="http://schemas.microsoft.com/office/drawing/2014/main" id="{00000000-0008-0000-1C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9" name="Text Box 14">
          <a:extLst>
            <a:ext uri="{FF2B5EF4-FFF2-40B4-BE49-F238E27FC236}">
              <a16:creationId xmlns:a16="http://schemas.microsoft.com/office/drawing/2014/main" id="{00000000-0008-0000-1C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0" name="Text Box 13">
          <a:extLst>
            <a:ext uri="{FF2B5EF4-FFF2-40B4-BE49-F238E27FC236}">
              <a16:creationId xmlns:a16="http://schemas.microsoft.com/office/drawing/2014/main" id="{00000000-0008-0000-1C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1" name="Text Box 14">
          <a:extLst>
            <a:ext uri="{FF2B5EF4-FFF2-40B4-BE49-F238E27FC236}">
              <a16:creationId xmlns:a16="http://schemas.microsoft.com/office/drawing/2014/main" id="{00000000-0008-0000-1C00-00004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092" name="Text Box 8">
          <a:extLst>
            <a:ext uri="{FF2B5EF4-FFF2-40B4-BE49-F238E27FC236}">
              <a16:creationId xmlns:a16="http://schemas.microsoft.com/office/drawing/2014/main" id="{00000000-0008-0000-1C00-000044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169334</xdr:rowOff>
    </xdr:from>
    <xdr:ext cx="114300" cy="285750"/>
    <xdr:sp macro="" textlink="">
      <xdr:nvSpPr>
        <xdr:cNvPr id="1093" name="Text Box 8">
          <a:extLst>
            <a:ext uri="{FF2B5EF4-FFF2-40B4-BE49-F238E27FC236}">
              <a16:creationId xmlns:a16="http://schemas.microsoft.com/office/drawing/2014/main" id="{00000000-0008-0000-1C00-000045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152400</xdr:rowOff>
    </xdr:from>
    <xdr:ext cx="114300" cy="285750"/>
    <xdr:sp macro="" textlink="">
      <xdr:nvSpPr>
        <xdr:cNvPr id="1094" name="Text Box 8">
          <a:extLst>
            <a:ext uri="{FF2B5EF4-FFF2-40B4-BE49-F238E27FC236}">
              <a16:creationId xmlns:a16="http://schemas.microsoft.com/office/drawing/2014/main" id="{00000000-0008-0000-1C00-000046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095" name="Text Box 8">
          <a:extLst>
            <a:ext uri="{FF2B5EF4-FFF2-40B4-BE49-F238E27FC236}">
              <a16:creationId xmlns:a16="http://schemas.microsoft.com/office/drawing/2014/main" id="{00000000-0008-0000-1C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096" name="Text Box 8">
          <a:extLst>
            <a:ext uri="{FF2B5EF4-FFF2-40B4-BE49-F238E27FC236}">
              <a16:creationId xmlns:a16="http://schemas.microsoft.com/office/drawing/2014/main" id="{00000000-0008-0000-1C00-000048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097" name="Text Box 8">
          <a:extLst>
            <a:ext uri="{FF2B5EF4-FFF2-40B4-BE49-F238E27FC236}">
              <a16:creationId xmlns:a16="http://schemas.microsoft.com/office/drawing/2014/main" id="{00000000-0008-0000-1C00-000049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98" name="Text Box 8">
          <a:extLst>
            <a:ext uri="{FF2B5EF4-FFF2-40B4-BE49-F238E27FC236}">
              <a16:creationId xmlns:a16="http://schemas.microsoft.com/office/drawing/2014/main" id="{00000000-0008-0000-1C00-00004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099" name="Text Box 8">
          <a:extLst>
            <a:ext uri="{FF2B5EF4-FFF2-40B4-BE49-F238E27FC236}">
              <a16:creationId xmlns:a16="http://schemas.microsoft.com/office/drawing/2014/main" id="{00000000-0008-0000-1C00-00004B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0" name="Text Box 8">
          <a:extLst>
            <a:ext uri="{FF2B5EF4-FFF2-40B4-BE49-F238E27FC236}">
              <a16:creationId xmlns:a16="http://schemas.microsoft.com/office/drawing/2014/main" id="{00000000-0008-0000-1C00-00004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01" name="Text Box 8">
          <a:extLst>
            <a:ext uri="{FF2B5EF4-FFF2-40B4-BE49-F238E27FC236}">
              <a16:creationId xmlns:a16="http://schemas.microsoft.com/office/drawing/2014/main" id="{00000000-0008-0000-1C00-00004D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2" name="Text Box 8">
          <a:extLst>
            <a:ext uri="{FF2B5EF4-FFF2-40B4-BE49-F238E27FC236}">
              <a16:creationId xmlns:a16="http://schemas.microsoft.com/office/drawing/2014/main" id="{00000000-0008-0000-1C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3" name="Text Box 8">
          <a:extLst>
            <a:ext uri="{FF2B5EF4-FFF2-40B4-BE49-F238E27FC236}">
              <a16:creationId xmlns:a16="http://schemas.microsoft.com/office/drawing/2014/main" id="{00000000-0008-0000-1C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4" name="Text Box 8">
          <a:extLst>
            <a:ext uri="{FF2B5EF4-FFF2-40B4-BE49-F238E27FC236}">
              <a16:creationId xmlns:a16="http://schemas.microsoft.com/office/drawing/2014/main" id="{00000000-0008-0000-1C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5" name="Text Box 8">
          <a:extLst>
            <a:ext uri="{FF2B5EF4-FFF2-40B4-BE49-F238E27FC236}">
              <a16:creationId xmlns:a16="http://schemas.microsoft.com/office/drawing/2014/main" id="{00000000-0008-0000-1C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51</xdr:row>
      <xdr:rowOff>0</xdr:rowOff>
    </xdr:from>
    <xdr:ext cx="114300" cy="285750"/>
    <xdr:sp macro="" textlink="">
      <xdr:nvSpPr>
        <xdr:cNvPr id="1106" name="Text Box 8">
          <a:extLst>
            <a:ext uri="{FF2B5EF4-FFF2-40B4-BE49-F238E27FC236}">
              <a16:creationId xmlns:a16="http://schemas.microsoft.com/office/drawing/2014/main" id="{00000000-0008-0000-1C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7" name="Text Box 8">
          <a:extLst>
            <a:ext uri="{FF2B5EF4-FFF2-40B4-BE49-F238E27FC236}">
              <a16:creationId xmlns:a16="http://schemas.microsoft.com/office/drawing/2014/main" id="{00000000-0008-0000-1C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08" name="Text Box 8">
          <a:extLst>
            <a:ext uri="{FF2B5EF4-FFF2-40B4-BE49-F238E27FC236}">
              <a16:creationId xmlns:a16="http://schemas.microsoft.com/office/drawing/2014/main" id="{00000000-0008-0000-1C00-000054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09" name="Text Box 8">
          <a:extLst>
            <a:ext uri="{FF2B5EF4-FFF2-40B4-BE49-F238E27FC236}">
              <a16:creationId xmlns:a16="http://schemas.microsoft.com/office/drawing/2014/main" id="{00000000-0008-0000-1C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0" name="Text Box 8">
          <a:extLst>
            <a:ext uri="{FF2B5EF4-FFF2-40B4-BE49-F238E27FC236}">
              <a16:creationId xmlns:a16="http://schemas.microsoft.com/office/drawing/2014/main" id="{00000000-0008-0000-1C00-000056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1" name="Text Box 8">
          <a:extLst>
            <a:ext uri="{FF2B5EF4-FFF2-40B4-BE49-F238E27FC236}">
              <a16:creationId xmlns:a16="http://schemas.microsoft.com/office/drawing/2014/main" id="{00000000-0008-0000-1C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2" name="Text Box 8">
          <a:extLst>
            <a:ext uri="{FF2B5EF4-FFF2-40B4-BE49-F238E27FC236}">
              <a16:creationId xmlns:a16="http://schemas.microsoft.com/office/drawing/2014/main" id="{00000000-0008-0000-1C00-000058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113" name="Text Box 8">
          <a:extLst>
            <a:ext uri="{FF2B5EF4-FFF2-40B4-BE49-F238E27FC236}">
              <a16:creationId xmlns:a16="http://schemas.microsoft.com/office/drawing/2014/main" id="{00000000-0008-0000-1C00-000059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14" name="Text Box 8">
          <a:extLst>
            <a:ext uri="{FF2B5EF4-FFF2-40B4-BE49-F238E27FC236}">
              <a16:creationId xmlns:a16="http://schemas.microsoft.com/office/drawing/2014/main" id="{00000000-0008-0000-1C00-00005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15" name="Text Box 8">
          <a:extLst>
            <a:ext uri="{FF2B5EF4-FFF2-40B4-BE49-F238E27FC236}">
              <a16:creationId xmlns:a16="http://schemas.microsoft.com/office/drawing/2014/main" id="{00000000-0008-0000-1C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16" name="Text Box 8">
          <a:extLst>
            <a:ext uri="{FF2B5EF4-FFF2-40B4-BE49-F238E27FC236}">
              <a16:creationId xmlns:a16="http://schemas.microsoft.com/office/drawing/2014/main" id="{00000000-0008-0000-1C00-00005C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7" name="Text Box 1">
          <a:extLst>
            <a:ext uri="{FF2B5EF4-FFF2-40B4-BE49-F238E27FC236}">
              <a16:creationId xmlns:a16="http://schemas.microsoft.com/office/drawing/2014/main" id="{00000000-0008-0000-1C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8" name="Text Box 2">
          <a:extLst>
            <a:ext uri="{FF2B5EF4-FFF2-40B4-BE49-F238E27FC236}">
              <a16:creationId xmlns:a16="http://schemas.microsoft.com/office/drawing/2014/main" id="{00000000-0008-0000-1C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9" name="Text Box 3">
          <a:extLst>
            <a:ext uri="{FF2B5EF4-FFF2-40B4-BE49-F238E27FC236}">
              <a16:creationId xmlns:a16="http://schemas.microsoft.com/office/drawing/2014/main" id="{00000000-0008-0000-1C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0" name="Text Box 4">
          <a:extLst>
            <a:ext uri="{FF2B5EF4-FFF2-40B4-BE49-F238E27FC236}">
              <a16:creationId xmlns:a16="http://schemas.microsoft.com/office/drawing/2014/main" id="{00000000-0008-0000-1C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1" name="Text Box 5">
          <a:extLst>
            <a:ext uri="{FF2B5EF4-FFF2-40B4-BE49-F238E27FC236}">
              <a16:creationId xmlns:a16="http://schemas.microsoft.com/office/drawing/2014/main" id="{00000000-0008-0000-1C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2" name="Text Box 6">
          <a:extLst>
            <a:ext uri="{FF2B5EF4-FFF2-40B4-BE49-F238E27FC236}">
              <a16:creationId xmlns:a16="http://schemas.microsoft.com/office/drawing/2014/main" id="{00000000-0008-0000-1C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3" name="Text Box 8">
          <a:extLst>
            <a:ext uri="{FF2B5EF4-FFF2-40B4-BE49-F238E27FC236}">
              <a16:creationId xmlns:a16="http://schemas.microsoft.com/office/drawing/2014/main" id="{00000000-0008-0000-1C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4" name="Text Box 9">
          <a:extLst>
            <a:ext uri="{FF2B5EF4-FFF2-40B4-BE49-F238E27FC236}">
              <a16:creationId xmlns:a16="http://schemas.microsoft.com/office/drawing/2014/main" id="{00000000-0008-0000-1C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5" name="Text Box 10">
          <a:extLst>
            <a:ext uri="{FF2B5EF4-FFF2-40B4-BE49-F238E27FC236}">
              <a16:creationId xmlns:a16="http://schemas.microsoft.com/office/drawing/2014/main" id="{00000000-0008-0000-1C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6" name="Text Box 1">
          <a:extLst>
            <a:ext uri="{FF2B5EF4-FFF2-40B4-BE49-F238E27FC236}">
              <a16:creationId xmlns:a16="http://schemas.microsoft.com/office/drawing/2014/main" id="{00000000-0008-0000-1C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7" name="Text Box 2">
          <a:extLst>
            <a:ext uri="{FF2B5EF4-FFF2-40B4-BE49-F238E27FC236}">
              <a16:creationId xmlns:a16="http://schemas.microsoft.com/office/drawing/2014/main" id="{00000000-0008-0000-1C00-00006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28" name="Text Box 8">
          <a:extLst>
            <a:ext uri="{FF2B5EF4-FFF2-40B4-BE49-F238E27FC236}">
              <a16:creationId xmlns:a16="http://schemas.microsoft.com/office/drawing/2014/main" id="{00000000-0008-0000-1C00-00006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29" name="Text Box 8">
          <a:extLst>
            <a:ext uri="{FF2B5EF4-FFF2-40B4-BE49-F238E27FC236}">
              <a16:creationId xmlns:a16="http://schemas.microsoft.com/office/drawing/2014/main" id="{00000000-0008-0000-1C00-00006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130" name="Text Box 8">
          <a:extLst>
            <a:ext uri="{FF2B5EF4-FFF2-40B4-BE49-F238E27FC236}">
              <a16:creationId xmlns:a16="http://schemas.microsoft.com/office/drawing/2014/main" id="{00000000-0008-0000-1C00-00006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31" name="Text Box 8">
          <a:extLst>
            <a:ext uri="{FF2B5EF4-FFF2-40B4-BE49-F238E27FC236}">
              <a16:creationId xmlns:a16="http://schemas.microsoft.com/office/drawing/2014/main" id="{00000000-0008-0000-1C00-00006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2" name="Text Box 8">
          <a:extLst>
            <a:ext uri="{FF2B5EF4-FFF2-40B4-BE49-F238E27FC236}">
              <a16:creationId xmlns:a16="http://schemas.microsoft.com/office/drawing/2014/main" id="{00000000-0008-0000-1C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3" name="Text Box 8">
          <a:extLst>
            <a:ext uri="{FF2B5EF4-FFF2-40B4-BE49-F238E27FC236}">
              <a16:creationId xmlns:a16="http://schemas.microsoft.com/office/drawing/2014/main" id="{00000000-0008-0000-1C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4" name="Text Box 1">
          <a:extLst>
            <a:ext uri="{FF2B5EF4-FFF2-40B4-BE49-F238E27FC236}">
              <a16:creationId xmlns:a16="http://schemas.microsoft.com/office/drawing/2014/main" id="{00000000-0008-0000-1C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5" name="Text Box 2">
          <a:extLst>
            <a:ext uri="{FF2B5EF4-FFF2-40B4-BE49-F238E27FC236}">
              <a16:creationId xmlns:a16="http://schemas.microsoft.com/office/drawing/2014/main" id="{00000000-0008-0000-1C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6" name="Text Box 3">
          <a:extLst>
            <a:ext uri="{FF2B5EF4-FFF2-40B4-BE49-F238E27FC236}">
              <a16:creationId xmlns:a16="http://schemas.microsoft.com/office/drawing/2014/main" id="{00000000-0008-0000-1C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7" name="Text Box 4">
          <a:extLst>
            <a:ext uri="{FF2B5EF4-FFF2-40B4-BE49-F238E27FC236}">
              <a16:creationId xmlns:a16="http://schemas.microsoft.com/office/drawing/2014/main" id="{00000000-0008-0000-1C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8" name="Text Box 5">
          <a:extLst>
            <a:ext uri="{FF2B5EF4-FFF2-40B4-BE49-F238E27FC236}">
              <a16:creationId xmlns:a16="http://schemas.microsoft.com/office/drawing/2014/main" id="{00000000-0008-0000-1C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9" name="Text Box 6">
          <a:extLst>
            <a:ext uri="{FF2B5EF4-FFF2-40B4-BE49-F238E27FC236}">
              <a16:creationId xmlns:a16="http://schemas.microsoft.com/office/drawing/2014/main" id="{00000000-0008-0000-1C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0" name="Text Box 8">
          <a:extLst>
            <a:ext uri="{FF2B5EF4-FFF2-40B4-BE49-F238E27FC236}">
              <a16:creationId xmlns:a16="http://schemas.microsoft.com/office/drawing/2014/main" id="{00000000-0008-0000-1C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1" name="Text Box 9">
          <a:extLst>
            <a:ext uri="{FF2B5EF4-FFF2-40B4-BE49-F238E27FC236}">
              <a16:creationId xmlns:a16="http://schemas.microsoft.com/office/drawing/2014/main" id="{00000000-0008-0000-1C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2" name="Text Box 10">
          <a:extLst>
            <a:ext uri="{FF2B5EF4-FFF2-40B4-BE49-F238E27FC236}">
              <a16:creationId xmlns:a16="http://schemas.microsoft.com/office/drawing/2014/main" id="{00000000-0008-0000-1C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3" name="Text Box 1">
          <a:extLst>
            <a:ext uri="{FF2B5EF4-FFF2-40B4-BE49-F238E27FC236}">
              <a16:creationId xmlns:a16="http://schemas.microsoft.com/office/drawing/2014/main" id="{00000000-0008-0000-1C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4" name="Text Box 2">
          <a:extLst>
            <a:ext uri="{FF2B5EF4-FFF2-40B4-BE49-F238E27FC236}">
              <a16:creationId xmlns:a16="http://schemas.microsoft.com/office/drawing/2014/main" id="{00000000-0008-0000-1C00-00007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45" name="Text Box 8">
          <a:extLst>
            <a:ext uri="{FF2B5EF4-FFF2-40B4-BE49-F238E27FC236}">
              <a16:creationId xmlns:a16="http://schemas.microsoft.com/office/drawing/2014/main" id="{00000000-0008-0000-1C00-00007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6" name="Text Box 8">
          <a:extLst>
            <a:ext uri="{FF2B5EF4-FFF2-40B4-BE49-F238E27FC236}">
              <a16:creationId xmlns:a16="http://schemas.microsoft.com/office/drawing/2014/main" id="{00000000-0008-0000-1C00-00007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147" name="Text Box 8">
          <a:extLst>
            <a:ext uri="{FF2B5EF4-FFF2-40B4-BE49-F238E27FC236}">
              <a16:creationId xmlns:a16="http://schemas.microsoft.com/office/drawing/2014/main" id="{00000000-0008-0000-1C00-00007B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48" name="Text Box 8">
          <a:extLst>
            <a:ext uri="{FF2B5EF4-FFF2-40B4-BE49-F238E27FC236}">
              <a16:creationId xmlns:a16="http://schemas.microsoft.com/office/drawing/2014/main" id="{00000000-0008-0000-1C00-00007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9" name="Text Box 8">
          <a:extLst>
            <a:ext uri="{FF2B5EF4-FFF2-40B4-BE49-F238E27FC236}">
              <a16:creationId xmlns:a16="http://schemas.microsoft.com/office/drawing/2014/main" id="{00000000-0008-0000-1C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0" name="Text Box 8">
          <a:extLst>
            <a:ext uri="{FF2B5EF4-FFF2-40B4-BE49-F238E27FC236}">
              <a16:creationId xmlns:a16="http://schemas.microsoft.com/office/drawing/2014/main" id="{00000000-0008-0000-1C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1" name="Text Box 1">
          <a:extLst>
            <a:ext uri="{FF2B5EF4-FFF2-40B4-BE49-F238E27FC236}">
              <a16:creationId xmlns:a16="http://schemas.microsoft.com/office/drawing/2014/main" id="{00000000-0008-0000-1C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2" name="Text Box 2">
          <a:extLst>
            <a:ext uri="{FF2B5EF4-FFF2-40B4-BE49-F238E27FC236}">
              <a16:creationId xmlns:a16="http://schemas.microsoft.com/office/drawing/2014/main" id="{00000000-0008-0000-1C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3" name="Text Box 3">
          <a:extLst>
            <a:ext uri="{FF2B5EF4-FFF2-40B4-BE49-F238E27FC236}">
              <a16:creationId xmlns:a16="http://schemas.microsoft.com/office/drawing/2014/main" id="{00000000-0008-0000-1C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4" name="Text Box 4">
          <a:extLst>
            <a:ext uri="{FF2B5EF4-FFF2-40B4-BE49-F238E27FC236}">
              <a16:creationId xmlns:a16="http://schemas.microsoft.com/office/drawing/2014/main" id="{00000000-0008-0000-1C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5" name="Text Box 5">
          <a:extLst>
            <a:ext uri="{FF2B5EF4-FFF2-40B4-BE49-F238E27FC236}">
              <a16:creationId xmlns:a16="http://schemas.microsoft.com/office/drawing/2014/main" id="{00000000-0008-0000-1C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6" name="Text Box 6">
          <a:extLst>
            <a:ext uri="{FF2B5EF4-FFF2-40B4-BE49-F238E27FC236}">
              <a16:creationId xmlns:a16="http://schemas.microsoft.com/office/drawing/2014/main" id="{00000000-0008-0000-1C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7" name="Text Box 8">
          <a:extLst>
            <a:ext uri="{FF2B5EF4-FFF2-40B4-BE49-F238E27FC236}">
              <a16:creationId xmlns:a16="http://schemas.microsoft.com/office/drawing/2014/main" id="{00000000-0008-0000-1C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8" name="Text Box 9">
          <a:extLst>
            <a:ext uri="{FF2B5EF4-FFF2-40B4-BE49-F238E27FC236}">
              <a16:creationId xmlns:a16="http://schemas.microsoft.com/office/drawing/2014/main" id="{00000000-0008-0000-1C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59" name="Text Box 10">
          <a:extLst>
            <a:ext uri="{FF2B5EF4-FFF2-40B4-BE49-F238E27FC236}">
              <a16:creationId xmlns:a16="http://schemas.microsoft.com/office/drawing/2014/main" id="{00000000-0008-0000-1C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0" name="Text Box 1">
          <a:extLst>
            <a:ext uri="{FF2B5EF4-FFF2-40B4-BE49-F238E27FC236}">
              <a16:creationId xmlns:a16="http://schemas.microsoft.com/office/drawing/2014/main" id="{00000000-0008-0000-1C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1" name="Text Box 2">
          <a:extLst>
            <a:ext uri="{FF2B5EF4-FFF2-40B4-BE49-F238E27FC236}">
              <a16:creationId xmlns:a16="http://schemas.microsoft.com/office/drawing/2014/main" id="{00000000-0008-0000-1C00-000089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62" name="Text Box 8">
          <a:extLst>
            <a:ext uri="{FF2B5EF4-FFF2-40B4-BE49-F238E27FC236}">
              <a16:creationId xmlns:a16="http://schemas.microsoft.com/office/drawing/2014/main" id="{00000000-0008-0000-1C00-00008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63" name="Text Box 8">
          <a:extLst>
            <a:ext uri="{FF2B5EF4-FFF2-40B4-BE49-F238E27FC236}">
              <a16:creationId xmlns:a16="http://schemas.microsoft.com/office/drawing/2014/main" id="{00000000-0008-0000-1C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64" name="Text Box 8">
          <a:extLst>
            <a:ext uri="{FF2B5EF4-FFF2-40B4-BE49-F238E27FC236}">
              <a16:creationId xmlns:a16="http://schemas.microsoft.com/office/drawing/2014/main" id="{00000000-0008-0000-1C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65" name="Text Box 8">
          <a:extLst>
            <a:ext uri="{FF2B5EF4-FFF2-40B4-BE49-F238E27FC236}">
              <a16:creationId xmlns:a16="http://schemas.microsoft.com/office/drawing/2014/main" id="{00000000-0008-0000-1C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51</xdr:row>
      <xdr:rowOff>0</xdr:rowOff>
    </xdr:from>
    <xdr:ext cx="114300" cy="285750"/>
    <xdr:sp macro="" textlink="">
      <xdr:nvSpPr>
        <xdr:cNvPr id="1166" name="Text Box 8">
          <a:extLst>
            <a:ext uri="{FF2B5EF4-FFF2-40B4-BE49-F238E27FC236}">
              <a16:creationId xmlns:a16="http://schemas.microsoft.com/office/drawing/2014/main" id="{00000000-0008-0000-1C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67" name="Text Box 8">
          <a:extLst>
            <a:ext uri="{FF2B5EF4-FFF2-40B4-BE49-F238E27FC236}">
              <a16:creationId xmlns:a16="http://schemas.microsoft.com/office/drawing/2014/main" id="{00000000-0008-0000-1C00-00008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28575</xdr:rowOff>
    </xdr:from>
    <xdr:ext cx="114300" cy="285750"/>
    <xdr:sp macro="" textlink="">
      <xdr:nvSpPr>
        <xdr:cNvPr id="1168" name="Text Box 8">
          <a:extLst>
            <a:ext uri="{FF2B5EF4-FFF2-40B4-BE49-F238E27FC236}">
              <a16:creationId xmlns:a16="http://schemas.microsoft.com/office/drawing/2014/main" id="{00000000-0008-0000-1C00-000090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69" name="Text Box 8">
          <a:extLst>
            <a:ext uri="{FF2B5EF4-FFF2-40B4-BE49-F238E27FC236}">
              <a16:creationId xmlns:a16="http://schemas.microsoft.com/office/drawing/2014/main" id="{00000000-0008-0000-1C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70" name="Text Box 8">
          <a:extLst>
            <a:ext uri="{FF2B5EF4-FFF2-40B4-BE49-F238E27FC236}">
              <a16:creationId xmlns:a16="http://schemas.microsoft.com/office/drawing/2014/main" id="{00000000-0008-0000-1C00-000092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71" name="Text Box 8">
          <a:extLst>
            <a:ext uri="{FF2B5EF4-FFF2-40B4-BE49-F238E27FC236}">
              <a16:creationId xmlns:a16="http://schemas.microsoft.com/office/drawing/2014/main" id="{00000000-0008-0000-1C00-000093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95250</xdr:rowOff>
    </xdr:from>
    <xdr:ext cx="114300" cy="285750"/>
    <xdr:sp macro="" textlink="">
      <xdr:nvSpPr>
        <xdr:cNvPr id="1172" name="Text Box 8">
          <a:extLst>
            <a:ext uri="{FF2B5EF4-FFF2-40B4-BE49-F238E27FC236}">
              <a16:creationId xmlns:a16="http://schemas.microsoft.com/office/drawing/2014/main" id="{00000000-0008-0000-1C00-000094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73" name="Text Box 8">
          <a:extLst>
            <a:ext uri="{FF2B5EF4-FFF2-40B4-BE49-F238E27FC236}">
              <a16:creationId xmlns:a16="http://schemas.microsoft.com/office/drawing/2014/main" id="{00000000-0008-0000-1C00-00009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4" name="Text Box 1">
          <a:extLst>
            <a:ext uri="{FF2B5EF4-FFF2-40B4-BE49-F238E27FC236}">
              <a16:creationId xmlns:a16="http://schemas.microsoft.com/office/drawing/2014/main" id="{00000000-0008-0000-1C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5" name="Text Box 2">
          <a:extLst>
            <a:ext uri="{FF2B5EF4-FFF2-40B4-BE49-F238E27FC236}">
              <a16:creationId xmlns:a16="http://schemas.microsoft.com/office/drawing/2014/main" id="{00000000-0008-0000-1C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6" name="Text Box 3">
          <a:extLst>
            <a:ext uri="{FF2B5EF4-FFF2-40B4-BE49-F238E27FC236}">
              <a16:creationId xmlns:a16="http://schemas.microsoft.com/office/drawing/2014/main" id="{00000000-0008-0000-1C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7" name="Text Box 4">
          <a:extLst>
            <a:ext uri="{FF2B5EF4-FFF2-40B4-BE49-F238E27FC236}">
              <a16:creationId xmlns:a16="http://schemas.microsoft.com/office/drawing/2014/main" id="{00000000-0008-0000-1C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8" name="Text Box 5">
          <a:extLst>
            <a:ext uri="{FF2B5EF4-FFF2-40B4-BE49-F238E27FC236}">
              <a16:creationId xmlns:a16="http://schemas.microsoft.com/office/drawing/2014/main" id="{00000000-0008-0000-1C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9" name="Text Box 6">
          <a:extLst>
            <a:ext uri="{FF2B5EF4-FFF2-40B4-BE49-F238E27FC236}">
              <a16:creationId xmlns:a16="http://schemas.microsoft.com/office/drawing/2014/main" id="{00000000-0008-0000-1C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0" name="Text Box 8">
          <a:extLst>
            <a:ext uri="{FF2B5EF4-FFF2-40B4-BE49-F238E27FC236}">
              <a16:creationId xmlns:a16="http://schemas.microsoft.com/office/drawing/2014/main" id="{00000000-0008-0000-1C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1" name="Text Box 9">
          <a:extLst>
            <a:ext uri="{FF2B5EF4-FFF2-40B4-BE49-F238E27FC236}">
              <a16:creationId xmlns:a16="http://schemas.microsoft.com/office/drawing/2014/main" id="{00000000-0008-0000-1C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2" name="Text Box 10">
          <a:extLst>
            <a:ext uri="{FF2B5EF4-FFF2-40B4-BE49-F238E27FC236}">
              <a16:creationId xmlns:a16="http://schemas.microsoft.com/office/drawing/2014/main" id="{00000000-0008-0000-1C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3" name="Text Box 1">
          <a:extLst>
            <a:ext uri="{FF2B5EF4-FFF2-40B4-BE49-F238E27FC236}">
              <a16:creationId xmlns:a16="http://schemas.microsoft.com/office/drawing/2014/main" id="{00000000-0008-0000-1C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4" name="Text Box 2">
          <a:extLst>
            <a:ext uri="{FF2B5EF4-FFF2-40B4-BE49-F238E27FC236}">
              <a16:creationId xmlns:a16="http://schemas.microsoft.com/office/drawing/2014/main" id="{00000000-0008-0000-1C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1C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6" name="Text Box 8">
          <a:extLst>
            <a:ext uri="{FF2B5EF4-FFF2-40B4-BE49-F238E27FC236}">
              <a16:creationId xmlns:a16="http://schemas.microsoft.com/office/drawing/2014/main" id="{00000000-0008-0000-1C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7" name="Text Box 1">
          <a:extLst>
            <a:ext uri="{FF2B5EF4-FFF2-40B4-BE49-F238E27FC236}">
              <a16:creationId xmlns:a16="http://schemas.microsoft.com/office/drawing/2014/main" id="{00000000-0008-0000-1C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8" name="Text Box 2">
          <a:extLst>
            <a:ext uri="{FF2B5EF4-FFF2-40B4-BE49-F238E27FC236}">
              <a16:creationId xmlns:a16="http://schemas.microsoft.com/office/drawing/2014/main" id="{00000000-0008-0000-1C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9" name="Text Box 3">
          <a:extLst>
            <a:ext uri="{FF2B5EF4-FFF2-40B4-BE49-F238E27FC236}">
              <a16:creationId xmlns:a16="http://schemas.microsoft.com/office/drawing/2014/main" id="{00000000-0008-0000-1C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0" name="Text Box 4">
          <a:extLst>
            <a:ext uri="{FF2B5EF4-FFF2-40B4-BE49-F238E27FC236}">
              <a16:creationId xmlns:a16="http://schemas.microsoft.com/office/drawing/2014/main" id="{00000000-0008-0000-1C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1" name="Text Box 5">
          <a:extLst>
            <a:ext uri="{FF2B5EF4-FFF2-40B4-BE49-F238E27FC236}">
              <a16:creationId xmlns:a16="http://schemas.microsoft.com/office/drawing/2014/main" id="{00000000-0008-0000-1C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2" name="Text Box 6">
          <a:extLst>
            <a:ext uri="{FF2B5EF4-FFF2-40B4-BE49-F238E27FC236}">
              <a16:creationId xmlns:a16="http://schemas.microsoft.com/office/drawing/2014/main" id="{00000000-0008-0000-1C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3" name="Text Box 8">
          <a:extLst>
            <a:ext uri="{FF2B5EF4-FFF2-40B4-BE49-F238E27FC236}">
              <a16:creationId xmlns:a16="http://schemas.microsoft.com/office/drawing/2014/main" id="{00000000-0008-0000-1C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4" name="Text Box 9">
          <a:extLst>
            <a:ext uri="{FF2B5EF4-FFF2-40B4-BE49-F238E27FC236}">
              <a16:creationId xmlns:a16="http://schemas.microsoft.com/office/drawing/2014/main" id="{00000000-0008-0000-1C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5" name="Text Box 10">
          <a:extLst>
            <a:ext uri="{FF2B5EF4-FFF2-40B4-BE49-F238E27FC236}">
              <a16:creationId xmlns:a16="http://schemas.microsoft.com/office/drawing/2014/main" id="{00000000-0008-0000-1C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6" name="Text Box 1">
          <a:extLst>
            <a:ext uri="{FF2B5EF4-FFF2-40B4-BE49-F238E27FC236}">
              <a16:creationId xmlns:a16="http://schemas.microsoft.com/office/drawing/2014/main" id="{00000000-0008-0000-1C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7" name="Text Box 2">
          <a:extLst>
            <a:ext uri="{FF2B5EF4-FFF2-40B4-BE49-F238E27FC236}">
              <a16:creationId xmlns:a16="http://schemas.microsoft.com/office/drawing/2014/main" id="{00000000-0008-0000-1C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1C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9" name="Text Box 8">
          <a:extLst>
            <a:ext uri="{FF2B5EF4-FFF2-40B4-BE49-F238E27FC236}">
              <a16:creationId xmlns:a16="http://schemas.microsoft.com/office/drawing/2014/main" id="{00000000-0008-0000-1C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0" name="Text Box 1">
          <a:extLst>
            <a:ext uri="{FF2B5EF4-FFF2-40B4-BE49-F238E27FC236}">
              <a16:creationId xmlns:a16="http://schemas.microsoft.com/office/drawing/2014/main" id="{00000000-0008-0000-1C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1" name="Text Box 2">
          <a:extLst>
            <a:ext uri="{FF2B5EF4-FFF2-40B4-BE49-F238E27FC236}">
              <a16:creationId xmlns:a16="http://schemas.microsoft.com/office/drawing/2014/main" id="{00000000-0008-0000-1C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2" name="Text Box 3">
          <a:extLst>
            <a:ext uri="{FF2B5EF4-FFF2-40B4-BE49-F238E27FC236}">
              <a16:creationId xmlns:a16="http://schemas.microsoft.com/office/drawing/2014/main" id="{00000000-0008-0000-1C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3" name="Text Box 4">
          <a:extLst>
            <a:ext uri="{FF2B5EF4-FFF2-40B4-BE49-F238E27FC236}">
              <a16:creationId xmlns:a16="http://schemas.microsoft.com/office/drawing/2014/main" id="{00000000-0008-0000-1C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4" name="Text Box 5">
          <a:extLst>
            <a:ext uri="{FF2B5EF4-FFF2-40B4-BE49-F238E27FC236}">
              <a16:creationId xmlns:a16="http://schemas.microsoft.com/office/drawing/2014/main" id="{00000000-0008-0000-1C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5" name="Text Box 6">
          <a:extLst>
            <a:ext uri="{FF2B5EF4-FFF2-40B4-BE49-F238E27FC236}">
              <a16:creationId xmlns:a16="http://schemas.microsoft.com/office/drawing/2014/main" id="{00000000-0008-0000-1C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6" name="Text Box 8">
          <a:extLst>
            <a:ext uri="{FF2B5EF4-FFF2-40B4-BE49-F238E27FC236}">
              <a16:creationId xmlns:a16="http://schemas.microsoft.com/office/drawing/2014/main" id="{00000000-0008-0000-1C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7" name="Text Box 9">
          <a:extLst>
            <a:ext uri="{FF2B5EF4-FFF2-40B4-BE49-F238E27FC236}">
              <a16:creationId xmlns:a16="http://schemas.microsoft.com/office/drawing/2014/main" id="{00000000-0008-0000-1C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8" name="Text Box 10">
          <a:extLst>
            <a:ext uri="{FF2B5EF4-FFF2-40B4-BE49-F238E27FC236}">
              <a16:creationId xmlns:a16="http://schemas.microsoft.com/office/drawing/2014/main" id="{00000000-0008-0000-1C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9" name="Text Box 1">
          <a:extLst>
            <a:ext uri="{FF2B5EF4-FFF2-40B4-BE49-F238E27FC236}">
              <a16:creationId xmlns:a16="http://schemas.microsoft.com/office/drawing/2014/main" id="{00000000-0008-0000-1C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0" name="Text Box 2">
          <a:extLst>
            <a:ext uri="{FF2B5EF4-FFF2-40B4-BE49-F238E27FC236}">
              <a16:creationId xmlns:a16="http://schemas.microsoft.com/office/drawing/2014/main" id="{00000000-0008-0000-1C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1" name="Text Box 8">
          <a:extLst>
            <a:ext uri="{FF2B5EF4-FFF2-40B4-BE49-F238E27FC236}">
              <a16:creationId xmlns:a16="http://schemas.microsoft.com/office/drawing/2014/main" id="{00000000-0008-0000-1C00-0000B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28</xdr:row>
      <xdr:rowOff>0</xdr:rowOff>
    </xdr:from>
    <xdr:ext cx="114300" cy="285750"/>
    <xdr:sp macro="" textlink="">
      <xdr:nvSpPr>
        <xdr:cNvPr id="1212" name="Text Box 8">
          <a:extLst>
            <a:ext uri="{FF2B5EF4-FFF2-40B4-BE49-F238E27FC236}">
              <a16:creationId xmlns:a16="http://schemas.microsoft.com/office/drawing/2014/main" id="{00000000-0008-0000-1C00-0000BC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3" name="Text Box 8">
          <a:extLst>
            <a:ext uri="{FF2B5EF4-FFF2-40B4-BE49-F238E27FC236}">
              <a16:creationId xmlns:a16="http://schemas.microsoft.com/office/drawing/2014/main" id="{00000000-0008-0000-1C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4" name="Text Box 8">
          <a:extLst>
            <a:ext uri="{FF2B5EF4-FFF2-40B4-BE49-F238E27FC236}">
              <a16:creationId xmlns:a16="http://schemas.microsoft.com/office/drawing/2014/main" id="{00000000-0008-0000-1C00-0000BE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15" name="Text Box 8">
          <a:extLst>
            <a:ext uri="{FF2B5EF4-FFF2-40B4-BE49-F238E27FC236}">
              <a16:creationId xmlns:a16="http://schemas.microsoft.com/office/drawing/2014/main" id="{00000000-0008-0000-1C00-0000BF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6" name="Text Box 8">
          <a:extLst>
            <a:ext uri="{FF2B5EF4-FFF2-40B4-BE49-F238E27FC236}">
              <a16:creationId xmlns:a16="http://schemas.microsoft.com/office/drawing/2014/main" id="{00000000-0008-0000-1C00-0000C0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17" name="Text Box 8">
          <a:extLst>
            <a:ext uri="{FF2B5EF4-FFF2-40B4-BE49-F238E27FC236}">
              <a16:creationId xmlns:a16="http://schemas.microsoft.com/office/drawing/2014/main" id="{00000000-0008-0000-1C00-0000C1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8" name="Text Box 8">
          <a:extLst>
            <a:ext uri="{FF2B5EF4-FFF2-40B4-BE49-F238E27FC236}">
              <a16:creationId xmlns:a16="http://schemas.microsoft.com/office/drawing/2014/main" id="{00000000-0008-0000-1C00-0000C2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19" name="Text Box 8">
          <a:extLst>
            <a:ext uri="{FF2B5EF4-FFF2-40B4-BE49-F238E27FC236}">
              <a16:creationId xmlns:a16="http://schemas.microsoft.com/office/drawing/2014/main" id="{00000000-0008-0000-1C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20" name="Text Box 8">
          <a:extLst>
            <a:ext uri="{FF2B5EF4-FFF2-40B4-BE49-F238E27FC236}">
              <a16:creationId xmlns:a16="http://schemas.microsoft.com/office/drawing/2014/main" id="{00000000-0008-0000-1C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21" name="Text Box 8">
          <a:extLst>
            <a:ext uri="{FF2B5EF4-FFF2-40B4-BE49-F238E27FC236}">
              <a16:creationId xmlns:a16="http://schemas.microsoft.com/office/drawing/2014/main" id="{00000000-0008-0000-1C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222" name="Text Box 8">
          <a:extLst>
            <a:ext uri="{FF2B5EF4-FFF2-40B4-BE49-F238E27FC236}">
              <a16:creationId xmlns:a16="http://schemas.microsoft.com/office/drawing/2014/main" id="{00000000-0008-0000-1C00-0000C6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3" name="Text Box 1">
          <a:extLst>
            <a:ext uri="{FF2B5EF4-FFF2-40B4-BE49-F238E27FC236}">
              <a16:creationId xmlns:a16="http://schemas.microsoft.com/office/drawing/2014/main" id="{00000000-0008-0000-1C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4" name="Text Box 2">
          <a:extLst>
            <a:ext uri="{FF2B5EF4-FFF2-40B4-BE49-F238E27FC236}">
              <a16:creationId xmlns:a16="http://schemas.microsoft.com/office/drawing/2014/main" id="{00000000-0008-0000-1C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5" name="Text Box 3">
          <a:extLst>
            <a:ext uri="{FF2B5EF4-FFF2-40B4-BE49-F238E27FC236}">
              <a16:creationId xmlns:a16="http://schemas.microsoft.com/office/drawing/2014/main" id="{00000000-0008-0000-1C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6" name="Text Box 4">
          <a:extLst>
            <a:ext uri="{FF2B5EF4-FFF2-40B4-BE49-F238E27FC236}">
              <a16:creationId xmlns:a16="http://schemas.microsoft.com/office/drawing/2014/main" id="{00000000-0008-0000-1C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7" name="Text Box 5">
          <a:extLst>
            <a:ext uri="{FF2B5EF4-FFF2-40B4-BE49-F238E27FC236}">
              <a16:creationId xmlns:a16="http://schemas.microsoft.com/office/drawing/2014/main" id="{00000000-0008-0000-1C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8" name="Text Box 6">
          <a:extLst>
            <a:ext uri="{FF2B5EF4-FFF2-40B4-BE49-F238E27FC236}">
              <a16:creationId xmlns:a16="http://schemas.microsoft.com/office/drawing/2014/main" id="{00000000-0008-0000-1C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9" name="Text Box 8">
          <a:extLst>
            <a:ext uri="{FF2B5EF4-FFF2-40B4-BE49-F238E27FC236}">
              <a16:creationId xmlns:a16="http://schemas.microsoft.com/office/drawing/2014/main" id="{00000000-0008-0000-1C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30" name="Text Box 9">
          <a:extLst>
            <a:ext uri="{FF2B5EF4-FFF2-40B4-BE49-F238E27FC236}">
              <a16:creationId xmlns:a16="http://schemas.microsoft.com/office/drawing/2014/main" id="{00000000-0008-0000-1C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31" name="Text Box 10">
          <a:extLst>
            <a:ext uri="{FF2B5EF4-FFF2-40B4-BE49-F238E27FC236}">
              <a16:creationId xmlns:a16="http://schemas.microsoft.com/office/drawing/2014/main" id="{00000000-0008-0000-1C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32" name="Text Box 1">
          <a:extLst>
            <a:ext uri="{FF2B5EF4-FFF2-40B4-BE49-F238E27FC236}">
              <a16:creationId xmlns:a16="http://schemas.microsoft.com/office/drawing/2014/main" id="{00000000-0008-0000-1C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33" name="Text Box 2">
          <a:extLst>
            <a:ext uri="{FF2B5EF4-FFF2-40B4-BE49-F238E27FC236}">
              <a16:creationId xmlns:a16="http://schemas.microsoft.com/office/drawing/2014/main" id="{00000000-0008-0000-1C00-0000D1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4" name="Text Box 1">
          <a:extLst>
            <a:ext uri="{FF2B5EF4-FFF2-40B4-BE49-F238E27FC236}">
              <a16:creationId xmlns:a16="http://schemas.microsoft.com/office/drawing/2014/main" id="{00000000-0008-0000-1C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5" name="Text Box 2">
          <a:extLst>
            <a:ext uri="{FF2B5EF4-FFF2-40B4-BE49-F238E27FC236}">
              <a16:creationId xmlns:a16="http://schemas.microsoft.com/office/drawing/2014/main" id="{00000000-0008-0000-1C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6" name="Text Box 3">
          <a:extLst>
            <a:ext uri="{FF2B5EF4-FFF2-40B4-BE49-F238E27FC236}">
              <a16:creationId xmlns:a16="http://schemas.microsoft.com/office/drawing/2014/main" id="{00000000-0008-0000-1C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7" name="Text Box 4">
          <a:extLst>
            <a:ext uri="{FF2B5EF4-FFF2-40B4-BE49-F238E27FC236}">
              <a16:creationId xmlns:a16="http://schemas.microsoft.com/office/drawing/2014/main" id="{00000000-0008-0000-1C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8" name="Text Box 5">
          <a:extLst>
            <a:ext uri="{FF2B5EF4-FFF2-40B4-BE49-F238E27FC236}">
              <a16:creationId xmlns:a16="http://schemas.microsoft.com/office/drawing/2014/main" id="{00000000-0008-0000-1C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39" name="Text Box 6">
          <a:extLst>
            <a:ext uri="{FF2B5EF4-FFF2-40B4-BE49-F238E27FC236}">
              <a16:creationId xmlns:a16="http://schemas.microsoft.com/office/drawing/2014/main" id="{00000000-0008-0000-1C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0" name="Text Box 8">
          <a:extLst>
            <a:ext uri="{FF2B5EF4-FFF2-40B4-BE49-F238E27FC236}">
              <a16:creationId xmlns:a16="http://schemas.microsoft.com/office/drawing/2014/main" id="{00000000-0008-0000-1C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1" name="Text Box 9">
          <a:extLst>
            <a:ext uri="{FF2B5EF4-FFF2-40B4-BE49-F238E27FC236}">
              <a16:creationId xmlns:a16="http://schemas.microsoft.com/office/drawing/2014/main" id="{00000000-0008-0000-1C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2" name="Text Box 10">
          <a:extLst>
            <a:ext uri="{FF2B5EF4-FFF2-40B4-BE49-F238E27FC236}">
              <a16:creationId xmlns:a16="http://schemas.microsoft.com/office/drawing/2014/main" id="{00000000-0008-0000-1C00-0000D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3" name="Text Box 11">
          <a:extLst>
            <a:ext uri="{FF2B5EF4-FFF2-40B4-BE49-F238E27FC236}">
              <a16:creationId xmlns:a16="http://schemas.microsoft.com/office/drawing/2014/main" id="{00000000-0008-0000-1C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44" name="Text Box 12">
          <a:extLst>
            <a:ext uri="{FF2B5EF4-FFF2-40B4-BE49-F238E27FC236}">
              <a16:creationId xmlns:a16="http://schemas.microsoft.com/office/drawing/2014/main" id="{00000000-0008-0000-1C00-0000D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5" name="Text Box 1">
          <a:extLst>
            <a:ext uri="{FF2B5EF4-FFF2-40B4-BE49-F238E27FC236}">
              <a16:creationId xmlns:a16="http://schemas.microsoft.com/office/drawing/2014/main" id="{00000000-0008-0000-1C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6" name="Text Box 2">
          <a:extLst>
            <a:ext uri="{FF2B5EF4-FFF2-40B4-BE49-F238E27FC236}">
              <a16:creationId xmlns:a16="http://schemas.microsoft.com/office/drawing/2014/main" id="{00000000-0008-0000-1C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7" name="Text Box 1">
          <a:extLst>
            <a:ext uri="{FF2B5EF4-FFF2-40B4-BE49-F238E27FC236}">
              <a16:creationId xmlns:a16="http://schemas.microsoft.com/office/drawing/2014/main" id="{00000000-0008-0000-1C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8" name="Text Box 2">
          <a:extLst>
            <a:ext uri="{FF2B5EF4-FFF2-40B4-BE49-F238E27FC236}">
              <a16:creationId xmlns:a16="http://schemas.microsoft.com/office/drawing/2014/main" id="{00000000-0008-0000-1C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49" name="Text Box 3">
          <a:extLst>
            <a:ext uri="{FF2B5EF4-FFF2-40B4-BE49-F238E27FC236}">
              <a16:creationId xmlns:a16="http://schemas.microsoft.com/office/drawing/2014/main" id="{00000000-0008-0000-1C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0" name="Text Box 4">
          <a:extLst>
            <a:ext uri="{FF2B5EF4-FFF2-40B4-BE49-F238E27FC236}">
              <a16:creationId xmlns:a16="http://schemas.microsoft.com/office/drawing/2014/main" id="{00000000-0008-0000-1C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1" name="Text Box 5">
          <a:extLst>
            <a:ext uri="{FF2B5EF4-FFF2-40B4-BE49-F238E27FC236}">
              <a16:creationId xmlns:a16="http://schemas.microsoft.com/office/drawing/2014/main" id="{00000000-0008-0000-1C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2" name="Text Box 6">
          <a:extLst>
            <a:ext uri="{FF2B5EF4-FFF2-40B4-BE49-F238E27FC236}">
              <a16:creationId xmlns:a16="http://schemas.microsoft.com/office/drawing/2014/main" id="{00000000-0008-0000-1C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3" name="Text Box 8">
          <a:extLst>
            <a:ext uri="{FF2B5EF4-FFF2-40B4-BE49-F238E27FC236}">
              <a16:creationId xmlns:a16="http://schemas.microsoft.com/office/drawing/2014/main" id="{00000000-0008-0000-1C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4" name="Text Box 9">
          <a:extLst>
            <a:ext uri="{FF2B5EF4-FFF2-40B4-BE49-F238E27FC236}">
              <a16:creationId xmlns:a16="http://schemas.microsoft.com/office/drawing/2014/main" id="{00000000-0008-0000-1C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5" name="Text Box 10">
          <a:extLst>
            <a:ext uri="{FF2B5EF4-FFF2-40B4-BE49-F238E27FC236}">
              <a16:creationId xmlns:a16="http://schemas.microsoft.com/office/drawing/2014/main" id="{00000000-0008-0000-1C00-0000E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6" name="Text Box 11">
          <a:extLst>
            <a:ext uri="{FF2B5EF4-FFF2-40B4-BE49-F238E27FC236}">
              <a16:creationId xmlns:a16="http://schemas.microsoft.com/office/drawing/2014/main" id="{00000000-0008-0000-1C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57" name="Text Box 12">
          <a:extLst>
            <a:ext uri="{FF2B5EF4-FFF2-40B4-BE49-F238E27FC236}">
              <a16:creationId xmlns:a16="http://schemas.microsoft.com/office/drawing/2014/main" id="{00000000-0008-0000-1C00-0000E9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8" name="Text Box 1">
          <a:extLst>
            <a:ext uri="{FF2B5EF4-FFF2-40B4-BE49-F238E27FC236}">
              <a16:creationId xmlns:a16="http://schemas.microsoft.com/office/drawing/2014/main" id="{00000000-0008-0000-1C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59" name="Text Box 2">
          <a:extLst>
            <a:ext uri="{FF2B5EF4-FFF2-40B4-BE49-F238E27FC236}">
              <a16:creationId xmlns:a16="http://schemas.microsoft.com/office/drawing/2014/main" id="{00000000-0008-0000-1C00-0000EB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60" name="Text Box 8">
          <a:extLst>
            <a:ext uri="{FF2B5EF4-FFF2-40B4-BE49-F238E27FC236}">
              <a16:creationId xmlns:a16="http://schemas.microsoft.com/office/drawing/2014/main" id="{00000000-0008-0000-1C00-0000EC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1" name="Text Box 13">
          <a:extLst>
            <a:ext uri="{FF2B5EF4-FFF2-40B4-BE49-F238E27FC236}">
              <a16:creationId xmlns:a16="http://schemas.microsoft.com/office/drawing/2014/main" id="{00000000-0008-0000-1C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2" name="Text Box 14">
          <a:extLst>
            <a:ext uri="{FF2B5EF4-FFF2-40B4-BE49-F238E27FC236}">
              <a16:creationId xmlns:a16="http://schemas.microsoft.com/office/drawing/2014/main" id="{00000000-0008-0000-1C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3" name="Text Box 13">
          <a:extLst>
            <a:ext uri="{FF2B5EF4-FFF2-40B4-BE49-F238E27FC236}">
              <a16:creationId xmlns:a16="http://schemas.microsoft.com/office/drawing/2014/main" id="{00000000-0008-0000-1C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4" name="Text Box 14">
          <a:extLst>
            <a:ext uri="{FF2B5EF4-FFF2-40B4-BE49-F238E27FC236}">
              <a16:creationId xmlns:a16="http://schemas.microsoft.com/office/drawing/2014/main" id="{00000000-0008-0000-1C00-0000F0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5" name="Text Box 13">
          <a:extLst>
            <a:ext uri="{FF2B5EF4-FFF2-40B4-BE49-F238E27FC236}">
              <a16:creationId xmlns:a16="http://schemas.microsoft.com/office/drawing/2014/main" id="{00000000-0008-0000-1C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6" name="Text Box 14">
          <a:extLst>
            <a:ext uri="{FF2B5EF4-FFF2-40B4-BE49-F238E27FC236}">
              <a16:creationId xmlns:a16="http://schemas.microsoft.com/office/drawing/2014/main" id="{00000000-0008-0000-1C00-0000F2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7" name="Text Box 8">
          <a:extLst>
            <a:ext uri="{FF2B5EF4-FFF2-40B4-BE49-F238E27FC236}">
              <a16:creationId xmlns:a16="http://schemas.microsoft.com/office/drawing/2014/main" id="{00000000-0008-0000-1C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8" name="Text Box 8">
          <a:extLst>
            <a:ext uri="{FF2B5EF4-FFF2-40B4-BE49-F238E27FC236}">
              <a16:creationId xmlns:a16="http://schemas.microsoft.com/office/drawing/2014/main" id="{00000000-0008-0000-1C00-0000F4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9" name="Text Box 8">
          <a:extLst>
            <a:ext uri="{FF2B5EF4-FFF2-40B4-BE49-F238E27FC236}">
              <a16:creationId xmlns:a16="http://schemas.microsoft.com/office/drawing/2014/main" id="{00000000-0008-0000-1C00-0000F5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70" name="Text Box 8">
          <a:extLst>
            <a:ext uri="{FF2B5EF4-FFF2-40B4-BE49-F238E27FC236}">
              <a16:creationId xmlns:a16="http://schemas.microsoft.com/office/drawing/2014/main" id="{00000000-0008-0000-1C00-0000F6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71" name="Text Box 8">
          <a:extLst>
            <a:ext uri="{FF2B5EF4-FFF2-40B4-BE49-F238E27FC236}">
              <a16:creationId xmlns:a16="http://schemas.microsoft.com/office/drawing/2014/main" id="{00000000-0008-0000-1C00-0000F7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72" name="Text Box 8">
          <a:extLst>
            <a:ext uri="{FF2B5EF4-FFF2-40B4-BE49-F238E27FC236}">
              <a16:creationId xmlns:a16="http://schemas.microsoft.com/office/drawing/2014/main" id="{00000000-0008-0000-1C00-0000F8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3" name="Text Box 1">
          <a:extLst>
            <a:ext uri="{FF2B5EF4-FFF2-40B4-BE49-F238E27FC236}">
              <a16:creationId xmlns:a16="http://schemas.microsoft.com/office/drawing/2014/main" id="{00000000-0008-0000-1C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4" name="Text Box 2">
          <a:extLst>
            <a:ext uri="{FF2B5EF4-FFF2-40B4-BE49-F238E27FC236}">
              <a16:creationId xmlns:a16="http://schemas.microsoft.com/office/drawing/2014/main" id="{00000000-0008-0000-1C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5" name="Text Box 3">
          <a:extLst>
            <a:ext uri="{FF2B5EF4-FFF2-40B4-BE49-F238E27FC236}">
              <a16:creationId xmlns:a16="http://schemas.microsoft.com/office/drawing/2014/main" id="{00000000-0008-0000-1C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6" name="Text Box 4">
          <a:extLst>
            <a:ext uri="{FF2B5EF4-FFF2-40B4-BE49-F238E27FC236}">
              <a16:creationId xmlns:a16="http://schemas.microsoft.com/office/drawing/2014/main" id="{00000000-0008-0000-1C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7" name="Text Box 5">
          <a:extLst>
            <a:ext uri="{FF2B5EF4-FFF2-40B4-BE49-F238E27FC236}">
              <a16:creationId xmlns:a16="http://schemas.microsoft.com/office/drawing/2014/main" id="{00000000-0008-0000-1C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8" name="Text Box 6">
          <a:extLst>
            <a:ext uri="{FF2B5EF4-FFF2-40B4-BE49-F238E27FC236}">
              <a16:creationId xmlns:a16="http://schemas.microsoft.com/office/drawing/2014/main" id="{00000000-0008-0000-1C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79" name="Text Box 8">
          <a:extLst>
            <a:ext uri="{FF2B5EF4-FFF2-40B4-BE49-F238E27FC236}">
              <a16:creationId xmlns:a16="http://schemas.microsoft.com/office/drawing/2014/main" id="{00000000-0008-0000-1C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80" name="Text Box 9">
          <a:extLst>
            <a:ext uri="{FF2B5EF4-FFF2-40B4-BE49-F238E27FC236}">
              <a16:creationId xmlns:a16="http://schemas.microsoft.com/office/drawing/2014/main" id="{00000000-0008-0000-1C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81" name="Text Box 10">
          <a:extLst>
            <a:ext uri="{FF2B5EF4-FFF2-40B4-BE49-F238E27FC236}">
              <a16:creationId xmlns:a16="http://schemas.microsoft.com/office/drawing/2014/main" id="{00000000-0008-0000-1C00-000001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2" name="Text Box 11">
          <a:extLst>
            <a:ext uri="{FF2B5EF4-FFF2-40B4-BE49-F238E27FC236}">
              <a16:creationId xmlns:a16="http://schemas.microsoft.com/office/drawing/2014/main" id="{00000000-0008-0000-1C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3" name="Text Box 12">
          <a:extLst>
            <a:ext uri="{FF2B5EF4-FFF2-40B4-BE49-F238E27FC236}">
              <a16:creationId xmlns:a16="http://schemas.microsoft.com/office/drawing/2014/main" id="{00000000-0008-0000-1C00-000003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4" name="Text Box 13">
          <a:extLst>
            <a:ext uri="{FF2B5EF4-FFF2-40B4-BE49-F238E27FC236}">
              <a16:creationId xmlns:a16="http://schemas.microsoft.com/office/drawing/2014/main" id="{00000000-0008-0000-1C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5" name="Text Box 14">
          <a:extLst>
            <a:ext uri="{FF2B5EF4-FFF2-40B4-BE49-F238E27FC236}">
              <a16:creationId xmlns:a16="http://schemas.microsoft.com/office/drawing/2014/main" id="{00000000-0008-0000-1C00-00000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86" name="Text Box 1">
          <a:extLst>
            <a:ext uri="{FF2B5EF4-FFF2-40B4-BE49-F238E27FC236}">
              <a16:creationId xmlns:a16="http://schemas.microsoft.com/office/drawing/2014/main" id="{00000000-0008-0000-1C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287" name="Text Box 2">
          <a:extLst>
            <a:ext uri="{FF2B5EF4-FFF2-40B4-BE49-F238E27FC236}">
              <a16:creationId xmlns:a16="http://schemas.microsoft.com/office/drawing/2014/main" id="{00000000-0008-0000-1C00-000007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114300" cy="285750"/>
    <xdr:sp macro="" textlink="">
      <xdr:nvSpPr>
        <xdr:cNvPr id="1288" name="Text Box 8">
          <a:extLst>
            <a:ext uri="{FF2B5EF4-FFF2-40B4-BE49-F238E27FC236}">
              <a16:creationId xmlns:a16="http://schemas.microsoft.com/office/drawing/2014/main" id="{00000000-0008-0000-1C00-000008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27</xdr:row>
      <xdr:rowOff>0</xdr:rowOff>
    </xdr:from>
    <xdr:ext cx="114300" cy="285750"/>
    <xdr:sp macro="" textlink="">
      <xdr:nvSpPr>
        <xdr:cNvPr id="1289" name="Text Box 8">
          <a:extLst>
            <a:ext uri="{FF2B5EF4-FFF2-40B4-BE49-F238E27FC236}">
              <a16:creationId xmlns:a16="http://schemas.microsoft.com/office/drawing/2014/main" id="{00000000-0008-0000-1C00-000009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90" name="Text Box 8">
          <a:extLst>
            <a:ext uri="{FF2B5EF4-FFF2-40B4-BE49-F238E27FC236}">
              <a16:creationId xmlns:a16="http://schemas.microsoft.com/office/drawing/2014/main" id="{00000000-0008-0000-1C00-00000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91" name="Text Box 8">
          <a:extLst>
            <a:ext uri="{FF2B5EF4-FFF2-40B4-BE49-F238E27FC236}">
              <a16:creationId xmlns:a16="http://schemas.microsoft.com/office/drawing/2014/main" id="{00000000-0008-0000-1C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92" name="Text Box 8">
          <a:extLst>
            <a:ext uri="{FF2B5EF4-FFF2-40B4-BE49-F238E27FC236}">
              <a16:creationId xmlns:a16="http://schemas.microsoft.com/office/drawing/2014/main" id="{00000000-0008-0000-1C00-00000C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3" name="Text Box 1">
          <a:extLst>
            <a:ext uri="{FF2B5EF4-FFF2-40B4-BE49-F238E27FC236}">
              <a16:creationId xmlns:a16="http://schemas.microsoft.com/office/drawing/2014/main" id="{00000000-0008-0000-1C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4" name="Text Box 2">
          <a:extLst>
            <a:ext uri="{FF2B5EF4-FFF2-40B4-BE49-F238E27FC236}">
              <a16:creationId xmlns:a16="http://schemas.microsoft.com/office/drawing/2014/main" id="{00000000-0008-0000-1C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5" name="Text Box 3">
          <a:extLst>
            <a:ext uri="{FF2B5EF4-FFF2-40B4-BE49-F238E27FC236}">
              <a16:creationId xmlns:a16="http://schemas.microsoft.com/office/drawing/2014/main" id="{00000000-0008-0000-1C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6" name="Text Box 4">
          <a:extLst>
            <a:ext uri="{FF2B5EF4-FFF2-40B4-BE49-F238E27FC236}">
              <a16:creationId xmlns:a16="http://schemas.microsoft.com/office/drawing/2014/main" id="{00000000-0008-0000-1C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7" name="Text Box 5">
          <a:extLst>
            <a:ext uri="{FF2B5EF4-FFF2-40B4-BE49-F238E27FC236}">
              <a16:creationId xmlns:a16="http://schemas.microsoft.com/office/drawing/2014/main" id="{00000000-0008-0000-1C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8" name="Text Box 6">
          <a:extLst>
            <a:ext uri="{FF2B5EF4-FFF2-40B4-BE49-F238E27FC236}">
              <a16:creationId xmlns:a16="http://schemas.microsoft.com/office/drawing/2014/main" id="{00000000-0008-0000-1C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9" name="Text Box 8">
          <a:extLst>
            <a:ext uri="{FF2B5EF4-FFF2-40B4-BE49-F238E27FC236}">
              <a16:creationId xmlns:a16="http://schemas.microsoft.com/office/drawing/2014/main" id="{00000000-0008-0000-1C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00" name="Text Box 9">
          <a:extLst>
            <a:ext uri="{FF2B5EF4-FFF2-40B4-BE49-F238E27FC236}">
              <a16:creationId xmlns:a16="http://schemas.microsoft.com/office/drawing/2014/main" id="{00000000-0008-0000-1C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01" name="Text Box 10">
          <a:extLst>
            <a:ext uri="{FF2B5EF4-FFF2-40B4-BE49-F238E27FC236}">
              <a16:creationId xmlns:a16="http://schemas.microsoft.com/office/drawing/2014/main" id="{00000000-0008-0000-1C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02" name="Text Box 1">
          <a:extLst>
            <a:ext uri="{FF2B5EF4-FFF2-40B4-BE49-F238E27FC236}">
              <a16:creationId xmlns:a16="http://schemas.microsoft.com/office/drawing/2014/main" id="{00000000-0008-0000-1C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03" name="Text Box 2">
          <a:extLst>
            <a:ext uri="{FF2B5EF4-FFF2-40B4-BE49-F238E27FC236}">
              <a16:creationId xmlns:a16="http://schemas.microsoft.com/office/drawing/2014/main" id="{00000000-0008-0000-1C00-00001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304" name="Text Box 8">
          <a:extLst>
            <a:ext uri="{FF2B5EF4-FFF2-40B4-BE49-F238E27FC236}">
              <a16:creationId xmlns:a16="http://schemas.microsoft.com/office/drawing/2014/main" id="{00000000-0008-0000-1C00-000018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05" name="Text Box 1">
          <a:extLst>
            <a:ext uri="{FF2B5EF4-FFF2-40B4-BE49-F238E27FC236}">
              <a16:creationId xmlns:a16="http://schemas.microsoft.com/office/drawing/2014/main" id="{00000000-0008-0000-1C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06" name="Text Box 2">
          <a:extLst>
            <a:ext uri="{FF2B5EF4-FFF2-40B4-BE49-F238E27FC236}">
              <a16:creationId xmlns:a16="http://schemas.microsoft.com/office/drawing/2014/main" id="{00000000-0008-0000-1C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07" name="Text Box 3">
          <a:extLst>
            <a:ext uri="{FF2B5EF4-FFF2-40B4-BE49-F238E27FC236}">
              <a16:creationId xmlns:a16="http://schemas.microsoft.com/office/drawing/2014/main" id="{00000000-0008-0000-1C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08" name="Text Box 4">
          <a:extLst>
            <a:ext uri="{FF2B5EF4-FFF2-40B4-BE49-F238E27FC236}">
              <a16:creationId xmlns:a16="http://schemas.microsoft.com/office/drawing/2014/main" id="{00000000-0008-0000-1C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09" name="Text Box 5">
          <a:extLst>
            <a:ext uri="{FF2B5EF4-FFF2-40B4-BE49-F238E27FC236}">
              <a16:creationId xmlns:a16="http://schemas.microsoft.com/office/drawing/2014/main" id="{00000000-0008-0000-1C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0" name="Text Box 6">
          <a:extLst>
            <a:ext uri="{FF2B5EF4-FFF2-40B4-BE49-F238E27FC236}">
              <a16:creationId xmlns:a16="http://schemas.microsoft.com/office/drawing/2014/main" id="{00000000-0008-0000-1C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1" name="Text Box 8">
          <a:extLst>
            <a:ext uri="{FF2B5EF4-FFF2-40B4-BE49-F238E27FC236}">
              <a16:creationId xmlns:a16="http://schemas.microsoft.com/office/drawing/2014/main" id="{00000000-0008-0000-1C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2" name="Text Box 9">
          <a:extLst>
            <a:ext uri="{FF2B5EF4-FFF2-40B4-BE49-F238E27FC236}">
              <a16:creationId xmlns:a16="http://schemas.microsoft.com/office/drawing/2014/main" id="{00000000-0008-0000-1C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3" name="Text Box 10">
          <a:extLst>
            <a:ext uri="{FF2B5EF4-FFF2-40B4-BE49-F238E27FC236}">
              <a16:creationId xmlns:a16="http://schemas.microsoft.com/office/drawing/2014/main" id="{00000000-0008-0000-1C00-00002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4" name="Text Box 11">
          <a:extLst>
            <a:ext uri="{FF2B5EF4-FFF2-40B4-BE49-F238E27FC236}">
              <a16:creationId xmlns:a16="http://schemas.microsoft.com/office/drawing/2014/main" id="{00000000-0008-0000-1C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15" name="Text Box 12">
          <a:extLst>
            <a:ext uri="{FF2B5EF4-FFF2-40B4-BE49-F238E27FC236}">
              <a16:creationId xmlns:a16="http://schemas.microsoft.com/office/drawing/2014/main" id="{00000000-0008-0000-1C00-00002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6" name="Text Box 13">
          <a:extLst>
            <a:ext uri="{FF2B5EF4-FFF2-40B4-BE49-F238E27FC236}">
              <a16:creationId xmlns:a16="http://schemas.microsoft.com/office/drawing/2014/main" id="{00000000-0008-0000-1C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7" name="Text Box 14">
          <a:extLst>
            <a:ext uri="{FF2B5EF4-FFF2-40B4-BE49-F238E27FC236}">
              <a16:creationId xmlns:a16="http://schemas.microsoft.com/office/drawing/2014/main" id="{00000000-0008-0000-1C00-00002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8" name="Text Box 1">
          <a:extLst>
            <a:ext uri="{FF2B5EF4-FFF2-40B4-BE49-F238E27FC236}">
              <a16:creationId xmlns:a16="http://schemas.microsoft.com/office/drawing/2014/main" id="{00000000-0008-0000-1C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19" name="Text Box 2">
          <a:extLst>
            <a:ext uri="{FF2B5EF4-FFF2-40B4-BE49-F238E27FC236}">
              <a16:creationId xmlns:a16="http://schemas.microsoft.com/office/drawing/2014/main" id="{00000000-0008-0000-1C00-00002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0" name="Text Box 8">
          <a:extLst>
            <a:ext uri="{FF2B5EF4-FFF2-40B4-BE49-F238E27FC236}">
              <a16:creationId xmlns:a16="http://schemas.microsoft.com/office/drawing/2014/main" id="{00000000-0008-0000-1C00-00002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21" name="Text Box 8">
          <a:extLst>
            <a:ext uri="{FF2B5EF4-FFF2-40B4-BE49-F238E27FC236}">
              <a16:creationId xmlns:a16="http://schemas.microsoft.com/office/drawing/2014/main" id="{00000000-0008-0000-1C00-000029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322" name="Text Box 8">
          <a:extLst>
            <a:ext uri="{FF2B5EF4-FFF2-40B4-BE49-F238E27FC236}">
              <a16:creationId xmlns:a16="http://schemas.microsoft.com/office/drawing/2014/main" id="{00000000-0008-0000-1C00-00002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23" name="Text Box 8">
          <a:extLst>
            <a:ext uri="{FF2B5EF4-FFF2-40B4-BE49-F238E27FC236}">
              <a16:creationId xmlns:a16="http://schemas.microsoft.com/office/drawing/2014/main" id="{00000000-0008-0000-1C00-00002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4" name="Text Box 8">
          <a:extLst>
            <a:ext uri="{FF2B5EF4-FFF2-40B4-BE49-F238E27FC236}">
              <a16:creationId xmlns:a16="http://schemas.microsoft.com/office/drawing/2014/main" id="{00000000-0008-0000-1C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5" name="Text Box 8">
          <a:extLst>
            <a:ext uri="{FF2B5EF4-FFF2-40B4-BE49-F238E27FC236}">
              <a16:creationId xmlns:a16="http://schemas.microsoft.com/office/drawing/2014/main" id="{00000000-0008-0000-1C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6" name="Text Box 1">
          <a:extLst>
            <a:ext uri="{FF2B5EF4-FFF2-40B4-BE49-F238E27FC236}">
              <a16:creationId xmlns:a16="http://schemas.microsoft.com/office/drawing/2014/main" id="{00000000-0008-0000-1C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7" name="Text Box 2">
          <a:extLst>
            <a:ext uri="{FF2B5EF4-FFF2-40B4-BE49-F238E27FC236}">
              <a16:creationId xmlns:a16="http://schemas.microsoft.com/office/drawing/2014/main" id="{00000000-0008-0000-1C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8" name="Text Box 3">
          <a:extLst>
            <a:ext uri="{FF2B5EF4-FFF2-40B4-BE49-F238E27FC236}">
              <a16:creationId xmlns:a16="http://schemas.microsoft.com/office/drawing/2014/main" id="{00000000-0008-0000-1C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9" name="Text Box 4">
          <a:extLst>
            <a:ext uri="{FF2B5EF4-FFF2-40B4-BE49-F238E27FC236}">
              <a16:creationId xmlns:a16="http://schemas.microsoft.com/office/drawing/2014/main" id="{00000000-0008-0000-1C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0" name="Text Box 5">
          <a:extLst>
            <a:ext uri="{FF2B5EF4-FFF2-40B4-BE49-F238E27FC236}">
              <a16:creationId xmlns:a16="http://schemas.microsoft.com/office/drawing/2014/main" id="{00000000-0008-0000-1C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1" name="Text Box 6">
          <a:extLst>
            <a:ext uri="{FF2B5EF4-FFF2-40B4-BE49-F238E27FC236}">
              <a16:creationId xmlns:a16="http://schemas.microsoft.com/office/drawing/2014/main" id="{00000000-0008-0000-1C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2" name="Text Box 8">
          <a:extLst>
            <a:ext uri="{FF2B5EF4-FFF2-40B4-BE49-F238E27FC236}">
              <a16:creationId xmlns:a16="http://schemas.microsoft.com/office/drawing/2014/main" id="{00000000-0008-0000-1C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3" name="Text Box 9">
          <a:extLst>
            <a:ext uri="{FF2B5EF4-FFF2-40B4-BE49-F238E27FC236}">
              <a16:creationId xmlns:a16="http://schemas.microsoft.com/office/drawing/2014/main" id="{00000000-0008-0000-1C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4" name="Text Box 10">
          <a:extLst>
            <a:ext uri="{FF2B5EF4-FFF2-40B4-BE49-F238E27FC236}">
              <a16:creationId xmlns:a16="http://schemas.microsoft.com/office/drawing/2014/main" id="{00000000-0008-0000-1C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5" name="Text Box 1">
          <a:extLst>
            <a:ext uri="{FF2B5EF4-FFF2-40B4-BE49-F238E27FC236}">
              <a16:creationId xmlns:a16="http://schemas.microsoft.com/office/drawing/2014/main" id="{00000000-0008-0000-1C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6" name="Text Box 2">
          <a:extLst>
            <a:ext uri="{FF2B5EF4-FFF2-40B4-BE49-F238E27FC236}">
              <a16:creationId xmlns:a16="http://schemas.microsoft.com/office/drawing/2014/main" id="{00000000-0008-0000-1C00-00003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337" name="Text Box 8">
          <a:extLst>
            <a:ext uri="{FF2B5EF4-FFF2-40B4-BE49-F238E27FC236}">
              <a16:creationId xmlns:a16="http://schemas.microsoft.com/office/drawing/2014/main" id="{00000000-0008-0000-1C00-00003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38" name="Text Box 1">
          <a:extLst>
            <a:ext uri="{FF2B5EF4-FFF2-40B4-BE49-F238E27FC236}">
              <a16:creationId xmlns:a16="http://schemas.microsoft.com/office/drawing/2014/main" id="{00000000-0008-0000-1C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39" name="Text Box 2">
          <a:extLst>
            <a:ext uri="{FF2B5EF4-FFF2-40B4-BE49-F238E27FC236}">
              <a16:creationId xmlns:a16="http://schemas.microsoft.com/office/drawing/2014/main" id="{00000000-0008-0000-1C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0" name="Text Box 3">
          <a:extLst>
            <a:ext uri="{FF2B5EF4-FFF2-40B4-BE49-F238E27FC236}">
              <a16:creationId xmlns:a16="http://schemas.microsoft.com/office/drawing/2014/main" id="{00000000-0008-0000-1C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1" name="Text Box 4">
          <a:extLst>
            <a:ext uri="{FF2B5EF4-FFF2-40B4-BE49-F238E27FC236}">
              <a16:creationId xmlns:a16="http://schemas.microsoft.com/office/drawing/2014/main" id="{00000000-0008-0000-1C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2" name="Text Box 5">
          <a:extLst>
            <a:ext uri="{FF2B5EF4-FFF2-40B4-BE49-F238E27FC236}">
              <a16:creationId xmlns:a16="http://schemas.microsoft.com/office/drawing/2014/main" id="{00000000-0008-0000-1C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3" name="Text Box 6">
          <a:extLst>
            <a:ext uri="{FF2B5EF4-FFF2-40B4-BE49-F238E27FC236}">
              <a16:creationId xmlns:a16="http://schemas.microsoft.com/office/drawing/2014/main" id="{00000000-0008-0000-1C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4" name="Text Box 8">
          <a:extLst>
            <a:ext uri="{FF2B5EF4-FFF2-40B4-BE49-F238E27FC236}">
              <a16:creationId xmlns:a16="http://schemas.microsoft.com/office/drawing/2014/main" id="{00000000-0008-0000-1C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5" name="Text Box 9">
          <a:extLst>
            <a:ext uri="{FF2B5EF4-FFF2-40B4-BE49-F238E27FC236}">
              <a16:creationId xmlns:a16="http://schemas.microsoft.com/office/drawing/2014/main" id="{00000000-0008-0000-1C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46" name="Text Box 10">
          <a:extLst>
            <a:ext uri="{FF2B5EF4-FFF2-40B4-BE49-F238E27FC236}">
              <a16:creationId xmlns:a16="http://schemas.microsoft.com/office/drawing/2014/main" id="{00000000-0008-0000-1C00-000042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7" name="Text Box 11">
          <a:extLst>
            <a:ext uri="{FF2B5EF4-FFF2-40B4-BE49-F238E27FC236}">
              <a16:creationId xmlns:a16="http://schemas.microsoft.com/office/drawing/2014/main" id="{00000000-0008-0000-1C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348" name="Text Box 12">
          <a:extLst>
            <a:ext uri="{FF2B5EF4-FFF2-40B4-BE49-F238E27FC236}">
              <a16:creationId xmlns:a16="http://schemas.microsoft.com/office/drawing/2014/main" id="{00000000-0008-0000-1C00-000044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9" name="Text Box 13">
          <a:extLst>
            <a:ext uri="{FF2B5EF4-FFF2-40B4-BE49-F238E27FC236}">
              <a16:creationId xmlns:a16="http://schemas.microsoft.com/office/drawing/2014/main" id="{00000000-0008-0000-1C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50" name="Text Box 14">
          <a:extLst>
            <a:ext uri="{FF2B5EF4-FFF2-40B4-BE49-F238E27FC236}">
              <a16:creationId xmlns:a16="http://schemas.microsoft.com/office/drawing/2014/main" id="{00000000-0008-0000-1C00-000046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51" name="Text Box 1">
          <a:extLst>
            <a:ext uri="{FF2B5EF4-FFF2-40B4-BE49-F238E27FC236}">
              <a16:creationId xmlns:a16="http://schemas.microsoft.com/office/drawing/2014/main" id="{00000000-0008-0000-1C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52" name="Text Box 2">
          <a:extLst>
            <a:ext uri="{FF2B5EF4-FFF2-40B4-BE49-F238E27FC236}">
              <a16:creationId xmlns:a16="http://schemas.microsoft.com/office/drawing/2014/main" id="{00000000-0008-0000-1C00-00004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3" name="Text Box 8">
          <a:extLst>
            <a:ext uri="{FF2B5EF4-FFF2-40B4-BE49-F238E27FC236}">
              <a16:creationId xmlns:a16="http://schemas.microsoft.com/office/drawing/2014/main" id="{00000000-0008-0000-1C00-000049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354" name="Text Box 8">
          <a:extLst>
            <a:ext uri="{FF2B5EF4-FFF2-40B4-BE49-F238E27FC236}">
              <a16:creationId xmlns:a16="http://schemas.microsoft.com/office/drawing/2014/main" id="{00000000-0008-0000-1C00-00004A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55" name="Text Box 8">
          <a:extLst>
            <a:ext uri="{FF2B5EF4-FFF2-40B4-BE49-F238E27FC236}">
              <a16:creationId xmlns:a16="http://schemas.microsoft.com/office/drawing/2014/main" id="{00000000-0008-0000-1C00-00004B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6" name="Text Box 8">
          <a:extLst>
            <a:ext uri="{FF2B5EF4-FFF2-40B4-BE49-F238E27FC236}">
              <a16:creationId xmlns:a16="http://schemas.microsoft.com/office/drawing/2014/main" id="{00000000-0008-0000-1C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7" name="Text Box 8">
          <a:extLst>
            <a:ext uri="{FF2B5EF4-FFF2-40B4-BE49-F238E27FC236}">
              <a16:creationId xmlns:a16="http://schemas.microsoft.com/office/drawing/2014/main" id="{00000000-0008-0000-1C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8" name="Text Box 1">
          <a:extLst>
            <a:ext uri="{FF2B5EF4-FFF2-40B4-BE49-F238E27FC236}">
              <a16:creationId xmlns:a16="http://schemas.microsoft.com/office/drawing/2014/main" id="{00000000-0008-0000-1C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9" name="Text Box 2">
          <a:extLst>
            <a:ext uri="{FF2B5EF4-FFF2-40B4-BE49-F238E27FC236}">
              <a16:creationId xmlns:a16="http://schemas.microsoft.com/office/drawing/2014/main" id="{00000000-0008-0000-1C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0" name="Text Box 3">
          <a:extLst>
            <a:ext uri="{FF2B5EF4-FFF2-40B4-BE49-F238E27FC236}">
              <a16:creationId xmlns:a16="http://schemas.microsoft.com/office/drawing/2014/main" id="{00000000-0008-0000-1C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1" name="Text Box 4">
          <a:extLst>
            <a:ext uri="{FF2B5EF4-FFF2-40B4-BE49-F238E27FC236}">
              <a16:creationId xmlns:a16="http://schemas.microsoft.com/office/drawing/2014/main" id="{00000000-0008-0000-1C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2" name="Text Box 5">
          <a:extLst>
            <a:ext uri="{FF2B5EF4-FFF2-40B4-BE49-F238E27FC236}">
              <a16:creationId xmlns:a16="http://schemas.microsoft.com/office/drawing/2014/main" id="{00000000-0008-0000-1C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3" name="Text Box 6">
          <a:extLst>
            <a:ext uri="{FF2B5EF4-FFF2-40B4-BE49-F238E27FC236}">
              <a16:creationId xmlns:a16="http://schemas.microsoft.com/office/drawing/2014/main" id="{00000000-0008-0000-1C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4" name="Text Box 8">
          <a:extLst>
            <a:ext uri="{FF2B5EF4-FFF2-40B4-BE49-F238E27FC236}">
              <a16:creationId xmlns:a16="http://schemas.microsoft.com/office/drawing/2014/main" id="{00000000-0008-0000-1C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5" name="Text Box 9">
          <a:extLst>
            <a:ext uri="{FF2B5EF4-FFF2-40B4-BE49-F238E27FC236}">
              <a16:creationId xmlns:a16="http://schemas.microsoft.com/office/drawing/2014/main" id="{00000000-0008-0000-1C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6" name="Text Box 10">
          <a:extLst>
            <a:ext uri="{FF2B5EF4-FFF2-40B4-BE49-F238E27FC236}">
              <a16:creationId xmlns:a16="http://schemas.microsoft.com/office/drawing/2014/main" id="{00000000-0008-0000-1C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7" name="Text Box 1">
          <a:extLst>
            <a:ext uri="{FF2B5EF4-FFF2-40B4-BE49-F238E27FC236}">
              <a16:creationId xmlns:a16="http://schemas.microsoft.com/office/drawing/2014/main" id="{00000000-0008-0000-1C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68" name="Text Box 2">
          <a:extLst>
            <a:ext uri="{FF2B5EF4-FFF2-40B4-BE49-F238E27FC236}">
              <a16:creationId xmlns:a16="http://schemas.microsoft.com/office/drawing/2014/main" id="{00000000-0008-0000-1C00-000058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369" name="Text Box 8">
          <a:extLst>
            <a:ext uri="{FF2B5EF4-FFF2-40B4-BE49-F238E27FC236}">
              <a16:creationId xmlns:a16="http://schemas.microsoft.com/office/drawing/2014/main" id="{00000000-0008-0000-1C00-000059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70" name="Text Box 13">
          <a:extLst>
            <a:ext uri="{FF2B5EF4-FFF2-40B4-BE49-F238E27FC236}">
              <a16:creationId xmlns:a16="http://schemas.microsoft.com/office/drawing/2014/main" id="{00000000-0008-0000-1C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71" name="Text Box 14">
          <a:extLst>
            <a:ext uri="{FF2B5EF4-FFF2-40B4-BE49-F238E27FC236}">
              <a16:creationId xmlns:a16="http://schemas.microsoft.com/office/drawing/2014/main" id="{00000000-0008-0000-1C00-00005B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1372" name="Text Box 13">
          <a:extLst>
            <a:ext uri="{FF2B5EF4-FFF2-40B4-BE49-F238E27FC236}">
              <a16:creationId xmlns:a16="http://schemas.microsoft.com/office/drawing/2014/main" id="{00000000-0008-0000-1C00-00005C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52918</xdr:rowOff>
    </xdr:from>
    <xdr:ext cx="114300" cy="285750"/>
    <xdr:sp macro="" textlink="">
      <xdr:nvSpPr>
        <xdr:cNvPr id="1373" name="Text Box 10">
          <a:extLst>
            <a:ext uri="{FF2B5EF4-FFF2-40B4-BE49-F238E27FC236}">
              <a16:creationId xmlns:a16="http://schemas.microsoft.com/office/drawing/2014/main" id="{00000000-0008-0000-1C00-00005D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74" name="Text Box 8">
          <a:extLst>
            <a:ext uri="{FF2B5EF4-FFF2-40B4-BE49-F238E27FC236}">
              <a16:creationId xmlns:a16="http://schemas.microsoft.com/office/drawing/2014/main" id="{00000000-0008-0000-1C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75" name="Text Box 8">
          <a:extLst>
            <a:ext uri="{FF2B5EF4-FFF2-40B4-BE49-F238E27FC236}">
              <a16:creationId xmlns:a16="http://schemas.microsoft.com/office/drawing/2014/main" id="{00000000-0008-0000-1C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76" name="Text Box 8">
          <a:extLst>
            <a:ext uri="{FF2B5EF4-FFF2-40B4-BE49-F238E27FC236}">
              <a16:creationId xmlns:a16="http://schemas.microsoft.com/office/drawing/2014/main" id="{00000000-0008-0000-1C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34</xdr:row>
      <xdr:rowOff>0</xdr:rowOff>
    </xdr:from>
    <xdr:ext cx="114300" cy="285750"/>
    <xdr:sp macro="" textlink="">
      <xdr:nvSpPr>
        <xdr:cNvPr id="1377" name="Text Box 8">
          <a:extLst>
            <a:ext uri="{FF2B5EF4-FFF2-40B4-BE49-F238E27FC236}">
              <a16:creationId xmlns:a16="http://schemas.microsoft.com/office/drawing/2014/main" id="{00000000-0008-0000-1C00-000061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378" name="Text Box 8">
          <a:extLst>
            <a:ext uri="{FF2B5EF4-FFF2-40B4-BE49-F238E27FC236}">
              <a16:creationId xmlns:a16="http://schemas.microsoft.com/office/drawing/2014/main" id="{00000000-0008-0000-1C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379" name="Text Box 8">
          <a:extLst>
            <a:ext uri="{FF2B5EF4-FFF2-40B4-BE49-F238E27FC236}">
              <a16:creationId xmlns:a16="http://schemas.microsoft.com/office/drawing/2014/main" id="{00000000-0008-0000-1C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380" name="Text Box 8">
          <a:extLst>
            <a:ext uri="{FF2B5EF4-FFF2-40B4-BE49-F238E27FC236}">
              <a16:creationId xmlns:a16="http://schemas.microsoft.com/office/drawing/2014/main" id="{00000000-0008-0000-1C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381" name="Text Box 8">
          <a:extLst>
            <a:ext uri="{FF2B5EF4-FFF2-40B4-BE49-F238E27FC236}">
              <a16:creationId xmlns:a16="http://schemas.microsoft.com/office/drawing/2014/main" id="{00000000-0008-0000-1C00-000065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82" name="Text Box 8">
          <a:extLst>
            <a:ext uri="{FF2B5EF4-FFF2-40B4-BE49-F238E27FC236}">
              <a16:creationId xmlns:a16="http://schemas.microsoft.com/office/drawing/2014/main" id="{00000000-0008-0000-1C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83" name="Text Box 8">
          <a:extLst>
            <a:ext uri="{FF2B5EF4-FFF2-40B4-BE49-F238E27FC236}">
              <a16:creationId xmlns:a16="http://schemas.microsoft.com/office/drawing/2014/main" id="{00000000-0008-0000-1C00-000067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84" name="Text Box 8">
          <a:extLst>
            <a:ext uri="{FF2B5EF4-FFF2-40B4-BE49-F238E27FC236}">
              <a16:creationId xmlns:a16="http://schemas.microsoft.com/office/drawing/2014/main" id="{00000000-0008-0000-1C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85" name="Text Box 8">
          <a:extLst>
            <a:ext uri="{FF2B5EF4-FFF2-40B4-BE49-F238E27FC236}">
              <a16:creationId xmlns:a16="http://schemas.microsoft.com/office/drawing/2014/main" id="{00000000-0008-0000-1C00-000069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86" name="Text Box 8">
          <a:extLst>
            <a:ext uri="{FF2B5EF4-FFF2-40B4-BE49-F238E27FC236}">
              <a16:creationId xmlns:a16="http://schemas.microsoft.com/office/drawing/2014/main" id="{00000000-0008-0000-1C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87" name="Text Box 8">
          <a:extLst>
            <a:ext uri="{FF2B5EF4-FFF2-40B4-BE49-F238E27FC236}">
              <a16:creationId xmlns:a16="http://schemas.microsoft.com/office/drawing/2014/main" id="{00000000-0008-0000-1C00-00006B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88" name="Text Box 8">
          <a:extLst>
            <a:ext uri="{FF2B5EF4-FFF2-40B4-BE49-F238E27FC236}">
              <a16:creationId xmlns:a16="http://schemas.microsoft.com/office/drawing/2014/main" id="{00000000-0008-0000-1C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389" name="Text Box 8">
          <a:extLst>
            <a:ext uri="{FF2B5EF4-FFF2-40B4-BE49-F238E27FC236}">
              <a16:creationId xmlns:a16="http://schemas.microsoft.com/office/drawing/2014/main" id="{00000000-0008-0000-1C00-00006D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90" name="Text Box 8">
          <a:extLst>
            <a:ext uri="{FF2B5EF4-FFF2-40B4-BE49-F238E27FC236}">
              <a16:creationId xmlns:a16="http://schemas.microsoft.com/office/drawing/2014/main" id="{00000000-0008-0000-1C00-00006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1" name="Text Box 8">
          <a:extLst>
            <a:ext uri="{FF2B5EF4-FFF2-40B4-BE49-F238E27FC236}">
              <a16:creationId xmlns:a16="http://schemas.microsoft.com/office/drawing/2014/main" id="{00000000-0008-0000-1C00-00006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2" name="Text Box 8">
          <a:extLst>
            <a:ext uri="{FF2B5EF4-FFF2-40B4-BE49-F238E27FC236}">
              <a16:creationId xmlns:a16="http://schemas.microsoft.com/office/drawing/2014/main" id="{00000000-0008-0000-1C00-000070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3" name="Text Box 8">
          <a:extLst>
            <a:ext uri="{FF2B5EF4-FFF2-40B4-BE49-F238E27FC236}">
              <a16:creationId xmlns:a16="http://schemas.microsoft.com/office/drawing/2014/main" id="{00000000-0008-0000-1C00-00007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94" name="Text Box 8">
          <a:extLst>
            <a:ext uri="{FF2B5EF4-FFF2-40B4-BE49-F238E27FC236}">
              <a16:creationId xmlns:a16="http://schemas.microsoft.com/office/drawing/2014/main" id="{00000000-0008-0000-1C00-000072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5" name="Text Box 8">
          <a:extLst>
            <a:ext uri="{FF2B5EF4-FFF2-40B4-BE49-F238E27FC236}">
              <a16:creationId xmlns:a16="http://schemas.microsoft.com/office/drawing/2014/main" id="{00000000-0008-0000-1C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6" name="Text Box 8">
          <a:extLst>
            <a:ext uri="{FF2B5EF4-FFF2-40B4-BE49-F238E27FC236}">
              <a16:creationId xmlns:a16="http://schemas.microsoft.com/office/drawing/2014/main" id="{00000000-0008-0000-1C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7" name="Text Box 8">
          <a:extLst>
            <a:ext uri="{FF2B5EF4-FFF2-40B4-BE49-F238E27FC236}">
              <a16:creationId xmlns:a16="http://schemas.microsoft.com/office/drawing/2014/main" id="{00000000-0008-0000-1C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98" name="Text Box 8">
          <a:extLst>
            <a:ext uri="{FF2B5EF4-FFF2-40B4-BE49-F238E27FC236}">
              <a16:creationId xmlns:a16="http://schemas.microsoft.com/office/drawing/2014/main" id="{00000000-0008-0000-1C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51</xdr:row>
      <xdr:rowOff>0</xdr:rowOff>
    </xdr:from>
    <xdr:ext cx="114300" cy="285750"/>
    <xdr:sp macro="" textlink="">
      <xdr:nvSpPr>
        <xdr:cNvPr id="1399" name="Text Box 8">
          <a:extLst>
            <a:ext uri="{FF2B5EF4-FFF2-40B4-BE49-F238E27FC236}">
              <a16:creationId xmlns:a16="http://schemas.microsoft.com/office/drawing/2014/main" id="{00000000-0008-0000-1C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00" name="Text Box 8">
          <a:extLst>
            <a:ext uri="{FF2B5EF4-FFF2-40B4-BE49-F238E27FC236}">
              <a16:creationId xmlns:a16="http://schemas.microsoft.com/office/drawing/2014/main" id="{00000000-0008-0000-1C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01" name="Text Box 8">
          <a:extLst>
            <a:ext uri="{FF2B5EF4-FFF2-40B4-BE49-F238E27FC236}">
              <a16:creationId xmlns:a16="http://schemas.microsoft.com/office/drawing/2014/main" id="{00000000-0008-0000-1C00-000079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02" name="Text Box 8">
          <a:extLst>
            <a:ext uri="{FF2B5EF4-FFF2-40B4-BE49-F238E27FC236}">
              <a16:creationId xmlns:a16="http://schemas.microsoft.com/office/drawing/2014/main" id="{00000000-0008-0000-1C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03" name="Text Box 8">
          <a:extLst>
            <a:ext uri="{FF2B5EF4-FFF2-40B4-BE49-F238E27FC236}">
              <a16:creationId xmlns:a16="http://schemas.microsoft.com/office/drawing/2014/main" id="{00000000-0008-0000-1C00-00007B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04" name="Text Box 8">
          <a:extLst>
            <a:ext uri="{FF2B5EF4-FFF2-40B4-BE49-F238E27FC236}">
              <a16:creationId xmlns:a16="http://schemas.microsoft.com/office/drawing/2014/main" id="{00000000-0008-0000-1C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05" name="Text Box 8">
          <a:extLst>
            <a:ext uri="{FF2B5EF4-FFF2-40B4-BE49-F238E27FC236}">
              <a16:creationId xmlns:a16="http://schemas.microsoft.com/office/drawing/2014/main" id="{00000000-0008-0000-1C00-00007D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406" name="Text Box 8">
          <a:extLst>
            <a:ext uri="{FF2B5EF4-FFF2-40B4-BE49-F238E27FC236}">
              <a16:creationId xmlns:a16="http://schemas.microsoft.com/office/drawing/2014/main" id="{00000000-0008-0000-1C00-00007E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07" name="Text Box 8">
          <a:extLst>
            <a:ext uri="{FF2B5EF4-FFF2-40B4-BE49-F238E27FC236}">
              <a16:creationId xmlns:a16="http://schemas.microsoft.com/office/drawing/2014/main" id="{00000000-0008-0000-1C00-00007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08" name="Text Box 8">
          <a:extLst>
            <a:ext uri="{FF2B5EF4-FFF2-40B4-BE49-F238E27FC236}">
              <a16:creationId xmlns:a16="http://schemas.microsoft.com/office/drawing/2014/main" id="{00000000-0008-0000-1C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09" name="Text Box 8">
          <a:extLst>
            <a:ext uri="{FF2B5EF4-FFF2-40B4-BE49-F238E27FC236}">
              <a16:creationId xmlns:a16="http://schemas.microsoft.com/office/drawing/2014/main" id="{00000000-0008-0000-1C00-000081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0" name="Text Box 1">
          <a:extLst>
            <a:ext uri="{FF2B5EF4-FFF2-40B4-BE49-F238E27FC236}">
              <a16:creationId xmlns:a16="http://schemas.microsoft.com/office/drawing/2014/main" id="{00000000-0008-0000-1C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1" name="Text Box 2">
          <a:extLst>
            <a:ext uri="{FF2B5EF4-FFF2-40B4-BE49-F238E27FC236}">
              <a16:creationId xmlns:a16="http://schemas.microsoft.com/office/drawing/2014/main" id="{00000000-0008-0000-1C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2" name="Text Box 3">
          <a:extLst>
            <a:ext uri="{FF2B5EF4-FFF2-40B4-BE49-F238E27FC236}">
              <a16:creationId xmlns:a16="http://schemas.microsoft.com/office/drawing/2014/main" id="{00000000-0008-0000-1C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3" name="Text Box 4">
          <a:extLst>
            <a:ext uri="{FF2B5EF4-FFF2-40B4-BE49-F238E27FC236}">
              <a16:creationId xmlns:a16="http://schemas.microsoft.com/office/drawing/2014/main" id="{00000000-0008-0000-1C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4" name="Text Box 5">
          <a:extLst>
            <a:ext uri="{FF2B5EF4-FFF2-40B4-BE49-F238E27FC236}">
              <a16:creationId xmlns:a16="http://schemas.microsoft.com/office/drawing/2014/main" id="{00000000-0008-0000-1C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5" name="Text Box 6">
          <a:extLst>
            <a:ext uri="{FF2B5EF4-FFF2-40B4-BE49-F238E27FC236}">
              <a16:creationId xmlns:a16="http://schemas.microsoft.com/office/drawing/2014/main" id="{00000000-0008-0000-1C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6" name="Text Box 8">
          <a:extLst>
            <a:ext uri="{FF2B5EF4-FFF2-40B4-BE49-F238E27FC236}">
              <a16:creationId xmlns:a16="http://schemas.microsoft.com/office/drawing/2014/main" id="{00000000-0008-0000-1C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7" name="Text Box 9">
          <a:extLst>
            <a:ext uri="{FF2B5EF4-FFF2-40B4-BE49-F238E27FC236}">
              <a16:creationId xmlns:a16="http://schemas.microsoft.com/office/drawing/2014/main" id="{00000000-0008-0000-1C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8" name="Text Box 10">
          <a:extLst>
            <a:ext uri="{FF2B5EF4-FFF2-40B4-BE49-F238E27FC236}">
              <a16:creationId xmlns:a16="http://schemas.microsoft.com/office/drawing/2014/main" id="{00000000-0008-0000-1C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9" name="Text Box 1">
          <a:extLst>
            <a:ext uri="{FF2B5EF4-FFF2-40B4-BE49-F238E27FC236}">
              <a16:creationId xmlns:a16="http://schemas.microsoft.com/office/drawing/2014/main" id="{00000000-0008-0000-1C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0" name="Text Box 2">
          <a:extLst>
            <a:ext uri="{FF2B5EF4-FFF2-40B4-BE49-F238E27FC236}">
              <a16:creationId xmlns:a16="http://schemas.microsoft.com/office/drawing/2014/main" id="{00000000-0008-0000-1C00-00008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21" name="Text Box 8">
          <a:extLst>
            <a:ext uri="{FF2B5EF4-FFF2-40B4-BE49-F238E27FC236}">
              <a16:creationId xmlns:a16="http://schemas.microsoft.com/office/drawing/2014/main" id="{00000000-0008-0000-1C00-00008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2" name="Text Box 8">
          <a:extLst>
            <a:ext uri="{FF2B5EF4-FFF2-40B4-BE49-F238E27FC236}">
              <a16:creationId xmlns:a16="http://schemas.microsoft.com/office/drawing/2014/main" id="{00000000-0008-0000-1C00-00008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423" name="Text Box 8">
          <a:extLst>
            <a:ext uri="{FF2B5EF4-FFF2-40B4-BE49-F238E27FC236}">
              <a16:creationId xmlns:a16="http://schemas.microsoft.com/office/drawing/2014/main" id="{00000000-0008-0000-1C00-00008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24" name="Text Box 8">
          <a:extLst>
            <a:ext uri="{FF2B5EF4-FFF2-40B4-BE49-F238E27FC236}">
              <a16:creationId xmlns:a16="http://schemas.microsoft.com/office/drawing/2014/main" id="{00000000-0008-0000-1C00-00009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5" name="Text Box 8">
          <a:extLst>
            <a:ext uri="{FF2B5EF4-FFF2-40B4-BE49-F238E27FC236}">
              <a16:creationId xmlns:a16="http://schemas.microsoft.com/office/drawing/2014/main" id="{00000000-0008-0000-1C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6" name="Text Box 8">
          <a:extLst>
            <a:ext uri="{FF2B5EF4-FFF2-40B4-BE49-F238E27FC236}">
              <a16:creationId xmlns:a16="http://schemas.microsoft.com/office/drawing/2014/main" id="{00000000-0008-0000-1C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7" name="Text Box 1">
          <a:extLst>
            <a:ext uri="{FF2B5EF4-FFF2-40B4-BE49-F238E27FC236}">
              <a16:creationId xmlns:a16="http://schemas.microsoft.com/office/drawing/2014/main" id="{00000000-0008-0000-1C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8" name="Text Box 2">
          <a:extLst>
            <a:ext uri="{FF2B5EF4-FFF2-40B4-BE49-F238E27FC236}">
              <a16:creationId xmlns:a16="http://schemas.microsoft.com/office/drawing/2014/main" id="{00000000-0008-0000-1C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9" name="Text Box 3">
          <a:extLst>
            <a:ext uri="{FF2B5EF4-FFF2-40B4-BE49-F238E27FC236}">
              <a16:creationId xmlns:a16="http://schemas.microsoft.com/office/drawing/2014/main" id="{00000000-0008-0000-1C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0" name="Text Box 4">
          <a:extLst>
            <a:ext uri="{FF2B5EF4-FFF2-40B4-BE49-F238E27FC236}">
              <a16:creationId xmlns:a16="http://schemas.microsoft.com/office/drawing/2014/main" id="{00000000-0008-0000-1C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1" name="Text Box 5">
          <a:extLst>
            <a:ext uri="{FF2B5EF4-FFF2-40B4-BE49-F238E27FC236}">
              <a16:creationId xmlns:a16="http://schemas.microsoft.com/office/drawing/2014/main" id="{00000000-0008-0000-1C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2" name="Text Box 6">
          <a:extLst>
            <a:ext uri="{FF2B5EF4-FFF2-40B4-BE49-F238E27FC236}">
              <a16:creationId xmlns:a16="http://schemas.microsoft.com/office/drawing/2014/main" id="{00000000-0008-0000-1C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3" name="Text Box 8">
          <a:extLst>
            <a:ext uri="{FF2B5EF4-FFF2-40B4-BE49-F238E27FC236}">
              <a16:creationId xmlns:a16="http://schemas.microsoft.com/office/drawing/2014/main" id="{00000000-0008-0000-1C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4" name="Text Box 9">
          <a:extLst>
            <a:ext uri="{FF2B5EF4-FFF2-40B4-BE49-F238E27FC236}">
              <a16:creationId xmlns:a16="http://schemas.microsoft.com/office/drawing/2014/main" id="{00000000-0008-0000-1C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5" name="Text Box 10">
          <a:extLst>
            <a:ext uri="{FF2B5EF4-FFF2-40B4-BE49-F238E27FC236}">
              <a16:creationId xmlns:a16="http://schemas.microsoft.com/office/drawing/2014/main" id="{00000000-0008-0000-1C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6" name="Text Box 1">
          <a:extLst>
            <a:ext uri="{FF2B5EF4-FFF2-40B4-BE49-F238E27FC236}">
              <a16:creationId xmlns:a16="http://schemas.microsoft.com/office/drawing/2014/main" id="{00000000-0008-0000-1C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7" name="Text Box 2">
          <a:extLst>
            <a:ext uri="{FF2B5EF4-FFF2-40B4-BE49-F238E27FC236}">
              <a16:creationId xmlns:a16="http://schemas.microsoft.com/office/drawing/2014/main" id="{00000000-0008-0000-1C00-00009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38" name="Text Box 8">
          <a:extLst>
            <a:ext uri="{FF2B5EF4-FFF2-40B4-BE49-F238E27FC236}">
              <a16:creationId xmlns:a16="http://schemas.microsoft.com/office/drawing/2014/main" id="{00000000-0008-0000-1C00-00009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39" name="Text Box 8">
          <a:extLst>
            <a:ext uri="{FF2B5EF4-FFF2-40B4-BE49-F238E27FC236}">
              <a16:creationId xmlns:a16="http://schemas.microsoft.com/office/drawing/2014/main" id="{00000000-0008-0000-1C00-00009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440" name="Text Box 8">
          <a:extLst>
            <a:ext uri="{FF2B5EF4-FFF2-40B4-BE49-F238E27FC236}">
              <a16:creationId xmlns:a16="http://schemas.microsoft.com/office/drawing/2014/main" id="{00000000-0008-0000-1C00-0000A0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41" name="Text Box 8">
          <a:extLst>
            <a:ext uri="{FF2B5EF4-FFF2-40B4-BE49-F238E27FC236}">
              <a16:creationId xmlns:a16="http://schemas.microsoft.com/office/drawing/2014/main" id="{00000000-0008-0000-1C00-0000A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2" name="Text Box 8">
          <a:extLst>
            <a:ext uri="{FF2B5EF4-FFF2-40B4-BE49-F238E27FC236}">
              <a16:creationId xmlns:a16="http://schemas.microsoft.com/office/drawing/2014/main" id="{00000000-0008-0000-1C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3" name="Text Box 8">
          <a:extLst>
            <a:ext uri="{FF2B5EF4-FFF2-40B4-BE49-F238E27FC236}">
              <a16:creationId xmlns:a16="http://schemas.microsoft.com/office/drawing/2014/main" id="{00000000-0008-0000-1C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4" name="Text Box 1">
          <a:extLst>
            <a:ext uri="{FF2B5EF4-FFF2-40B4-BE49-F238E27FC236}">
              <a16:creationId xmlns:a16="http://schemas.microsoft.com/office/drawing/2014/main" id="{00000000-0008-0000-1C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5" name="Text Box 2">
          <a:extLst>
            <a:ext uri="{FF2B5EF4-FFF2-40B4-BE49-F238E27FC236}">
              <a16:creationId xmlns:a16="http://schemas.microsoft.com/office/drawing/2014/main" id="{00000000-0008-0000-1C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6" name="Text Box 3">
          <a:extLst>
            <a:ext uri="{FF2B5EF4-FFF2-40B4-BE49-F238E27FC236}">
              <a16:creationId xmlns:a16="http://schemas.microsoft.com/office/drawing/2014/main" id="{00000000-0008-0000-1C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7" name="Text Box 4">
          <a:extLst>
            <a:ext uri="{FF2B5EF4-FFF2-40B4-BE49-F238E27FC236}">
              <a16:creationId xmlns:a16="http://schemas.microsoft.com/office/drawing/2014/main" id="{00000000-0008-0000-1C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8" name="Text Box 5">
          <a:extLst>
            <a:ext uri="{FF2B5EF4-FFF2-40B4-BE49-F238E27FC236}">
              <a16:creationId xmlns:a16="http://schemas.microsoft.com/office/drawing/2014/main" id="{00000000-0008-0000-1C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9" name="Text Box 6">
          <a:extLst>
            <a:ext uri="{FF2B5EF4-FFF2-40B4-BE49-F238E27FC236}">
              <a16:creationId xmlns:a16="http://schemas.microsoft.com/office/drawing/2014/main" id="{00000000-0008-0000-1C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0" name="Text Box 8">
          <a:extLst>
            <a:ext uri="{FF2B5EF4-FFF2-40B4-BE49-F238E27FC236}">
              <a16:creationId xmlns:a16="http://schemas.microsoft.com/office/drawing/2014/main" id="{00000000-0008-0000-1C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1" name="Text Box 9">
          <a:extLst>
            <a:ext uri="{FF2B5EF4-FFF2-40B4-BE49-F238E27FC236}">
              <a16:creationId xmlns:a16="http://schemas.microsoft.com/office/drawing/2014/main" id="{00000000-0008-0000-1C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2" name="Text Box 10">
          <a:extLst>
            <a:ext uri="{FF2B5EF4-FFF2-40B4-BE49-F238E27FC236}">
              <a16:creationId xmlns:a16="http://schemas.microsoft.com/office/drawing/2014/main" id="{00000000-0008-0000-1C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3" name="Text Box 1">
          <a:extLst>
            <a:ext uri="{FF2B5EF4-FFF2-40B4-BE49-F238E27FC236}">
              <a16:creationId xmlns:a16="http://schemas.microsoft.com/office/drawing/2014/main" id="{00000000-0008-0000-1C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4" name="Text Box 2">
          <a:extLst>
            <a:ext uri="{FF2B5EF4-FFF2-40B4-BE49-F238E27FC236}">
              <a16:creationId xmlns:a16="http://schemas.microsoft.com/office/drawing/2014/main" id="{00000000-0008-0000-1C00-0000AE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55" name="Text Box 8">
          <a:extLst>
            <a:ext uri="{FF2B5EF4-FFF2-40B4-BE49-F238E27FC236}">
              <a16:creationId xmlns:a16="http://schemas.microsoft.com/office/drawing/2014/main" id="{00000000-0008-0000-1C00-0000A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56" name="Text Box 8">
          <a:extLst>
            <a:ext uri="{FF2B5EF4-FFF2-40B4-BE49-F238E27FC236}">
              <a16:creationId xmlns:a16="http://schemas.microsoft.com/office/drawing/2014/main" id="{00000000-0008-0000-1C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57" name="Text Box 8">
          <a:extLst>
            <a:ext uri="{FF2B5EF4-FFF2-40B4-BE49-F238E27FC236}">
              <a16:creationId xmlns:a16="http://schemas.microsoft.com/office/drawing/2014/main" id="{00000000-0008-0000-1C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58" name="Text Box 8">
          <a:extLst>
            <a:ext uri="{FF2B5EF4-FFF2-40B4-BE49-F238E27FC236}">
              <a16:creationId xmlns:a16="http://schemas.microsoft.com/office/drawing/2014/main" id="{00000000-0008-0000-1C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51</xdr:row>
      <xdr:rowOff>0</xdr:rowOff>
    </xdr:from>
    <xdr:ext cx="114300" cy="285750"/>
    <xdr:sp macro="" textlink="">
      <xdr:nvSpPr>
        <xdr:cNvPr id="1459" name="Text Box 8">
          <a:extLst>
            <a:ext uri="{FF2B5EF4-FFF2-40B4-BE49-F238E27FC236}">
              <a16:creationId xmlns:a16="http://schemas.microsoft.com/office/drawing/2014/main" id="{00000000-0008-0000-1C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60" name="Text Box 8">
          <a:extLst>
            <a:ext uri="{FF2B5EF4-FFF2-40B4-BE49-F238E27FC236}">
              <a16:creationId xmlns:a16="http://schemas.microsoft.com/office/drawing/2014/main" id="{00000000-0008-0000-1C00-0000B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61" name="Text Box 8">
          <a:extLst>
            <a:ext uri="{FF2B5EF4-FFF2-40B4-BE49-F238E27FC236}">
              <a16:creationId xmlns:a16="http://schemas.microsoft.com/office/drawing/2014/main" id="{00000000-0008-0000-1C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62" name="Text Box 8">
          <a:extLst>
            <a:ext uri="{FF2B5EF4-FFF2-40B4-BE49-F238E27FC236}">
              <a16:creationId xmlns:a16="http://schemas.microsoft.com/office/drawing/2014/main" id="{00000000-0008-0000-1C00-0000B6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63" name="Text Box 8">
          <a:extLst>
            <a:ext uri="{FF2B5EF4-FFF2-40B4-BE49-F238E27FC236}">
              <a16:creationId xmlns:a16="http://schemas.microsoft.com/office/drawing/2014/main" id="{00000000-0008-0000-1C00-0000B7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9525</xdr:rowOff>
    </xdr:from>
    <xdr:ext cx="114300" cy="285750"/>
    <xdr:sp macro="" textlink="">
      <xdr:nvSpPr>
        <xdr:cNvPr id="1464" name="Text Box 8">
          <a:extLst>
            <a:ext uri="{FF2B5EF4-FFF2-40B4-BE49-F238E27FC236}">
              <a16:creationId xmlns:a16="http://schemas.microsoft.com/office/drawing/2014/main" id="{00000000-0008-0000-1C00-0000B8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50</xdr:row>
      <xdr:rowOff>0</xdr:rowOff>
    </xdr:from>
    <xdr:ext cx="114300" cy="285750"/>
    <xdr:sp macro="" textlink="">
      <xdr:nvSpPr>
        <xdr:cNvPr id="1465" name="Text Box 8">
          <a:extLst>
            <a:ext uri="{FF2B5EF4-FFF2-40B4-BE49-F238E27FC236}">
              <a16:creationId xmlns:a16="http://schemas.microsoft.com/office/drawing/2014/main" id="{00000000-0008-0000-1C00-0000B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6" name="Text Box 1">
          <a:extLst>
            <a:ext uri="{FF2B5EF4-FFF2-40B4-BE49-F238E27FC236}">
              <a16:creationId xmlns:a16="http://schemas.microsoft.com/office/drawing/2014/main" id="{00000000-0008-0000-1C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7" name="Text Box 2">
          <a:extLst>
            <a:ext uri="{FF2B5EF4-FFF2-40B4-BE49-F238E27FC236}">
              <a16:creationId xmlns:a16="http://schemas.microsoft.com/office/drawing/2014/main" id="{00000000-0008-0000-1C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8" name="Text Box 3">
          <a:extLst>
            <a:ext uri="{FF2B5EF4-FFF2-40B4-BE49-F238E27FC236}">
              <a16:creationId xmlns:a16="http://schemas.microsoft.com/office/drawing/2014/main" id="{00000000-0008-0000-1C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9" name="Text Box 4">
          <a:extLst>
            <a:ext uri="{FF2B5EF4-FFF2-40B4-BE49-F238E27FC236}">
              <a16:creationId xmlns:a16="http://schemas.microsoft.com/office/drawing/2014/main" id="{00000000-0008-0000-1C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0" name="Text Box 5">
          <a:extLst>
            <a:ext uri="{FF2B5EF4-FFF2-40B4-BE49-F238E27FC236}">
              <a16:creationId xmlns:a16="http://schemas.microsoft.com/office/drawing/2014/main" id="{00000000-0008-0000-1C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1" name="Text Box 6">
          <a:extLst>
            <a:ext uri="{FF2B5EF4-FFF2-40B4-BE49-F238E27FC236}">
              <a16:creationId xmlns:a16="http://schemas.microsoft.com/office/drawing/2014/main" id="{00000000-0008-0000-1C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2" name="Text Box 8">
          <a:extLst>
            <a:ext uri="{FF2B5EF4-FFF2-40B4-BE49-F238E27FC236}">
              <a16:creationId xmlns:a16="http://schemas.microsoft.com/office/drawing/2014/main" id="{00000000-0008-0000-1C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3" name="Text Box 9">
          <a:extLst>
            <a:ext uri="{FF2B5EF4-FFF2-40B4-BE49-F238E27FC236}">
              <a16:creationId xmlns:a16="http://schemas.microsoft.com/office/drawing/2014/main" id="{00000000-0008-0000-1C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4" name="Text Box 10">
          <a:extLst>
            <a:ext uri="{FF2B5EF4-FFF2-40B4-BE49-F238E27FC236}">
              <a16:creationId xmlns:a16="http://schemas.microsoft.com/office/drawing/2014/main" id="{00000000-0008-0000-1C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5" name="Text Box 1">
          <a:extLst>
            <a:ext uri="{FF2B5EF4-FFF2-40B4-BE49-F238E27FC236}">
              <a16:creationId xmlns:a16="http://schemas.microsoft.com/office/drawing/2014/main" id="{00000000-0008-0000-1C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6" name="Text Box 2">
          <a:extLst>
            <a:ext uri="{FF2B5EF4-FFF2-40B4-BE49-F238E27FC236}">
              <a16:creationId xmlns:a16="http://schemas.microsoft.com/office/drawing/2014/main" id="{00000000-0008-0000-1C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1C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8" name="Text Box 8">
          <a:extLst>
            <a:ext uri="{FF2B5EF4-FFF2-40B4-BE49-F238E27FC236}">
              <a16:creationId xmlns:a16="http://schemas.microsoft.com/office/drawing/2014/main" id="{00000000-0008-0000-1C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9" name="Text Box 1">
          <a:extLst>
            <a:ext uri="{FF2B5EF4-FFF2-40B4-BE49-F238E27FC236}">
              <a16:creationId xmlns:a16="http://schemas.microsoft.com/office/drawing/2014/main" id="{00000000-0008-0000-1C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0" name="Text Box 2">
          <a:extLst>
            <a:ext uri="{FF2B5EF4-FFF2-40B4-BE49-F238E27FC236}">
              <a16:creationId xmlns:a16="http://schemas.microsoft.com/office/drawing/2014/main" id="{00000000-0008-0000-1C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1" name="Text Box 3">
          <a:extLst>
            <a:ext uri="{FF2B5EF4-FFF2-40B4-BE49-F238E27FC236}">
              <a16:creationId xmlns:a16="http://schemas.microsoft.com/office/drawing/2014/main" id="{00000000-0008-0000-1C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2" name="Text Box 4">
          <a:extLst>
            <a:ext uri="{FF2B5EF4-FFF2-40B4-BE49-F238E27FC236}">
              <a16:creationId xmlns:a16="http://schemas.microsoft.com/office/drawing/2014/main" id="{00000000-0008-0000-1C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3" name="Text Box 5">
          <a:extLst>
            <a:ext uri="{FF2B5EF4-FFF2-40B4-BE49-F238E27FC236}">
              <a16:creationId xmlns:a16="http://schemas.microsoft.com/office/drawing/2014/main" id="{00000000-0008-0000-1C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4" name="Text Box 6">
          <a:extLst>
            <a:ext uri="{FF2B5EF4-FFF2-40B4-BE49-F238E27FC236}">
              <a16:creationId xmlns:a16="http://schemas.microsoft.com/office/drawing/2014/main" id="{00000000-0008-0000-1C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5" name="Text Box 8">
          <a:extLst>
            <a:ext uri="{FF2B5EF4-FFF2-40B4-BE49-F238E27FC236}">
              <a16:creationId xmlns:a16="http://schemas.microsoft.com/office/drawing/2014/main" id="{00000000-0008-0000-1C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6" name="Text Box 9">
          <a:extLst>
            <a:ext uri="{FF2B5EF4-FFF2-40B4-BE49-F238E27FC236}">
              <a16:creationId xmlns:a16="http://schemas.microsoft.com/office/drawing/2014/main" id="{00000000-0008-0000-1C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7" name="Text Box 10">
          <a:extLst>
            <a:ext uri="{FF2B5EF4-FFF2-40B4-BE49-F238E27FC236}">
              <a16:creationId xmlns:a16="http://schemas.microsoft.com/office/drawing/2014/main" id="{00000000-0008-0000-1C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8" name="Text Box 1">
          <a:extLst>
            <a:ext uri="{FF2B5EF4-FFF2-40B4-BE49-F238E27FC236}">
              <a16:creationId xmlns:a16="http://schemas.microsoft.com/office/drawing/2014/main" id="{00000000-0008-0000-1C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9" name="Text Box 2">
          <a:extLst>
            <a:ext uri="{FF2B5EF4-FFF2-40B4-BE49-F238E27FC236}">
              <a16:creationId xmlns:a16="http://schemas.microsoft.com/office/drawing/2014/main" id="{00000000-0008-0000-1C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1C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1" name="Text Box 8">
          <a:extLst>
            <a:ext uri="{FF2B5EF4-FFF2-40B4-BE49-F238E27FC236}">
              <a16:creationId xmlns:a16="http://schemas.microsoft.com/office/drawing/2014/main" id="{00000000-0008-0000-1C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2" name="Text Box 1">
          <a:extLst>
            <a:ext uri="{FF2B5EF4-FFF2-40B4-BE49-F238E27FC236}">
              <a16:creationId xmlns:a16="http://schemas.microsoft.com/office/drawing/2014/main" id="{00000000-0008-0000-1C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3" name="Text Box 2">
          <a:extLst>
            <a:ext uri="{FF2B5EF4-FFF2-40B4-BE49-F238E27FC236}">
              <a16:creationId xmlns:a16="http://schemas.microsoft.com/office/drawing/2014/main" id="{00000000-0008-0000-1C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4" name="Text Box 3">
          <a:extLst>
            <a:ext uri="{FF2B5EF4-FFF2-40B4-BE49-F238E27FC236}">
              <a16:creationId xmlns:a16="http://schemas.microsoft.com/office/drawing/2014/main" id="{00000000-0008-0000-1C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5" name="Text Box 4">
          <a:extLst>
            <a:ext uri="{FF2B5EF4-FFF2-40B4-BE49-F238E27FC236}">
              <a16:creationId xmlns:a16="http://schemas.microsoft.com/office/drawing/2014/main" id="{00000000-0008-0000-1C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6" name="Text Box 5">
          <a:extLst>
            <a:ext uri="{FF2B5EF4-FFF2-40B4-BE49-F238E27FC236}">
              <a16:creationId xmlns:a16="http://schemas.microsoft.com/office/drawing/2014/main" id="{00000000-0008-0000-1C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7" name="Text Box 6">
          <a:extLst>
            <a:ext uri="{FF2B5EF4-FFF2-40B4-BE49-F238E27FC236}">
              <a16:creationId xmlns:a16="http://schemas.microsoft.com/office/drawing/2014/main" id="{00000000-0008-0000-1C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8" name="Text Box 8">
          <a:extLst>
            <a:ext uri="{FF2B5EF4-FFF2-40B4-BE49-F238E27FC236}">
              <a16:creationId xmlns:a16="http://schemas.microsoft.com/office/drawing/2014/main" id="{00000000-0008-0000-1C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9" name="Text Box 9">
          <a:extLst>
            <a:ext uri="{FF2B5EF4-FFF2-40B4-BE49-F238E27FC236}">
              <a16:creationId xmlns:a16="http://schemas.microsoft.com/office/drawing/2014/main" id="{00000000-0008-0000-1C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0" name="Text Box 10">
          <a:extLst>
            <a:ext uri="{FF2B5EF4-FFF2-40B4-BE49-F238E27FC236}">
              <a16:creationId xmlns:a16="http://schemas.microsoft.com/office/drawing/2014/main" id="{00000000-0008-0000-1C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1" name="Text Box 1">
          <a:extLst>
            <a:ext uri="{FF2B5EF4-FFF2-40B4-BE49-F238E27FC236}">
              <a16:creationId xmlns:a16="http://schemas.microsoft.com/office/drawing/2014/main" id="{00000000-0008-0000-1C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2" name="Text Box 2">
          <a:extLst>
            <a:ext uri="{FF2B5EF4-FFF2-40B4-BE49-F238E27FC236}">
              <a16:creationId xmlns:a16="http://schemas.microsoft.com/office/drawing/2014/main" id="{00000000-0008-0000-1C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3" name="Text Box 8">
          <a:extLst>
            <a:ext uri="{FF2B5EF4-FFF2-40B4-BE49-F238E27FC236}">
              <a16:creationId xmlns:a16="http://schemas.microsoft.com/office/drawing/2014/main" id="{00000000-0008-0000-1C00-0000D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28</xdr:row>
      <xdr:rowOff>0</xdr:rowOff>
    </xdr:from>
    <xdr:ext cx="114300" cy="285750"/>
    <xdr:sp macro="" textlink="">
      <xdr:nvSpPr>
        <xdr:cNvPr id="1504" name="Text Box 8">
          <a:extLst>
            <a:ext uri="{FF2B5EF4-FFF2-40B4-BE49-F238E27FC236}">
              <a16:creationId xmlns:a16="http://schemas.microsoft.com/office/drawing/2014/main" id="{00000000-0008-0000-1C00-0000E0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5" name="Text Box 8">
          <a:extLst>
            <a:ext uri="{FF2B5EF4-FFF2-40B4-BE49-F238E27FC236}">
              <a16:creationId xmlns:a16="http://schemas.microsoft.com/office/drawing/2014/main" id="{00000000-0008-0000-1C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6" name="Text Box 8">
          <a:extLst>
            <a:ext uri="{FF2B5EF4-FFF2-40B4-BE49-F238E27FC236}">
              <a16:creationId xmlns:a16="http://schemas.microsoft.com/office/drawing/2014/main" id="{00000000-0008-0000-1C00-0000E2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507" name="Text Box 8">
          <a:extLst>
            <a:ext uri="{FF2B5EF4-FFF2-40B4-BE49-F238E27FC236}">
              <a16:creationId xmlns:a16="http://schemas.microsoft.com/office/drawing/2014/main" id="{00000000-0008-0000-1C00-0000E3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8" name="Text Box 8">
          <a:extLst>
            <a:ext uri="{FF2B5EF4-FFF2-40B4-BE49-F238E27FC236}">
              <a16:creationId xmlns:a16="http://schemas.microsoft.com/office/drawing/2014/main" id="{00000000-0008-0000-1C00-0000E4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509" name="Text Box 8">
          <a:extLst>
            <a:ext uri="{FF2B5EF4-FFF2-40B4-BE49-F238E27FC236}">
              <a16:creationId xmlns:a16="http://schemas.microsoft.com/office/drawing/2014/main" id="{00000000-0008-0000-1C00-0000E5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10" name="Text Box 8">
          <a:extLst>
            <a:ext uri="{FF2B5EF4-FFF2-40B4-BE49-F238E27FC236}">
              <a16:creationId xmlns:a16="http://schemas.microsoft.com/office/drawing/2014/main" id="{00000000-0008-0000-1C00-0000E6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511" name="Text Box 8">
          <a:extLst>
            <a:ext uri="{FF2B5EF4-FFF2-40B4-BE49-F238E27FC236}">
              <a16:creationId xmlns:a16="http://schemas.microsoft.com/office/drawing/2014/main" id="{00000000-0008-0000-1C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512" name="Text Box 8">
          <a:extLst>
            <a:ext uri="{FF2B5EF4-FFF2-40B4-BE49-F238E27FC236}">
              <a16:creationId xmlns:a16="http://schemas.microsoft.com/office/drawing/2014/main" id="{00000000-0008-0000-1C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513" name="Text Box 8">
          <a:extLst>
            <a:ext uri="{FF2B5EF4-FFF2-40B4-BE49-F238E27FC236}">
              <a16:creationId xmlns:a16="http://schemas.microsoft.com/office/drawing/2014/main" id="{00000000-0008-0000-1C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514" name="Text Box 8">
          <a:extLst>
            <a:ext uri="{FF2B5EF4-FFF2-40B4-BE49-F238E27FC236}">
              <a16:creationId xmlns:a16="http://schemas.microsoft.com/office/drawing/2014/main" id="{00000000-0008-0000-1C00-0000EA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5" name="Text Box 1">
          <a:extLst>
            <a:ext uri="{FF2B5EF4-FFF2-40B4-BE49-F238E27FC236}">
              <a16:creationId xmlns:a16="http://schemas.microsoft.com/office/drawing/2014/main" id="{00000000-0008-0000-1C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6" name="Text Box 2">
          <a:extLst>
            <a:ext uri="{FF2B5EF4-FFF2-40B4-BE49-F238E27FC236}">
              <a16:creationId xmlns:a16="http://schemas.microsoft.com/office/drawing/2014/main" id="{00000000-0008-0000-1C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7" name="Text Box 3">
          <a:extLst>
            <a:ext uri="{FF2B5EF4-FFF2-40B4-BE49-F238E27FC236}">
              <a16:creationId xmlns:a16="http://schemas.microsoft.com/office/drawing/2014/main" id="{00000000-0008-0000-1C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8" name="Text Box 4">
          <a:extLst>
            <a:ext uri="{FF2B5EF4-FFF2-40B4-BE49-F238E27FC236}">
              <a16:creationId xmlns:a16="http://schemas.microsoft.com/office/drawing/2014/main" id="{00000000-0008-0000-1C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9" name="Text Box 5">
          <a:extLst>
            <a:ext uri="{FF2B5EF4-FFF2-40B4-BE49-F238E27FC236}">
              <a16:creationId xmlns:a16="http://schemas.microsoft.com/office/drawing/2014/main" id="{00000000-0008-0000-1C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0" name="Text Box 6">
          <a:extLst>
            <a:ext uri="{FF2B5EF4-FFF2-40B4-BE49-F238E27FC236}">
              <a16:creationId xmlns:a16="http://schemas.microsoft.com/office/drawing/2014/main" id="{00000000-0008-0000-1C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1" name="Text Box 8">
          <a:extLst>
            <a:ext uri="{FF2B5EF4-FFF2-40B4-BE49-F238E27FC236}">
              <a16:creationId xmlns:a16="http://schemas.microsoft.com/office/drawing/2014/main" id="{00000000-0008-0000-1C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2" name="Text Box 9">
          <a:extLst>
            <a:ext uri="{FF2B5EF4-FFF2-40B4-BE49-F238E27FC236}">
              <a16:creationId xmlns:a16="http://schemas.microsoft.com/office/drawing/2014/main" id="{00000000-0008-0000-1C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3" name="Text Box 10">
          <a:extLst>
            <a:ext uri="{FF2B5EF4-FFF2-40B4-BE49-F238E27FC236}">
              <a16:creationId xmlns:a16="http://schemas.microsoft.com/office/drawing/2014/main" id="{00000000-0008-0000-1C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4" name="Text Box 1">
          <a:extLst>
            <a:ext uri="{FF2B5EF4-FFF2-40B4-BE49-F238E27FC236}">
              <a16:creationId xmlns:a16="http://schemas.microsoft.com/office/drawing/2014/main" id="{00000000-0008-0000-1C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25" name="Text Box 2">
          <a:extLst>
            <a:ext uri="{FF2B5EF4-FFF2-40B4-BE49-F238E27FC236}">
              <a16:creationId xmlns:a16="http://schemas.microsoft.com/office/drawing/2014/main" id="{00000000-0008-0000-1C00-0000F5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26" name="Text Box 1">
          <a:extLst>
            <a:ext uri="{FF2B5EF4-FFF2-40B4-BE49-F238E27FC236}">
              <a16:creationId xmlns:a16="http://schemas.microsoft.com/office/drawing/2014/main" id="{00000000-0008-0000-1C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27" name="Text Box 2">
          <a:extLst>
            <a:ext uri="{FF2B5EF4-FFF2-40B4-BE49-F238E27FC236}">
              <a16:creationId xmlns:a16="http://schemas.microsoft.com/office/drawing/2014/main" id="{00000000-0008-0000-1C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28" name="Text Box 3">
          <a:extLst>
            <a:ext uri="{FF2B5EF4-FFF2-40B4-BE49-F238E27FC236}">
              <a16:creationId xmlns:a16="http://schemas.microsoft.com/office/drawing/2014/main" id="{00000000-0008-0000-1C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29" name="Text Box 4">
          <a:extLst>
            <a:ext uri="{FF2B5EF4-FFF2-40B4-BE49-F238E27FC236}">
              <a16:creationId xmlns:a16="http://schemas.microsoft.com/office/drawing/2014/main" id="{00000000-0008-0000-1C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0" name="Text Box 5">
          <a:extLst>
            <a:ext uri="{FF2B5EF4-FFF2-40B4-BE49-F238E27FC236}">
              <a16:creationId xmlns:a16="http://schemas.microsoft.com/office/drawing/2014/main" id="{00000000-0008-0000-1C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1" name="Text Box 6">
          <a:extLst>
            <a:ext uri="{FF2B5EF4-FFF2-40B4-BE49-F238E27FC236}">
              <a16:creationId xmlns:a16="http://schemas.microsoft.com/office/drawing/2014/main" id="{00000000-0008-0000-1C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2" name="Text Box 8">
          <a:extLst>
            <a:ext uri="{FF2B5EF4-FFF2-40B4-BE49-F238E27FC236}">
              <a16:creationId xmlns:a16="http://schemas.microsoft.com/office/drawing/2014/main" id="{00000000-0008-0000-1C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3" name="Text Box 9">
          <a:extLst>
            <a:ext uri="{FF2B5EF4-FFF2-40B4-BE49-F238E27FC236}">
              <a16:creationId xmlns:a16="http://schemas.microsoft.com/office/drawing/2014/main" id="{00000000-0008-0000-1C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4" name="Text Box 10">
          <a:extLst>
            <a:ext uri="{FF2B5EF4-FFF2-40B4-BE49-F238E27FC236}">
              <a16:creationId xmlns:a16="http://schemas.microsoft.com/office/drawing/2014/main" id="{00000000-0008-0000-1C00-0000FE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5" name="Text Box 11">
          <a:extLst>
            <a:ext uri="{FF2B5EF4-FFF2-40B4-BE49-F238E27FC236}">
              <a16:creationId xmlns:a16="http://schemas.microsoft.com/office/drawing/2014/main" id="{00000000-0008-0000-1C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36" name="Text Box 12">
          <a:extLst>
            <a:ext uri="{FF2B5EF4-FFF2-40B4-BE49-F238E27FC236}">
              <a16:creationId xmlns:a16="http://schemas.microsoft.com/office/drawing/2014/main" id="{00000000-0008-0000-1C00-00000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7" name="Text Box 1">
          <a:extLst>
            <a:ext uri="{FF2B5EF4-FFF2-40B4-BE49-F238E27FC236}">
              <a16:creationId xmlns:a16="http://schemas.microsoft.com/office/drawing/2014/main" id="{00000000-0008-0000-1C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8" name="Text Box 2">
          <a:extLst>
            <a:ext uri="{FF2B5EF4-FFF2-40B4-BE49-F238E27FC236}">
              <a16:creationId xmlns:a16="http://schemas.microsoft.com/office/drawing/2014/main" id="{00000000-0008-0000-1C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39" name="Text Box 1">
          <a:extLst>
            <a:ext uri="{FF2B5EF4-FFF2-40B4-BE49-F238E27FC236}">
              <a16:creationId xmlns:a16="http://schemas.microsoft.com/office/drawing/2014/main" id="{00000000-0008-0000-1C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0" name="Text Box 2">
          <a:extLst>
            <a:ext uri="{FF2B5EF4-FFF2-40B4-BE49-F238E27FC236}">
              <a16:creationId xmlns:a16="http://schemas.microsoft.com/office/drawing/2014/main" id="{00000000-0008-0000-1C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1" name="Text Box 3">
          <a:extLst>
            <a:ext uri="{FF2B5EF4-FFF2-40B4-BE49-F238E27FC236}">
              <a16:creationId xmlns:a16="http://schemas.microsoft.com/office/drawing/2014/main" id="{00000000-0008-0000-1C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2" name="Text Box 4">
          <a:extLst>
            <a:ext uri="{FF2B5EF4-FFF2-40B4-BE49-F238E27FC236}">
              <a16:creationId xmlns:a16="http://schemas.microsoft.com/office/drawing/2014/main" id="{00000000-0008-0000-1C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3" name="Text Box 5">
          <a:extLst>
            <a:ext uri="{FF2B5EF4-FFF2-40B4-BE49-F238E27FC236}">
              <a16:creationId xmlns:a16="http://schemas.microsoft.com/office/drawing/2014/main" id="{00000000-0008-0000-1C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4" name="Text Box 6">
          <a:extLst>
            <a:ext uri="{FF2B5EF4-FFF2-40B4-BE49-F238E27FC236}">
              <a16:creationId xmlns:a16="http://schemas.microsoft.com/office/drawing/2014/main" id="{00000000-0008-0000-1C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5" name="Text Box 8">
          <a:extLst>
            <a:ext uri="{FF2B5EF4-FFF2-40B4-BE49-F238E27FC236}">
              <a16:creationId xmlns:a16="http://schemas.microsoft.com/office/drawing/2014/main" id="{00000000-0008-0000-1C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6" name="Text Box 9">
          <a:extLst>
            <a:ext uri="{FF2B5EF4-FFF2-40B4-BE49-F238E27FC236}">
              <a16:creationId xmlns:a16="http://schemas.microsoft.com/office/drawing/2014/main" id="{00000000-0008-0000-1C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47" name="Text Box 10">
          <a:extLst>
            <a:ext uri="{FF2B5EF4-FFF2-40B4-BE49-F238E27FC236}">
              <a16:creationId xmlns:a16="http://schemas.microsoft.com/office/drawing/2014/main" id="{00000000-0008-0000-1C00-00000B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8" name="Text Box 11">
          <a:extLst>
            <a:ext uri="{FF2B5EF4-FFF2-40B4-BE49-F238E27FC236}">
              <a16:creationId xmlns:a16="http://schemas.microsoft.com/office/drawing/2014/main" id="{00000000-0008-0000-1C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49" name="Text Box 12">
          <a:extLst>
            <a:ext uri="{FF2B5EF4-FFF2-40B4-BE49-F238E27FC236}">
              <a16:creationId xmlns:a16="http://schemas.microsoft.com/office/drawing/2014/main" id="{00000000-0008-0000-1C00-00000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50" name="Text Box 1">
          <a:extLst>
            <a:ext uri="{FF2B5EF4-FFF2-40B4-BE49-F238E27FC236}">
              <a16:creationId xmlns:a16="http://schemas.microsoft.com/office/drawing/2014/main" id="{00000000-0008-0000-1C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551" name="Text Box 2">
          <a:extLst>
            <a:ext uri="{FF2B5EF4-FFF2-40B4-BE49-F238E27FC236}">
              <a16:creationId xmlns:a16="http://schemas.microsoft.com/office/drawing/2014/main" id="{00000000-0008-0000-1C00-00000F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52" name="Text Box 8">
          <a:extLst>
            <a:ext uri="{FF2B5EF4-FFF2-40B4-BE49-F238E27FC236}">
              <a16:creationId xmlns:a16="http://schemas.microsoft.com/office/drawing/2014/main" id="{00000000-0008-0000-1C00-00001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3" name="Text Box 13">
          <a:extLst>
            <a:ext uri="{FF2B5EF4-FFF2-40B4-BE49-F238E27FC236}">
              <a16:creationId xmlns:a16="http://schemas.microsoft.com/office/drawing/2014/main" id="{00000000-0008-0000-1C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4" name="Text Box 14">
          <a:extLst>
            <a:ext uri="{FF2B5EF4-FFF2-40B4-BE49-F238E27FC236}">
              <a16:creationId xmlns:a16="http://schemas.microsoft.com/office/drawing/2014/main" id="{00000000-0008-0000-1C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5" name="Text Box 13">
          <a:extLst>
            <a:ext uri="{FF2B5EF4-FFF2-40B4-BE49-F238E27FC236}">
              <a16:creationId xmlns:a16="http://schemas.microsoft.com/office/drawing/2014/main" id="{00000000-0008-0000-1C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6" name="Text Box 14">
          <a:extLst>
            <a:ext uri="{FF2B5EF4-FFF2-40B4-BE49-F238E27FC236}">
              <a16:creationId xmlns:a16="http://schemas.microsoft.com/office/drawing/2014/main" id="{00000000-0008-0000-1C00-000014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7" name="Text Box 13">
          <a:extLst>
            <a:ext uri="{FF2B5EF4-FFF2-40B4-BE49-F238E27FC236}">
              <a16:creationId xmlns:a16="http://schemas.microsoft.com/office/drawing/2014/main" id="{00000000-0008-0000-1C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8" name="Text Box 14">
          <a:extLst>
            <a:ext uri="{FF2B5EF4-FFF2-40B4-BE49-F238E27FC236}">
              <a16:creationId xmlns:a16="http://schemas.microsoft.com/office/drawing/2014/main" id="{00000000-0008-0000-1C00-000016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9" name="Text Box 8">
          <a:extLst>
            <a:ext uri="{FF2B5EF4-FFF2-40B4-BE49-F238E27FC236}">
              <a16:creationId xmlns:a16="http://schemas.microsoft.com/office/drawing/2014/main" id="{00000000-0008-0000-1C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60" name="Text Box 8">
          <a:extLst>
            <a:ext uri="{FF2B5EF4-FFF2-40B4-BE49-F238E27FC236}">
              <a16:creationId xmlns:a16="http://schemas.microsoft.com/office/drawing/2014/main" id="{00000000-0008-0000-1C00-000018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61" name="Text Box 8">
          <a:extLst>
            <a:ext uri="{FF2B5EF4-FFF2-40B4-BE49-F238E27FC236}">
              <a16:creationId xmlns:a16="http://schemas.microsoft.com/office/drawing/2014/main" id="{00000000-0008-0000-1C00-000019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62" name="Text Box 8">
          <a:extLst>
            <a:ext uri="{FF2B5EF4-FFF2-40B4-BE49-F238E27FC236}">
              <a16:creationId xmlns:a16="http://schemas.microsoft.com/office/drawing/2014/main" id="{00000000-0008-0000-1C00-00001A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63" name="Text Box 8">
          <a:extLst>
            <a:ext uri="{FF2B5EF4-FFF2-40B4-BE49-F238E27FC236}">
              <a16:creationId xmlns:a16="http://schemas.microsoft.com/office/drawing/2014/main" id="{00000000-0008-0000-1C00-00001B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64" name="Text Box 8">
          <a:extLst>
            <a:ext uri="{FF2B5EF4-FFF2-40B4-BE49-F238E27FC236}">
              <a16:creationId xmlns:a16="http://schemas.microsoft.com/office/drawing/2014/main" id="{00000000-0008-0000-1C00-00001C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565" name="Text Box 8">
          <a:extLst>
            <a:ext uri="{FF2B5EF4-FFF2-40B4-BE49-F238E27FC236}">
              <a16:creationId xmlns:a16="http://schemas.microsoft.com/office/drawing/2014/main" id="{00000000-0008-0000-1C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566" name="Text Box 8">
          <a:extLst>
            <a:ext uri="{FF2B5EF4-FFF2-40B4-BE49-F238E27FC236}">
              <a16:creationId xmlns:a16="http://schemas.microsoft.com/office/drawing/2014/main" id="{00000000-0008-0000-1C00-00001E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567" name="Text Box 8">
          <a:extLst>
            <a:ext uri="{FF2B5EF4-FFF2-40B4-BE49-F238E27FC236}">
              <a16:creationId xmlns:a16="http://schemas.microsoft.com/office/drawing/2014/main" id="{00000000-0008-0000-1C00-00001F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568" name="Text Box 8">
          <a:extLst>
            <a:ext uri="{FF2B5EF4-FFF2-40B4-BE49-F238E27FC236}">
              <a16:creationId xmlns:a16="http://schemas.microsoft.com/office/drawing/2014/main" id="{00000000-0008-0000-1C00-00002006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569" name="Text Box 8">
          <a:extLst>
            <a:ext uri="{FF2B5EF4-FFF2-40B4-BE49-F238E27FC236}">
              <a16:creationId xmlns:a16="http://schemas.microsoft.com/office/drawing/2014/main" id="{00000000-0008-0000-1C00-000021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34</xdr:row>
      <xdr:rowOff>0</xdr:rowOff>
    </xdr:from>
    <xdr:ext cx="114300" cy="285750"/>
    <xdr:sp macro="" textlink="">
      <xdr:nvSpPr>
        <xdr:cNvPr id="1570" name="Text Box 8">
          <a:extLst>
            <a:ext uri="{FF2B5EF4-FFF2-40B4-BE49-F238E27FC236}">
              <a16:creationId xmlns:a16="http://schemas.microsoft.com/office/drawing/2014/main" id="{00000000-0008-0000-1C00-000022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39</xdr:row>
      <xdr:rowOff>0</xdr:rowOff>
    </xdr:from>
    <xdr:ext cx="114300" cy="285750"/>
    <xdr:sp macro="" textlink="">
      <xdr:nvSpPr>
        <xdr:cNvPr id="1571" name="Text Box 8">
          <a:extLst>
            <a:ext uri="{FF2B5EF4-FFF2-40B4-BE49-F238E27FC236}">
              <a16:creationId xmlns:a16="http://schemas.microsoft.com/office/drawing/2014/main" id="{00000000-0008-0000-1C00-000023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2" name="Text Box 2">
          <a:extLst>
            <a:ext uri="{FF2B5EF4-FFF2-40B4-BE49-F238E27FC236}">
              <a16:creationId xmlns:a16="http://schemas.microsoft.com/office/drawing/2014/main" id="{00000000-0008-0000-1C00-000024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42</xdr:row>
      <xdr:rowOff>28575</xdr:rowOff>
    </xdr:from>
    <xdr:ext cx="114300" cy="285750"/>
    <xdr:sp macro="" textlink="">
      <xdr:nvSpPr>
        <xdr:cNvPr id="1573" name="Text Box 10">
          <a:extLst>
            <a:ext uri="{FF2B5EF4-FFF2-40B4-BE49-F238E27FC236}">
              <a16:creationId xmlns:a16="http://schemas.microsoft.com/office/drawing/2014/main" id="{00000000-0008-0000-1C00-000025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34</xdr:row>
      <xdr:rowOff>79375</xdr:rowOff>
    </xdr:from>
    <xdr:ext cx="114300" cy="285750"/>
    <xdr:sp macro="" textlink="">
      <xdr:nvSpPr>
        <xdr:cNvPr id="1574" name="Text Box 8">
          <a:extLst>
            <a:ext uri="{FF2B5EF4-FFF2-40B4-BE49-F238E27FC236}">
              <a16:creationId xmlns:a16="http://schemas.microsoft.com/office/drawing/2014/main" id="{00000000-0008-0000-1C00-000026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45</xdr:row>
      <xdr:rowOff>43392</xdr:rowOff>
    </xdr:from>
    <xdr:ext cx="114300" cy="285750"/>
    <xdr:sp macro="" textlink="">
      <xdr:nvSpPr>
        <xdr:cNvPr id="1575" name="Text Box 2">
          <a:extLst>
            <a:ext uri="{FF2B5EF4-FFF2-40B4-BE49-F238E27FC236}">
              <a16:creationId xmlns:a16="http://schemas.microsoft.com/office/drawing/2014/main" id="{00000000-0008-0000-1C00-000027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76" name="Text Box 8">
          <a:extLst>
            <a:ext uri="{FF2B5EF4-FFF2-40B4-BE49-F238E27FC236}">
              <a16:creationId xmlns:a16="http://schemas.microsoft.com/office/drawing/2014/main" id="{00000000-0008-0000-1C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77" name="Text Box 1">
          <a:extLst>
            <a:ext uri="{FF2B5EF4-FFF2-40B4-BE49-F238E27FC236}">
              <a16:creationId xmlns:a16="http://schemas.microsoft.com/office/drawing/2014/main" id="{00000000-0008-0000-1C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78" name="Text Box 2">
          <a:extLst>
            <a:ext uri="{FF2B5EF4-FFF2-40B4-BE49-F238E27FC236}">
              <a16:creationId xmlns:a16="http://schemas.microsoft.com/office/drawing/2014/main" id="{00000000-0008-0000-1C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79" name="Text Box 3">
          <a:extLst>
            <a:ext uri="{FF2B5EF4-FFF2-40B4-BE49-F238E27FC236}">
              <a16:creationId xmlns:a16="http://schemas.microsoft.com/office/drawing/2014/main" id="{00000000-0008-0000-1C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0" name="Text Box 4">
          <a:extLst>
            <a:ext uri="{FF2B5EF4-FFF2-40B4-BE49-F238E27FC236}">
              <a16:creationId xmlns:a16="http://schemas.microsoft.com/office/drawing/2014/main" id="{00000000-0008-0000-1C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1" name="Text Box 5">
          <a:extLst>
            <a:ext uri="{FF2B5EF4-FFF2-40B4-BE49-F238E27FC236}">
              <a16:creationId xmlns:a16="http://schemas.microsoft.com/office/drawing/2014/main" id="{00000000-0008-0000-1C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2" name="Text Box 6">
          <a:extLst>
            <a:ext uri="{FF2B5EF4-FFF2-40B4-BE49-F238E27FC236}">
              <a16:creationId xmlns:a16="http://schemas.microsoft.com/office/drawing/2014/main" id="{00000000-0008-0000-1C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3" name="Text Box 8">
          <a:extLst>
            <a:ext uri="{FF2B5EF4-FFF2-40B4-BE49-F238E27FC236}">
              <a16:creationId xmlns:a16="http://schemas.microsoft.com/office/drawing/2014/main" id="{00000000-0008-0000-1C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4" name="Text Box 9">
          <a:extLst>
            <a:ext uri="{FF2B5EF4-FFF2-40B4-BE49-F238E27FC236}">
              <a16:creationId xmlns:a16="http://schemas.microsoft.com/office/drawing/2014/main" id="{00000000-0008-0000-1C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5" name="Text Box 10">
          <a:extLst>
            <a:ext uri="{FF2B5EF4-FFF2-40B4-BE49-F238E27FC236}">
              <a16:creationId xmlns:a16="http://schemas.microsoft.com/office/drawing/2014/main" id="{00000000-0008-0000-1C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6" name="Text Box 1">
          <a:extLst>
            <a:ext uri="{FF2B5EF4-FFF2-40B4-BE49-F238E27FC236}">
              <a16:creationId xmlns:a16="http://schemas.microsoft.com/office/drawing/2014/main" id="{00000000-0008-0000-1C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7" name="Text Box 2">
          <a:extLst>
            <a:ext uri="{FF2B5EF4-FFF2-40B4-BE49-F238E27FC236}">
              <a16:creationId xmlns:a16="http://schemas.microsoft.com/office/drawing/2014/main" id="{00000000-0008-0000-1C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8" name="Text Box 8">
          <a:extLst>
            <a:ext uri="{FF2B5EF4-FFF2-40B4-BE49-F238E27FC236}">
              <a16:creationId xmlns:a16="http://schemas.microsoft.com/office/drawing/2014/main" id="{00000000-0008-0000-1C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89" name="Text Box 8">
          <a:extLst>
            <a:ext uri="{FF2B5EF4-FFF2-40B4-BE49-F238E27FC236}">
              <a16:creationId xmlns:a16="http://schemas.microsoft.com/office/drawing/2014/main" id="{00000000-0008-0000-1C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0" name="Text Box 8">
          <a:extLst>
            <a:ext uri="{FF2B5EF4-FFF2-40B4-BE49-F238E27FC236}">
              <a16:creationId xmlns:a16="http://schemas.microsoft.com/office/drawing/2014/main" id="{00000000-0008-0000-1C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1" name="Text Box 8">
          <a:extLst>
            <a:ext uri="{FF2B5EF4-FFF2-40B4-BE49-F238E27FC236}">
              <a16:creationId xmlns:a16="http://schemas.microsoft.com/office/drawing/2014/main" id="{00000000-0008-0000-1C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2" name="Text Box 8">
          <a:extLst>
            <a:ext uri="{FF2B5EF4-FFF2-40B4-BE49-F238E27FC236}">
              <a16:creationId xmlns:a16="http://schemas.microsoft.com/office/drawing/2014/main" id="{00000000-0008-0000-1C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3" name="Text Box 1">
          <a:extLst>
            <a:ext uri="{FF2B5EF4-FFF2-40B4-BE49-F238E27FC236}">
              <a16:creationId xmlns:a16="http://schemas.microsoft.com/office/drawing/2014/main" id="{00000000-0008-0000-1C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4" name="Text Box 2">
          <a:extLst>
            <a:ext uri="{FF2B5EF4-FFF2-40B4-BE49-F238E27FC236}">
              <a16:creationId xmlns:a16="http://schemas.microsoft.com/office/drawing/2014/main" id="{00000000-0008-0000-1C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5" name="Text Box 3">
          <a:extLst>
            <a:ext uri="{FF2B5EF4-FFF2-40B4-BE49-F238E27FC236}">
              <a16:creationId xmlns:a16="http://schemas.microsoft.com/office/drawing/2014/main" id="{00000000-0008-0000-1C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6" name="Text Box 4">
          <a:extLst>
            <a:ext uri="{FF2B5EF4-FFF2-40B4-BE49-F238E27FC236}">
              <a16:creationId xmlns:a16="http://schemas.microsoft.com/office/drawing/2014/main" id="{00000000-0008-0000-1C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7" name="Text Box 5">
          <a:extLst>
            <a:ext uri="{FF2B5EF4-FFF2-40B4-BE49-F238E27FC236}">
              <a16:creationId xmlns:a16="http://schemas.microsoft.com/office/drawing/2014/main" id="{00000000-0008-0000-1C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8" name="Text Box 6">
          <a:extLst>
            <a:ext uri="{FF2B5EF4-FFF2-40B4-BE49-F238E27FC236}">
              <a16:creationId xmlns:a16="http://schemas.microsoft.com/office/drawing/2014/main" id="{00000000-0008-0000-1C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99" name="Text Box 8">
          <a:extLst>
            <a:ext uri="{FF2B5EF4-FFF2-40B4-BE49-F238E27FC236}">
              <a16:creationId xmlns:a16="http://schemas.microsoft.com/office/drawing/2014/main" id="{00000000-0008-0000-1C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0" name="Text Box 9">
          <a:extLst>
            <a:ext uri="{FF2B5EF4-FFF2-40B4-BE49-F238E27FC236}">
              <a16:creationId xmlns:a16="http://schemas.microsoft.com/office/drawing/2014/main" id="{00000000-0008-0000-1C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1" name="Text Box 10">
          <a:extLst>
            <a:ext uri="{FF2B5EF4-FFF2-40B4-BE49-F238E27FC236}">
              <a16:creationId xmlns:a16="http://schemas.microsoft.com/office/drawing/2014/main" id="{00000000-0008-0000-1C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2" name="Text Box 1">
          <a:extLst>
            <a:ext uri="{FF2B5EF4-FFF2-40B4-BE49-F238E27FC236}">
              <a16:creationId xmlns:a16="http://schemas.microsoft.com/office/drawing/2014/main" id="{00000000-0008-0000-1C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3" name="Text Box 2">
          <a:extLst>
            <a:ext uri="{FF2B5EF4-FFF2-40B4-BE49-F238E27FC236}">
              <a16:creationId xmlns:a16="http://schemas.microsoft.com/office/drawing/2014/main" id="{00000000-0008-0000-1C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4" name="Text Box 8">
          <a:extLst>
            <a:ext uri="{FF2B5EF4-FFF2-40B4-BE49-F238E27FC236}">
              <a16:creationId xmlns:a16="http://schemas.microsoft.com/office/drawing/2014/main" id="{00000000-0008-0000-1C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5" name="Text Box 8">
          <a:extLst>
            <a:ext uri="{FF2B5EF4-FFF2-40B4-BE49-F238E27FC236}">
              <a16:creationId xmlns:a16="http://schemas.microsoft.com/office/drawing/2014/main" id="{00000000-0008-0000-1C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6" name="Text Box 8">
          <a:extLst>
            <a:ext uri="{FF2B5EF4-FFF2-40B4-BE49-F238E27FC236}">
              <a16:creationId xmlns:a16="http://schemas.microsoft.com/office/drawing/2014/main" id="{00000000-0008-0000-1C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7" name="Text Box 1">
          <a:extLst>
            <a:ext uri="{FF2B5EF4-FFF2-40B4-BE49-F238E27FC236}">
              <a16:creationId xmlns:a16="http://schemas.microsoft.com/office/drawing/2014/main" id="{00000000-0008-0000-1C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8" name="Text Box 2">
          <a:extLst>
            <a:ext uri="{FF2B5EF4-FFF2-40B4-BE49-F238E27FC236}">
              <a16:creationId xmlns:a16="http://schemas.microsoft.com/office/drawing/2014/main" id="{00000000-0008-0000-1C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09" name="Text Box 3">
          <a:extLst>
            <a:ext uri="{FF2B5EF4-FFF2-40B4-BE49-F238E27FC236}">
              <a16:creationId xmlns:a16="http://schemas.microsoft.com/office/drawing/2014/main" id="{00000000-0008-0000-1C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0" name="Text Box 4">
          <a:extLst>
            <a:ext uri="{FF2B5EF4-FFF2-40B4-BE49-F238E27FC236}">
              <a16:creationId xmlns:a16="http://schemas.microsoft.com/office/drawing/2014/main" id="{00000000-0008-0000-1C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1" name="Text Box 5">
          <a:extLst>
            <a:ext uri="{FF2B5EF4-FFF2-40B4-BE49-F238E27FC236}">
              <a16:creationId xmlns:a16="http://schemas.microsoft.com/office/drawing/2014/main" id="{00000000-0008-0000-1C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2" name="Text Box 6">
          <a:extLst>
            <a:ext uri="{FF2B5EF4-FFF2-40B4-BE49-F238E27FC236}">
              <a16:creationId xmlns:a16="http://schemas.microsoft.com/office/drawing/2014/main" id="{00000000-0008-0000-1C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3" name="Text Box 8">
          <a:extLst>
            <a:ext uri="{FF2B5EF4-FFF2-40B4-BE49-F238E27FC236}">
              <a16:creationId xmlns:a16="http://schemas.microsoft.com/office/drawing/2014/main" id="{00000000-0008-0000-1C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4" name="Text Box 9">
          <a:extLst>
            <a:ext uri="{FF2B5EF4-FFF2-40B4-BE49-F238E27FC236}">
              <a16:creationId xmlns:a16="http://schemas.microsoft.com/office/drawing/2014/main" id="{00000000-0008-0000-1C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5" name="Text Box 10">
          <a:extLst>
            <a:ext uri="{FF2B5EF4-FFF2-40B4-BE49-F238E27FC236}">
              <a16:creationId xmlns:a16="http://schemas.microsoft.com/office/drawing/2014/main" id="{00000000-0008-0000-1C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6" name="Text Box 1">
          <a:extLst>
            <a:ext uri="{FF2B5EF4-FFF2-40B4-BE49-F238E27FC236}">
              <a16:creationId xmlns:a16="http://schemas.microsoft.com/office/drawing/2014/main" id="{00000000-0008-0000-1C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7" name="Text Box 2">
          <a:extLst>
            <a:ext uri="{FF2B5EF4-FFF2-40B4-BE49-F238E27FC236}">
              <a16:creationId xmlns:a16="http://schemas.microsoft.com/office/drawing/2014/main" id="{00000000-0008-0000-1C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8" name="Text Box 8">
          <a:extLst>
            <a:ext uri="{FF2B5EF4-FFF2-40B4-BE49-F238E27FC236}">
              <a16:creationId xmlns:a16="http://schemas.microsoft.com/office/drawing/2014/main" id="{00000000-0008-0000-1C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19" name="Text Box 1">
          <a:extLst>
            <a:ext uri="{FF2B5EF4-FFF2-40B4-BE49-F238E27FC236}">
              <a16:creationId xmlns:a16="http://schemas.microsoft.com/office/drawing/2014/main" id="{00000000-0008-0000-1C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0" name="Text Box 2">
          <a:extLst>
            <a:ext uri="{FF2B5EF4-FFF2-40B4-BE49-F238E27FC236}">
              <a16:creationId xmlns:a16="http://schemas.microsoft.com/office/drawing/2014/main" id="{00000000-0008-0000-1C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1" name="Text Box 3">
          <a:extLst>
            <a:ext uri="{FF2B5EF4-FFF2-40B4-BE49-F238E27FC236}">
              <a16:creationId xmlns:a16="http://schemas.microsoft.com/office/drawing/2014/main" id="{00000000-0008-0000-1C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2" name="Text Box 4">
          <a:extLst>
            <a:ext uri="{FF2B5EF4-FFF2-40B4-BE49-F238E27FC236}">
              <a16:creationId xmlns:a16="http://schemas.microsoft.com/office/drawing/2014/main" id="{00000000-0008-0000-1C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3" name="Text Box 5">
          <a:extLst>
            <a:ext uri="{FF2B5EF4-FFF2-40B4-BE49-F238E27FC236}">
              <a16:creationId xmlns:a16="http://schemas.microsoft.com/office/drawing/2014/main" id="{00000000-0008-0000-1C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4" name="Text Box 6">
          <a:extLst>
            <a:ext uri="{FF2B5EF4-FFF2-40B4-BE49-F238E27FC236}">
              <a16:creationId xmlns:a16="http://schemas.microsoft.com/office/drawing/2014/main" id="{00000000-0008-0000-1C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5" name="Text Box 8">
          <a:extLst>
            <a:ext uri="{FF2B5EF4-FFF2-40B4-BE49-F238E27FC236}">
              <a16:creationId xmlns:a16="http://schemas.microsoft.com/office/drawing/2014/main" id="{00000000-0008-0000-1C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6" name="Text Box 9">
          <a:extLst>
            <a:ext uri="{FF2B5EF4-FFF2-40B4-BE49-F238E27FC236}">
              <a16:creationId xmlns:a16="http://schemas.microsoft.com/office/drawing/2014/main" id="{00000000-0008-0000-1C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7" name="Text Box 10">
          <a:extLst>
            <a:ext uri="{FF2B5EF4-FFF2-40B4-BE49-F238E27FC236}">
              <a16:creationId xmlns:a16="http://schemas.microsoft.com/office/drawing/2014/main" id="{00000000-0008-0000-1C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8" name="Text Box 1">
          <a:extLst>
            <a:ext uri="{FF2B5EF4-FFF2-40B4-BE49-F238E27FC236}">
              <a16:creationId xmlns:a16="http://schemas.microsoft.com/office/drawing/2014/main" id="{00000000-0008-0000-1C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29" name="Text Box 2">
          <a:extLst>
            <a:ext uri="{FF2B5EF4-FFF2-40B4-BE49-F238E27FC236}">
              <a16:creationId xmlns:a16="http://schemas.microsoft.com/office/drawing/2014/main" id="{00000000-0008-0000-1C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0" name="Text Box 8">
          <a:extLst>
            <a:ext uri="{FF2B5EF4-FFF2-40B4-BE49-F238E27FC236}">
              <a16:creationId xmlns:a16="http://schemas.microsoft.com/office/drawing/2014/main" id="{00000000-0008-0000-1C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1" name="Text Box 8">
          <a:extLst>
            <a:ext uri="{FF2B5EF4-FFF2-40B4-BE49-F238E27FC236}">
              <a16:creationId xmlns:a16="http://schemas.microsoft.com/office/drawing/2014/main" id="{00000000-0008-0000-1C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2" name="Text Box 1">
          <a:extLst>
            <a:ext uri="{FF2B5EF4-FFF2-40B4-BE49-F238E27FC236}">
              <a16:creationId xmlns:a16="http://schemas.microsoft.com/office/drawing/2014/main" id="{00000000-0008-0000-1C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3" name="Text Box 2">
          <a:extLst>
            <a:ext uri="{FF2B5EF4-FFF2-40B4-BE49-F238E27FC236}">
              <a16:creationId xmlns:a16="http://schemas.microsoft.com/office/drawing/2014/main" id="{00000000-0008-0000-1C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4" name="Text Box 3">
          <a:extLst>
            <a:ext uri="{FF2B5EF4-FFF2-40B4-BE49-F238E27FC236}">
              <a16:creationId xmlns:a16="http://schemas.microsoft.com/office/drawing/2014/main" id="{00000000-0008-0000-1C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5" name="Text Box 4">
          <a:extLst>
            <a:ext uri="{FF2B5EF4-FFF2-40B4-BE49-F238E27FC236}">
              <a16:creationId xmlns:a16="http://schemas.microsoft.com/office/drawing/2014/main" id="{00000000-0008-0000-1C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6" name="Text Box 5">
          <a:extLst>
            <a:ext uri="{FF2B5EF4-FFF2-40B4-BE49-F238E27FC236}">
              <a16:creationId xmlns:a16="http://schemas.microsoft.com/office/drawing/2014/main" id="{00000000-0008-0000-1C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7" name="Text Box 6">
          <a:extLst>
            <a:ext uri="{FF2B5EF4-FFF2-40B4-BE49-F238E27FC236}">
              <a16:creationId xmlns:a16="http://schemas.microsoft.com/office/drawing/2014/main" id="{00000000-0008-0000-1C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8" name="Text Box 8">
          <a:extLst>
            <a:ext uri="{FF2B5EF4-FFF2-40B4-BE49-F238E27FC236}">
              <a16:creationId xmlns:a16="http://schemas.microsoft.com/office/drawing/2014/main" id="{00000000-0008-0000-1C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39" name="Text Box 9">
          <a:extLst>
            <a:ext uri="{FF2B5EF4-FFF2-40B4-BE49-F238E27FC236}">
              <a16:creationId xmlns:a16="http://schemas.microsoft.com/office/drawing/2014/main" id="{00000000-0008-0000-1C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0" name="Text Box 10">
          <a:extLst>
            <a:ext uri="{FF2B5EF4-FFF2-40B4-BE49-F238E27FC236}">
              <a16:creationId xmlns:a16="http://schemas.microsoft.com/office/drawing/2014/main" id="{00000000-0008-0000-1C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1" name="Text Box 1">
          <a:extLst>
            <a:ext uri="{FF2B5EF4-FFF2-40B4-BE49-F238E27FC236}">
              <a16:creationId xmlns:a16="http://schemas.microsoft.com/office/drawing/2014/main" id="{00000000-0008-0000-1C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2" name="Text Box 2">
          <a:extLst>
            <a:ext uri="{FF2B5EF4-FFF2-40B4-BE49-F238E27FC236}">
              <a16:creationId xmlns:a16="http://schemas.microsoft.com/office/drawing/2014/main" id="{00000000-0008-0000-1C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3" name="Text Box 8">
          <a:extLst>
            <a:ext uri="{FF2B5EF4-FFF2-40B4-BE49-F238E27FC236}">
              <a16:creationId xmlns:a16="http://schemas.microsoft.com/office/drawing/2014/main" id="{00000000-0008-0000-1C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4" name="Text Box 1">
          <a:extLst>
            <a:ext uri="{FF2B5EF4-FFF2-40B4-BE49-F238E27FC236}">
              <a16:creationId xmlns:a16="http://schemas.microsoft.com/office/drawing/2014/main" id="{00000000-0008-0000-1C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5" name="Text Box 2">
          <a:extLst>
            <a:ext uri="{FF2B5EF4-FFF2-40B4-BE49-F238E27FC236}">
              <a16:creationId xmlns:a16="http://schemas.microsoft.com/office/drawing/2014/main" id="{00000000-0008-0000-1C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6" name="Text Box 3">
          <a:extLst>
            <a:ext uri="{FF2B5EF4-FFF2-40B4-BE49-F238E27FC236}">
              <a16:creationId xmlns:a16="http://schemas.microsoft.com/office/drawing/2014/main" id="{00000000-0008-0000-1C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7" name="Text Box 4">
          <a:extLst>
            <a:ext uri="{FF2B5EF4-FFF2-40B4-BE49-F238E27FC236}">
              <a16:creationId xmlns:a16="http://schemas.microsoft.com/office/drawing/2014/main" id="{00000000-0008-0000-1C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8" name="Text Box 5">
          <a:extLst>
            <a:ext uri="{FF2B5EF4-FFF2-40B4-BE49-F238E27FC236}">
              <a16:creationId xmlns:a16="http://schemas.microsoft.com/office/drawing/2014/main" id="{00000000-0008-0000-1C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49" name="Text Box 6">
          <a:extLst>
            <a:ext uri="{FF2B5EF4-FFF2-40B4-BE49-F238E27FC236}">
              <a16:creationId xmlns:a16="http://schemas.microsoft.com/office/drawing/2014/main" id="{00000000-0008-0000-1C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50" name="Text Box 8">
          <a:extLst>
            <a:ext uri="{FF2B5EF4-FFF2-40B4-BE49-F238E27FC236}">
              <a16:creationId xmlns:a16="http://schemas.microsoft.com/office/drawing/2014/main" id="{00000000-0008-0000-1C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51" name="Text Box 9">
          <a:extLst>
            <a:ext uri="{FF2B5EF4-FFF2-40B4-BE49-F238E27FC236}">
              <a16:creationId xmlns:a16="http://schemas.microsoft.com/office/drawing/2014/main" id="{00000000-0008-0000-1C00-00007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652" name="Text Box 10">
          <a:extLst>
            <a:ext uri="{FF2B5EF4-FFF2-40B4-BE49-F238E27FC236}">
              <a16:creationId xmlns:a16="http://schemas.microsoft.com/office/drawing/2014/main" id="{00000000-0008-0000-1C00-00007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3" name="Text Box 1">
          <a:extLst>
            <a:ext uri="{FF2B5EF4-FFF2-40B4-BE49-F238E27FC236}">
              <a16:creationId xmlns:a16="http://schemas.microsoft.com/office/drawing/2014/main" id="{00000000-0008-0000-1C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4" name="Text Box 2">
          <a:extLst>
            <a:ext uri="{FF2B5EF4-FFF2-40B4-BE49-F238E27FC236}">
              <a16:creationId xmlns:a16="http://schemas.microsoft.com/office/drawing/2014/main" id="{00000000-0008-0000-1C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5" name="Text Box 3">
          <a:extLst>
            <a:ext uri="{FF2B5EF4-FFF2-40B4-BE49-F238E27FC236}">
              <a16:creationId xmlns:a16="http://schemas.microsoft.com/office/drawing/2014/main" id="{00000000-0008-0000-1C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6" name="Text Box 4">
          <a:extLst>
            <a:ext uri="{FF2B5EF4-FFF2-40B4-BE49-F238E27FC236}">
              <a16:creationId xmlns:a16="http://schemas.microsoft.com/office/drawing/2014/main" id="{00000000-0008-0000-1C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7" name="Text Box 5">
          <a:extLst>
            <a:ext uri="{FF2B5EF4-FFF2-40B4-BE49-F238E27FC236}">
              <a16:creationId xmlns:a16="http://schemas.microsoft.com/office/drawing/2014/main" id="{00000000-0008-0000-1C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8" name="Text Box 6">
          <a:extLst>
            <a:ext uri="{FF2B5EF4-FFF2-40B4-BE49-F238E27FC236}">
              <a16:creationId xmlns:a16="http://schemas.microsoft.com/office/drawing/2014/main" id="{00000000-0008-0000-1C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59" name="Text Box 8">
          <a:extLst>
            <a:ext uri="{FF2B5EF4-FFF2-40B4-BE49-F238E27FC236}">
              <a16:creationId xmlns:a16="http://schemas.microsoft.com/office/drawing/2014/main" id="{00000000-0008-0000-1C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0" name="Text Box 9">
          <a:extLst>
            <a:ext uri="{FF2B5EF4-FFF2-40B4-BE49-F238E27FC236}">
              <a16:creationId xmlns:a16="http://schemas.microsoft.com/office/drawing/2014/main" id="{00000000-0008-0000-1C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1" name="Text Box 10">
          <a:extLst>
            <a:ext uri="{FF2B5EF4-FFF2-40B4-BE49-F238E27FC236}">
              <a16:creationId xmlns:a16="http://schemas.microsoft.com/office/drawing/2014/main" id="{00000000-0008-0000-1C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2" name="Text Box 1">
          <a:extLst>
            <a:ext uri="{FF2B5EF4-FFF2-40B4-BE49-F238E27FC236}">
              <a16:creationId xmlns:a16="http://schemas.microsoft.com/office/drawing/2014/main" id="{00000000-0008-0000-1C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3" name="Text Box 2">
          <a:extLst>
            <a:ext uri="{FF2B5EF4-FFF2-40B4-BE49-F238E27FC236}">
              <a16:creationId xmlns:a16="http://schemas.microsoft.com/office/drawing/2014/main" id="{00000000-0008-0000-1C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4" name="Text Box 1">
          <a:extLst>
            <a:ext uri="{FF2B5EF4-FFF2-40B4-BE49-F238E27FC236}">
              <a16:creationId xmlns:a16="http://schemas.microsoft.com/office/drawing/2014/main" id="{00000000-0008-0000-1C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5" name="Text Box 2">
          <a:extLst>
            <a:ext uri="{FF2B5EF4-FFF2-40B4-BE49-F238E27FC236}">
              <a16:creationId xmlns:a16="http://schemas.microsoft.com/office/drawing/2014/main" id="{00000000-0008-0000-1C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6" name="Text Box 3">
          <a:extLst>
            <a:ext uri="{FF2B5EF4-FFF2-40B4-BE49-F238E27FC236}">
              <a16:creationId xmlns:a16="http://schemas.microsoft.com/office/drawing/2014/main" id="{00000000-0008-0000-1C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7" name="Text Box 4">
          <a:extLst>
            <a:ext uri="{FF2B5EF4-FFF2-40B4-BE49-F238E27FC236}">
              <a16:creationId xmlns:a16="http://schemas.microsoft.com/office/drawing/2014/main" id="{00000000-0008-0000-1C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8" name="Text Box 5">
          <a:extLst>
            <a:ext uri="{FF2B5EF4-FFF2-40B4-BE49-F238E27FC236}">
              <a16:creationId xmlns:a16="http://schemas.microsoft.com/office/drawing/2014/main" id="{00000000-0008-0000-1C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69" name="Text Box 6">
          <a:extLst>
            <a:ext uri="{FF2B5EF4-FFF2-40B4-BE49-F238E27FC236}">
              <a16:creationId xmlns:a16="http://schemas.microsoft.com/office/drawing/2014/main" id="{00000000-0008-0000-1C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0" name="Text Box 8">
          <a:extLst>
            <a:ext uri="{FF2B5EF4-FFF2-40B4-BE49-F238E27FC236}">
              <a16:creationId xmlns:a16="http://schemas.microsoft.com/office/drawing/2014/main" id="{00000000-0008-0000-1C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1" name="Text Box 9">
          <a:extLst>
            <a:ext uri="{FF2B5EF4-FFF2-40B4-BE49-F238E27FC236}">
              <a16:creationId xmlns:a16="http://schemas.microsoft.com/office/drawing/2014/main" id="{00000000-0008-0000-1C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2" name="Text Box 10">
          <a:extLst>
            <a:ext uri="{FF2B5EF4-FFF2-40B4-BE49-F238E27FC236}">
              <a16:creationId xmlns:a16="http://schemas.microsoft.com/office/drawing/2014/main" id="{00000000-0008-0000-1C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3" name="Text Box 1">
          <a:extLst>
            <a:ext uri="{FF2B5EF4-FFF2-40B4-BE49-F238E27FC236}">
              <a16:creationId xmlns:a16="http://schemas.microsoft.com/office/drawing/2014/main" id="{00000000-0008-0000-1C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4" name="Text Box 2">
          <a:extLst>
            <a:ext uri="{FF2B5EF4-FFF2-40B4-BE49-F238E27FC236}">
              <a16:creationId xmlns:a16="http://schemas.microsoft.com/office/drawing/2014/main" id="{00000000-0008-0000-1C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5" name="Text Box 1">
          <a:extLst>
            <a:ext uri="{FF2B5EF4-FFF2-40B4-BE49-F238E27FC236}">
              <a16:creationId xmlns:a16="http://schemas.microsoft.com/office/drawing/2014/main" id="{00000000-0008-0000-1C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6" name="Text Box 2">
          <a:extLst>
            <a:ext uri="{FF2B5EF4-FFF2-40B4-BE49-F238E27FC236}">
              <a16:creationId xmlns:a16="http://schemas.microsoft.com/office/drawing/2014/main" id="{00000000-0008-0000-1C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7" name="Text Box 3">
          <a:extLst>
            <a:ext uri="{FF2B5EF4-FFF2-40B4-BE49-F238E27FC236}">
              <a16:creationId xmlns:a16="http://schemas.microsoft.com/office/drawing/2014/main" id="{00000000-0008-0000-1C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8" name="Text Box 4">
          <a:extLst>
            <a:ext uri="{FF2B5EF4-FFF2-40B4-BE49-F238E27FC236}">
              <a16:creationId xmlns:a16="http://schemas.microsoft.com/office/drawing/2014/main" id="{00000000-0008-0000-1C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79" name="Text Box 5">
          <a:extLst>
            <a:ext uri="{FF2B5EF4-FFF2-40B4-BE49-F238E27FC236}">
              <a16:creationId xmlns:a16="http://schemas.microsoft.com/office/drawing/2014/main" id="{00000000-0008-0000-1C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0" name="Text Box 6">
          <a:extLst>
            <a:ext uri="{FF2B5EF4-FFF2-40B4-BE49-F238E27FC236}">
              <a16:creationId xmlns:a16="http://schemas.microsoft.com/office/drawing/2014/main" id="{00000000-0008-0000-1C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1" name="Text Box 8">
          <a:extLst>
            <a:ext uri="{FF2B5EF4-FFF2-40B4-BE49-F238E27FC236}">
              <a16:creationId xmlns:a16="http://schemas.microsoft.com/office/drawing/2014/main" id="{00000000-0008-0000-1C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2" name="Text Box 9">
          <a:extLst>
            <a:ext uri="{FF2B5EF4-FFF2-40B4-BE49-F238E27FC236}">
              <a16:creationId xmlns:a16="http://schemas.microsoft.com/office/drawing/2014/main" id="{00000000-0008-0000-1C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3" name="Text Box 10">
          <a:extLst>
            <a:ext uri="{FF2B5EF4-FFF2-40B4-BE49-F238E27FC236}">
              <a16:creationId xmlns:a16="http://schemas.microsoft.com/office/drawing/2014/main" id="{00000000-0008-0000-1C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4" name="Text Box 1">
          <a:extLst>
            <a:ext uri="{FF2B5EF4-FFF2-40B4-BE49-F238E27FC236}">
              <a16:creationId xmlns:a16="http://schemas.microsoft.com/office/drawing/2014/main" id="{00000000-0008-0000-1C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5" name="Text Box 2">
          <a:extLst>
            <a:ext uri="{FF2B5EF4-FFF2-40B4-BE49-F238E27FC236}">
              <a16:creationId xmlns:a16="http://schemas.microsoft.com/office/drawing/2014/main" id="{00000000-0008-0000-1C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6" name="Text Box 1">
          <a:extLst>
            <a:ext uri="{FF2B5EF4-FFF2-40B4-BE49-F238E27FC236}">
              <a16:creationId xmlns:a16="http://schemas.microsoft.com/office/drawing/2014/main" id="{00000000-0008-0000-1C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7" name="Text Box 2">
          <a:extLst>
            <a:ext uri="{FF2B5EF4-FFF2-40B4-BE49-F238E27FC236}">
              <a16:creationId xmlns:a16="http://schemas.microsoft.com/office/drawing/2014/main" id="{00000000-0008-0000-1C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8" name="Text Box 3">
          <a:extLst>
            <a:ext uri="{FF2B5EF4-FFF2-40B4-BE49-F238E27FC236}">
              <a16:creationId xmlns:a16="http://schemas.microsoft.com/office/drawing/2014/main" id="{00000000-0008-0000-1C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89" name="Text Box 4">
          <a:extLst>
            <a:ext uri="{FF2B5EF4-FFF2-40B4-BE49-F238E27FC236}">
              <a16:creationId xmlns:a16="http://schemas.microsoft.com/office/drawing/2014/main" id="{00000000-0008-0000-1C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0" name="Text Box 5">
          <a:extLst>
            <a:ext uri="{FF2B5EF4-FFF2-40B4-BE49-F238E27FC236}">
              <a16:creationId xmlns:a16="http://schemas.microsoft.com/office/drawing/2014/main" id="{00000000-0008-0000-1C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1" name="Text Box 6">
          <a:extLst>
            <a:ext uri="{FF2B5EF4-FFF2-40B4-BE49-F238E27FC236}">
              <a16:creationId xmlns:a16="http://schemas.microsoft.com/office/drawing/2014/main" id="{00000000-0008-0000-1C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2" name="Text Box 8">
          <a:extLst>
            <a:ext uri="{FF2B5EF4-FFF2-40B4-BE49-F238E27FC236}">
              <a16:creationId xmlns:a16="http://schemas.microsoft.com/office/drawing/2014/main" id="{00000000-0008-0000-1C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3" name="Text Box 9">
          <a:extLst>
            <a:ext uri="{FF2B5EF4-FFF2-40B4-BE49-F238E27FC236}">
              <a16:creationId xmlns:a16="http://schemas.microsoft.com/office/drawing/2014/main" id="{00000000-0008-0000-1C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4" name="Text Box 10">
          <a:extLst>
            <a:ext uri="{FF2B5EF4-FFF2-40B4-BE49-F238E27FC236}">
              <a16:creationId xmlns:a16="http://schemas.microsoft.com/office/drawing/2014/main" id="{00000000-0008-0000-1C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5" name="Text Box 1">
          <a:extLst>
            <a:ext uri="{FF2B5EF4-FFF2-40B4-BE49-F238E27FC236}">
              <a16:creationId xmlns:a16="http://schemas.microsoft.com/office/drawing/2014/main" id="{00000000-0008-0000-1C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6" name="Text Box 2">
          <a:extLst>
            <a:ext uri="{FF2B5EF4-FFF2-40B4-BE49-F238E27FC236}">
              <a16:creationId xmlns:a16="http://schemas.microsoft.com/office/drawing/2014/main" id="{00000000-0008-0000-1C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7" name="Text Box 1">
          <a:extLst>
            <a:ext uri="{FF2B5EF4-FFF2-40B4-BE49-F238E27FC236}">
              <a16:creationId xmlns:a16="http://schemas.microsoft.com/office/drawing/2014/main" id="{00000000-0008-0000-1C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8" name="Text Box 2">
          <a:extLst>
            <a:ext uri="{FF2B5EF4-FFF2-40B4-BE49-F238E27FC236}">
              <a16:creationId xmlns:a16="http://schemas.microsoft.com/office/drawing/2014/main" id="{00000000-0008-0000-1C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699" name="Text Box 3">
          <a:extLst>
            <a:ext uri="{FF2B5EF4-FFF2-40B4-BE49-F238E27FC236}">
              <a16:creationId xmlns:a16="http://schemas.microsoft.com/office/drawing/2014/main" id="{00000000-0008-0000-1C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0" name="Text Box 4">
          <a:extLst>
            <a:ext uri="{FF2B5EF4-FFF2-40B4-BE49-F238E27FC236}">
              <a16:creationId xmlns:a16="http://schemas.microsoft.com/office/drawing/2014/main" id="{00000000-0008-0000-1C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1" name="Text Box 5">
          <a:extLst>
            <a:ext uri="{FF2B5EF4-FFF2-40B4-BE49-F238E27FC236}">
              <a16:creationId xmlns:a16="http://schemas.microsoft.com/office/drawing/2014/main" id="{00000000-0008-0000-1C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2" name="Text Box 6">
          <a:extLst>
            <a:ext uri="{FF2B5EF4-FFF2-40B4-BE49-F238E27FC236}">
              <a16:creationId xmlns:a16="http://schemas.microsoft.com/office/drawing/2014/main" id="{00000000-0008-0000-1C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3" name="Text Box 8">
          <a:extLst>
            <a:ext uri="{FF2B5EF4-FFF2-40B4-BE49-F238E27FC236}">
              <a16:creationId xmlns:a16="http://schemas.microsoft.com/office/drawing/2014/main" id="{00000000-0008-0000-1C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4" name="Text Box 9">
          <a:extLst>
            <a:ext uri="{FF2B5EF4-FFF2-40B4-BE49-F238E27FC236}">
              <a16:creationId xmlns:a16="http://schemas.microsoft.com/office/drawing/2014/main" id="{00000000-0008-0000-1C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5" name="Text Box 10">
          <a:extLst>
            <a:ext uri="{FF2B5EF4-FFF2-40B4-BE49-F238E27FC236}">
              <a16:creationId xmlns:a16="http://schemas.microsoft.com/office/drawing/2014/main" id="{00000000-0008-0000-1C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6" name="Text Box 1">
          <a:extLst>
            <a:ext uri="{FF2B5EF4-FFF2-40B4-BE49-F238E27FC236}">
              <a16:creationId xmlns:a16="http://schemas.microsoft.com/office/drawing/2014/main" id="{00000000-0008-0000-1C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7" name="Text Box 2">
          <a:extLst>
            <a:ext uri="{FF2B5EF4-FFF2-40B4-BE49-F238E27FC236}">
              <a16:creationId xmlns:a16="http://schemas.microsoft.com/office/drawing/2014/main" id="{00000000-0008-0000-1C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8" name="Text Box 1">
          <a:extLst>
            <a:ext uri="{FF2B5EF4-FFF2-40B4-BE49-F238E27FC236}">
              <a16:creationId xmlns:a16="http://schemas.microsoft.com/office/drawing/2014/main" id="{00000000-0008-0000-1C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09" name="Text Box 2">
          <a:extLst>
            <a:ext uri="{FF2B5EF4-FFF2-40B4-BE49-F238E27FC236}">
              <a16:creationId xmlns:a16="http://schemas.microsoft.com/office/drawing/2014/main" id="{00000000-0008-0000-1C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10" name="Text Box 3">
          <a:extLst>
            <a:ext uri="{FF2B5EF4-FFF2-40B4-BE49-F238E27FC236}">
              <a16:creationId xmlns:a16="http://schemas.microsoft.com/office/drawing/2014/main" id="{00000000-0008-0000-1C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11" name="Text Box 4">
          <a:extLst>
            <a:ext uri="{FF2B5EF4-FFF2-40B4-BE49-F238E27FC236}">
              <a16:creationId xmlns:a16="http://schemas.microsoft.com/office/drawing/2014/main" id="{00000000-0008-0000-1C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12" name="Text Box 5">
          <a:extLst>
            <a:ext uri="{FF2B5EF4-FFF2-40B4-BE49-F238E27FC236}">
              <a16:creationId xmlns:a16="http://schemas.microsoft.com/office/drawing/2014/main" id="{00000000-0008-0000-1C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13" name="Text Box 6">
          <a:extLst>
            <a:ext uri="{FF2B5EF4-FFF2-40B4-BE49-F238E27FC236}">
              <a16:creationId xmlns:a16="http://schemas.microsoft.com/office/drawing/2014/main" id="{00000000-0008-0000-1C00-0000B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714" name="Text Box 8">
          <a:extLst>
            <a:ext uri="{FF2B5EF4-FFF2-40B4-BE49-F238E27FC236}">
              <a16:creationId xmlns:a16="http://schemas.microsoft.com/office/drawing/2014/main" id="{00000000-0008-0000-1C00-0000B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42</xdr:row>
      <xdr:rowOff>114300</xdr:rowOff>
    </xdr:from>
    <xdr:ext cx="114300" cy="285750"/>
    <xdr:sp macro="" textlink="">
      <xdr:nvSpPr>
        <xdr:cNvPr id="1715" name="Text Box 9">
          <a:extLst>
            <a:ext uri="{FF2B5EF4-FFF2-40B4-BE49-F238E27FC236}">
              <a16:creationId xmlns:a16="http://schemas.microsoft.com/office/drawing/2014/main" id="{00000000-0008-0000-1C00-0000B3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6" name="Text Box 8">
          <a:extLst>
            <a:ext uri="{FF2B5EF4-FFF2-40B4-BE49-F238E27FC236}">
              <a16:creationId xmlns:a16="http://schemas.microsoft.com/office/drawing/2014/main" id="{00000000-0008-0000-1C00-0000B4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1717" name="Text Box 8">
          <a:extLst>
            <a:ext uri="{FF2B5EF4-FFF2-40B4-BE49-F238E27FC236}">
              <a16:creationId xmlns:a16="http://schemas.microsoft.com/office/drawing/2014/main" id="{00000000-0008-0000-1C00-0000B5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66</xdr:row>
      <xdr:rowOff>91017</xdr:rowOff>
    </xdr:from>
    <xdr:ext cx="114300" cy="285750"/>
    <xdr:sp macro="" textlink="">
      <xdr:nvSpPr>
        <xdr:cNvPr id="1718" name="Text Box 8">
          <a:extLst>
            <a:ext uri="{FF2B5EF4-FFF2-40B4-BE49-F238E27FC236}">
              <a16:creationId xmlns:a16="http://schemas.microsoft.com/office/drawing/2014/main" id="{00000000-0008-0000-1C00-0000B6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19" name="Text Box 8">
          <a:extLst>
            <a:ext uri="{FF2B5EF4-FFF2-40B4-BE49-F238E27FC236}">
              <a16:creationId xmlns:a16="http://schemas.microsoft.com/office/drawing/2014/main" id="{00000000-0008-0000-1C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20" name="Text Box 8">
          <a:extLst>
            <a:ext uri="{FF2B5EF4-FFF2-40B4-BE49-F238E27FC236}">
              <a16:creationId xmlns:a16="http://schemas.microsoft.com/office/drawing/2014/main" id="{00000000-0008-0000-1C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21" name="Text Box 8">
          <a:extLst>
            <a:ext uri="{FF2B5EF4-FFF2-40B4-BE49-F238E27FC236}">
              <a16:creationId xmlns:a16="http://schemas.microsoft.com/office/drawing/2014/main" id="{00000000-0008-0000-1C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22" name="Text Box 8">
          <a:extLst>
            <a:ext uri="{FF2B5EF4-FFF2-40B4-BE49-F238E27FC236}">
              <a16:creationId xmlns:a16="http://schemas.microsoft.com/office/drawing/2014/main" id="{00000000-0008-0000-1C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23" name="Text Box 8">
          <a:extLst>
            <a:ext uri="{FF2B5EF4-FFF2-40B4-BE49-F238E27FC236}">
              <a16:creationId xmlns:a16="http://schemas.microsoft.com/office/drawing/2014/main" id="{00000000-0008-0000-1C00-0000B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24" name="Text Box 8">
          <a:extLst>
            <a:ext uri="{FF2B5EF4-FFF2-40B4-BE49-F238E27FC236}">
              <a16:creationId xmlns:a16="http://schemas.microsoft.com/office/drawing/2014/main" id="{00000000-0008-0000-1C00-0000B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45</xdr:row>
      <xdr:rowOff>117474</xdr:rowOff>
    </xdr:from>
    <xdr:ext cx="114300" cy="285750"/>
    <xdr:sp macro="" textlink="">
      <xdr:nvSpPr>
        <xdr:cNvPr id="1725" name="Text Box 1">
          <a:extLst>
            <a:ext uri="{FF2B5EF4-FFF2-40B4-BE49-F238E27FC236}">
              <a16:creationId xmlns:a16="http://schemas.microsoft.com/office/drawing/2014/main" id="{00000000-0008-0000-1C00-0000BD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6" name="Text Box 1">
          <a:extLst>
            <a:ext uri="{FF2B5EF4-FFF2-40B4-BE49-F238E27FC236}">
              <a16:creationId xmlns:a16="http://schemas.microsoft.com/office/drawing/2014/main" id="{00000000-0008-0000-1C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7" name="Text Box 2">
          <a:extLst>
            <a:ext uri="{FF2B5EF4-FFF2-40B4-BE49-F238E27FC236}">
              <a16:creationId xmlns:a16="http://schemas.microsoft.com/office/drawing/2014/main" id="{00000000-0008-0000-1C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8" name="Text Box 3">
          <a:extLst>
            <a:ext uri="{FF2B5EF4-FFF2-40B4-BE49-F238E27FC236}">
              <a16:creationId xmlns:a16="http://schemas.microsoft.com/office/drawing/2014/main" id="{00000000-0008-0000-1C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29" name="Text Box 4">
          <a:extLst>
            <a:ext uri="{FF2B5EF4-FFF2-40B4-BE49-F238E27FC236}">
              <a16:creationId xmlns:a16="http://schemas.microsoft.com/office/drawing/2014/main" id="{00000000-0008-0000-1C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0" name="Text Box 5">
          <a:extLst>
            <a:ext uri="{FF2B5EF4-FFF2-40B4-BE49-F238E27FC236}">
              <a16:creationId xmlns:a16="http://schemas.microsoft.com/office/drawing/2014/main" id="{00000000-0008-0000-1C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1" name="Text Box 6">
          <a:extLst>
            <a:ext uri="{FF2B5EF4-FFF2-40B4-BE49-F238E27FC236}">
              <a16:creationId xmlns:a16="http://schemas.microsoft.com/office/drawing/2014/main" id="{00000000-0008-0000-1C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2" name="Text Box 8">
          <a:extLst>
            <a:ext uri="{FF2B5EF4-FFF2-40B4-BE49-F238E27FC236}">
              <a16:creationId xmlns:a16="http://schemas.microsoft.com/office/drawing/2014/main" id="{00000000-0008-0000-1C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3" name="Text Box 9">
          <a:extLst>
            <a:ext uri="{FF2B5EF4-FFF2-40B4-BE49-F238E27FC236}">
              <a16:creationId xmlns:a16="http://schemas.microsoft.com/office/drawing/2014/main" id="{00000000-0008-0000-1C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4" name="Text Box 10">
          <a:extLst>
            <a:ext uri="{FF2B5EF4-FFF2-40B4-BE49-F238E27FC236}">
              <a16:creationId xmlns:a16="http://schemas.microsoft.com/office/drawing/2014/main" id="{00000000-0008-0000-1C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5" name="Text Box 1">
          <a:extLst>
            <a:ext uri="{FF2B5EF4-FFF2-40B4-BE49-F238E27FC236}">
              <a16:creationId xmlns:a16="http://schemas.microsoft.com/office/drawing/2014/main" id="{00000000-0008-0000-1C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6" name="Text Box 2">
          <a:extLst>
            <a:ext uri="{FF2B5EF4-FFF2-40B4-BE49-F238E27FC236}">
              <a16:creationId xmlns:a16="http://schemas.microsoft.com/office/drawing/2014/main" id="{00000000-0008-0000-1C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7" name="Text Box 1">
          <a:extLst>
            <a:ext uri="{FF2B5EF4-FFF2-40B4-BE49-F238E27FC236}">
              <a16:creationId xmlns:a16="http://schemas.microsoft.com/office/drawing/2014/main" id="{00000000-0008-0000-1C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8" name="Text Box 2">
          <a:extLst>
            <a:ext uri="{FF2B5EF4-FFF2-40B4-BE49-F238E27FC236}">
              <a16:creationId xmlns:a16="http://schemas.microsoft.com/office/drawing/2014/main" id="{00000000-0008-0000-1C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39" name="Text Box 3">
          <a:extLst>
            <a:ext uri="{FF2B5EF4-FFF2-40B4-BE49-F238E27FC236}">
              <a16:creationId xmlns:a16="http://schemas.microsoft.com/office/drawing/2014/main" id="{00000000-0008-0000-1C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0" name="Text Box 4">
          <a:extLst>
            <a:ext uri="{FF2B5EF4-FFF2-40B4-BE49-F238E27FC236}">
              <a16:creationId xmlns:a16="http://schemas.microsoft.com/office/drawing/2014/main" id="{00000000-0008-0000-1C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1" name="Text Box 5">
          <a:extLst>
            <a:ext uri="{FF2B5EF4-FFF2-40B4-BE49-F238E27FC236}">
              <a16:creationId xmlns:a16="http://schemas.microsoft.com/office/drawing/2014/main" id="{00000000-0008-0000-1C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3" name="Text Box 8">
          <a:extLst>
            <a:ext uri="{FF2B5EF4-FFF2-40B4-BE49-F238E27FC236}">
              <a16:creationId xmlns:a16="http://schemas.microsoft.com/office/drawing/2014/main" id="{00000000-0008-0000-1C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4" name="Text Box 9">
          <a:extLst>
            <a:ext uri="{FF2B5EF4-FFF2-40B4-BE49-F238E27FC236}">
              <a16:creationId xmlns:a16="http://schemas.microsoft.com/office/drawing/2014/main" id="{00000000-0008-0000-1C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5" name="Text Box 10">
          <a:extLst>
            <a:ext uri="{FF2B5EF4-FFF2-40B4-BE49-F238E27FC236}">
              <a16:creationId xmlns:a16="http://schemas.microsoft.com/office/drawing/2014/main" id="{00000000-0008-0000-1C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6" name="Text Box 1">
          <a:extLst>
            <a:ext uri="{FF2B5EF4-FFF2-40B4-BE49-F238E27FC236}">
              <a16:creationId xmlns:a16="http://schemas.microsoft.com/office/drawing/2014/main" id="{00000000-0008-0000-1C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7" name="Text Box 2">
          <a:extLst>
            <a:ext uri="{FF2B5EF4-FFF2-40B4-BE49-F238E27FC236}">
              <a16:creationId xmlns:a16="http://schemas.microsoft.com/office/drawing/2014/main" id="{00000000-0008-0000-1C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8" name="Text Box 1">
          <a:extLst>
            <a:ext uri="{FF2B5EF4-FFF2-40B4-BE49-F238E27FC236}">
              <a16:creationId xmlns:a16="http://schemas.microsoft.com/office/drawing/2014/main" id="{00000000-0008-0000-1C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49" name="Text Box 2">
          <a:extLst>
            <a:ext uri="{FF2B5EF4-FFF2-40B4-BE49-F238E27FC236}">
              <a16:creationId xmlns:a16="http://schemas.microsoft.com/office/drawing/2014/main" id="{00000000-0008-0000-1C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0" name="Text Box 3">
          <a:extLst>
            <a:ext uri="{FF2B5EF4-FFF2-40B4-BE49-F238E27FC236}">
              <a16:creationId xmlns:a16="http://schemas.microsoft.com/office/drawing/2014/main" id="{00000000-0008-0000-1C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1" name="Text Box 4">
          <a:extLst>
            <a:ext uri="{FF2B5EF4-FFF2-40B4-BE49-F238E27FC236}">
              <a16:creationId xmlns:a16="http://schemas.microsoft.com/office/drawing/2014/main" id="{00000000-0008-0000-1C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2" name="Text Box 5">
          <a:extLst>
            <a:ext uri="{FF2B5EF4-FFF2-40B4-BE49-F238E27FC236}">
              <a16:creationId xmlns:a16="http://schemas.microsoft.com/office/drawing/2014/main" id="{00000000-0008-0000-1C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3" name="Text Box 6">
          <a:extLst>
            <a:ext uri="{FF2B5EF4-FFF2-40B4-BE49-F238E27FC236}">
              <a16:creationId xmlns:a16="http://schemas.microsoft.com/office/drawing/2014/main" id="{00000000-0008-0000-1C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4" name="Text Box 8">
          <a:extLst>
            <a:ext uri="{FF2B5EF4-FFF2-40B4-BE49-F238E27FC236}">
              <a16:creationId xmlns:a16="http://schemas.microsoft.com/office/drawing/2014/main" id="{00000000-0008-0000-1C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5" name="Text Box 9">
          <a:extLst>
            <a:ext uri="{FF2B5EF4-FFF2-40B4-BE49-F238E27FC236}">
              <a16:creationId xmlns:a16="http://schemas.microsoft.com/office/drawing/2014/main" id="{00000000-0008-0000-1C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6" name="Text Box 10">
          <a:extLst>
            <a:ext uri="{FF2B5EF4-FFF2-40B4-BE49-F238E27FC236}">
              <a16:creationId xmlns:a16="http://schemas.microsoft.com/office/drawing/2014/main" id="{00000000-0008-0000-1C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7" name="Text Box 1">
          <a:extLst>
            <a:ext uri="{FF2B5EF4-FFF2-40B4-BE49-F238E27FC236}">
              <a16:creationId xmlns:a16="http://schemas.microsoft.com/office/drawing/2014/main" id="{00000000-0008-0000-1C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8" name="Text Box 2">
          <a:extLst>
            <a:ext uri="{FF2B5EF4-FFF2-40B4-BE49-F238E27FC236}">
              <a16:creationId xmlns:a16="http://schemas.microsoft.com/office/drawing/2014/main" id="{00000000-0008-0000-1C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59" name="Text Box 1">
          <a:extLst>
            <a:ext uri="{FF2B5EF4-FFF2-40B4-BE49-F238E27FC236}">
              <a16:creationId xmlns:a16="http://schemas.microsoft.com/office/drawing/2014/main" id="{00000000-0008-0000-1C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0" name="Text Box 2">
          <a:extLst>
            <a:ext uri="{FF2B5EF4-FFF2-40B4-BE49-F238E27FC236}">
              <a16:creationId xmlns:a16="http://schemas.microsoft.com/office/drawing/2014/main" id="{00000000-0008-0000-1C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1" name="Text Box 3">
          <a:extLst>
            <a:ext uri="{FF2B5EF4-FFF2-40B4-BE49-F238E27FC236}">
              <a16:creationId xmlns:a16="http://schemas.microsoft.com/office/drawing/2014/main" id="{00000000-0008-0000-1C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2" name="Text Box 4">
          <a:extLst>
            <a:ext uri="{FF2B5EF4-FFF2-40B4-BE49-F238E27FC236}">
              <a16:creationId xmlns:a16="http://schemas.microsoft.com/office/drawing/2014/main" id="{00000000-0008-0000-1C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3" name="Text Box 5">
          <a:extLst>
            <a:ext uri="{FF2B5EF4-FFF2-40B4-BE49-F238E27FC236}">
              <a16:creationId xmlns:a16="http://schemas.microsoft.com/office/drawing/2014/main" id="{00000000-0008-0000-1C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4" name="Text Box 6">
          <a:extLst>
            <a:ext uri="{FF2B5EF4-FFF2-40B4-BE49-F238E27FC236}">
              <a16:creationId xmlns:a16="http://schemas.microsoft.com/office/drawing/2014/main" id="{00000000-0008-0000-1C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5" name="Text Box 8">
          <a:extLst>
            <a:ext uri="{FF2B5EF4-FFF2-40B4-BE49-F238E27FC236}">
              <a16:creationId xmlns:a16="http://schemas.microsoft.com/office/drawing/2014/main" id="{00000000-0008-0000-1C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6" name="Text Box 9">
          <a:extLst>
            <a:ext uri="{FF2B5EF4-FFF2-40B4-BE49-F238E27FC236}">
              <a16:creationId xmlns:a16="http://schemas.microsoft.com/office/drawing/2014/main" id="{00000000-0008-0000-1C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7" name="Text Box 10">
          <a:extLst>
            <a:ext uri="{FF2B5EF4-FFF2-40B4-BE49-F238E27FC236}">
              <a16:creationId xmlns:a16="http://schemas.microsoft.com/office/drawing/2014/main" id="{00000000-0008-0000-1C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8" name="Text Box 1">
          <a:extLst>
            <a:ext uri="{FF2B5EF4-FFF2-40B4-BE49-F238E27FC236}">
              <a16:creationId xmlns:a16="http://schemas.microsoft.com/office/drawing/2014/main" id="{00000000-0008-0000-1C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69" name="Text Box 2">
          <a:extLst>
            <a:ext uri="{FF2B5EF4-FFF2-40B4-BE49-F238E27FC236}">
              <a16:creationId xmlns:a16="http://schemas.microsoft.com/office/drawing/2014/main" id="{00000000-0008-0000-1C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0" name="Text Box 1">
          <a:extLst>
            <a:ext uri="{FF2B5EF4-FFF2-40B4-BE49-F238E27FC236}">
              <a16:creationId xmlns:a16="http://schemas.microsoft.com/office/drawing/2014/main" id="{00000000-0008-0000-1C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1" name="Text Box 2">
          <a:extLst>
            <a:ext uri="{FF2B5EF4-FFF2-40B4-BE49-F238E27FC236}">
              <a16:creationId xmlns:a16="http://schemas.microsoft.com/office/drawing/2014/main" id="{00000000-0008-0000-1C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2" name="Text Box 3">
          <a:extLst>
            <a:ext uri="{FF2B5EF4-FFF2-40B4-BE49-F238E27FC236}">
              <a16:creationId xmlns:a16="http://schemas.microsoft.com/office/drawing/2014/main" id="{00000000-0008-0000-1C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3" name="Text Box 4">
          <a:extLst>
            <a:ext uri="{FF2B5EF4-FFF2-40B4-BE49-F238E27FC236}">
              <a16:creationId xmlns:a16="http://schemas.microsoft.com/office/drawing/2014/main" id="{00000000-0008-0000-1C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4" name="Text Box 5">
          <a:extLst>
            <a:ext uri="{FF2B5EF4-FFF2-40B4-BE49-F238E27FC236}">
              <a16:creationId xmlns:a16="http://schemas.microsoft.com/office/drawing/2014/main" id="{00000000-0008-0000-1C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5" name="Text Box 6">
          <a:extLst>
            <a:ext uri="{FF2B5EF4-FFF2-40B4-BE49-F238E27FC236}">
              <a16:creationId xmlns:a16="http://schemas.microsoft.com/office/drawing/2014/main" id="{00000000-0008-0000-1C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6" name="Text Box 8">
          <a:extLst>
            <a:ext uri="{FF2B5EF4-FFF2-40B4-BE49-F238E27FC236}">
              <a16:creationId xmlns:a16="http://schemas.microsoft.com/office/drawing/2014/main" id="{00000000-0008-0000-1C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7" name="Text Box 9">
          <a:extLst>
            <a:ext uri="{FF2B5EF4-FFF2-40B4-BE49-F238E27FC236}">
              <a16:creationId xmlns:a16="http://schemas.microsoft.com/office/drawing/2014/main" id="{00000000-0008-0000-1C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8" name="Text Box 10">
          <a:extLst>
            <a:ext uri="{FF2B5EF4-FFF2-40B4-BE49-F238E27FC236}">
              <a16:creationId xmlns:a16="http://schemas.microsoft.com/office/drawing/2014/main" id="{00000000-0008-0000-1C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79" name="Text Box 1">
          <a:extLst>
            <a:ext uri="{FF2B5EF4-FFF2-40B4-BE49-F238E27FC236}">
              <a16:creationId xmlns:a16="http://schemas.microsoft.com/office/drawing/2014/main" id="{00000000-0008-0000-1C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0" name="Text Box 2">
          <a:extLst>
            <a:ext uri="{FF2B5EF4-FFF2-40B4-BE49-F238E27FC236}">
              <a16:creationId xmlns:a16="http://schemas.microsoft.com/office/drawing/2014/main" id="{00000000-0008-0000-1C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1" name="Text Box 1">
          <a:extLst>
            <a:ext uri="{FF2B5EF4-FFF2-40B4-BE49-F238E27FC236}">
              <a16:creationId xmlns:a16="http://schemas.microsoft.com/office/drawing/2014/main" id="{00000000-0008-0000-1C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2" name="Text Box 2">
          <a:extLst>
            <a:ext uri="{FF2B5EF4-FFF2-40B4-BE49-F238E27FC236}">
              <a16:creationId xmlns:a16="http://schemas.microsoft.com/office/drawing/2014/main" id="{00000000-0008-0000-1C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3" name="Text Box 3">
          <a:extLst>
            <a:ext uri="{FF2B5EF4-FFF2-40B4-BE49-F238E27FC236}">
              <a16:creationId xmlns:a16="http://schemas.microsoft.com/office/drawing/2014/main" id="{00000000-0008-0000-1C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4" name="Text Box 4">
          <a:extLst>
            <a:ext uri="{FF2B5EF4-FFF2-40B4-BE49-F238E27FC236}">
              <a16:creationId xmlns:a16="http://schemas.microsoft.com/office/drawing/2014/main" id="{00000000-0008-0000-1C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5" name="Text Box 5">
          <a:extLst>
            <a:ext uri="{FF2B5EF4-FFF2-40B4-BE49-F238E27FC236}">
              <a16:creationId xmlns:a16="http://schemas.microsoft.com/office/drawing/2014/main" id="{00000000-0008-0000-1C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6" name="Text Box 6">
          <a:extLst>
            <a:ext uri="{FF2B5EF4-FFF2-40B4-BE49-F238E27FC236}">
              <a16:creationId xmlns:a16="http://schemas.microsoft.com/office/drawing/2014/main" id="{00000000-0008-0000-1C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7" name="Text Box 8">
          <a:extLst>
            <a:ext uri="{FF2B5EF4-FFF2-40B4-BE49-F238E27FC236}">
              <a16:creationId xmlns:a16="http://schemas.microsoft.com/office/drawing/2014/main" id="{00000000-0008-0000-1C00-0000F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88" name="Text Box 9">
          <a:extLst>
            <a:ext uri="{FF2B5EF4-FFF2-40B4-BE49-F238E27FC236}">
              <a16:creationId xmlns:a16="http://schemas.microsoft.com/office/drawing/2014/main" id="{00000000-0008-0000-1C00-0000F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89" name="Text Box 8">
          <a:extLst>
            <a:ext uri="{FF2B5EF4-FFF2-40B4-BE49-F238E27FC236}">
              <a16:creationId xmlns:a16="http://schemas.microsoft.com/office/drawing/2014/main" id="{00000000-0008-0000-1C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0" name="Text Box 1">
          <a:extLst>
            <a:ext uri="{FF2B5EF4-FFF2-40B4-BE49-F238E27FC236}">
              <a16:creationId xmlns:a16="http://schemas.microsoft.com/office/drawing/2014/main" id="{00000000-0008-0000-1C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1" name="Text Box 2">
          <a:extLst>
            <a:ext uri="{FF2B5EF4-FFF2-40B4-BE49-F238E27FC236}">
              <a16:creationId xmlns:a16="http://schemas.microsoft.com/office/drawing/2014/main" id="{00000000-0008-0000-1C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2" name="Text Box 3">
          <a:extLst>
            <a:ext uri="{FF2B5EF4-FFF2-40B4-BE49-F238E27FC236}">
              <a16:creationId xmlns:a16="http://schemas.microsoft.com/office/drawing/2014/main" id="{00000000-0008-0000-1C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3" name="Text Box 4">
          <a:extLst>
            <a:ext uri="{FF2B5EF4-FFF2-40B4-BE49-F238E27FC236}">
              <a16:creationId xmlns:a16="http://schemas.microsoft.com/office/drawing/2014/main" id="{00000000-0008-0000-1C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4" name="Text Box 5">
          <a:extLst>
            <a:ext uri="{FF2B5EF4-FFF2-40B4-BE49-F238E27FC236}">
              <a16:creationId xmlns:a16="http://schemas.microsoft.com/office/drawing/2014/main" id="{00000000-0008-0000-1C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5" name="Text Box 6">
          <a:extLst>
            <a:ext uri="{FF2B5EF4-FFF2-40B4-BE49-F238E27FC236}">
              <a16:creationId xmlns:a16="http://schemas.microsoft.com/office/drawing/2014/main" id="{00000000-0008-0000-1C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6" name="Text Box 8">
          <a:extLst>
            <a:ext uri="{FF2B5EF4-FFF2-40B4-BE49-F238E27FC236}">
              <a16:creationId xmlns:a16="http://schemas.microsoft.com/office/drawing/2014/main" id="{00000000-0008-0000-1C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7" name="Text Box 9">
          <a:extLst>
            <a:ext uri="{FF2B5EF4-FFF2-40B4-BE49-F238E27FC236}">
              <a16:creationId xmlns:a16="http://schemas.microsoft.com/office/drawing/2014/main" id="{00000000-0008-0000-1C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8" name="Text Box 10">
          <a:extLst>
            <a:ext uri="{FF2B5EF4-FFF2-40B4-BE49-F238E27FC236}">
              <a16:creationId xmlns:a16="http://schemas.microsoft.com/office/drawing/2014/main" id="{00000000-0008-0000-1C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799" name="Text Box 1">
          <a:extLst>
            <a:ext uri="{FF2B5EF4-FFF2-40B4-BE49-F238E27FC236}">
              <a16:creationId xmlns:a16="http://schemas.microsoft.com/office/drawing/2014/main" id="{00000000-0008-0000-1C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0" name="Text Box 2">
          <a:extLst>
            <a:ext uri="{FF2B5EF4-FFF2-40B4-BE49-F238E27FC236}">
              <a16:creationId xmlns:a16="http://schemas.microsoft.com/office/drawing/2014/main" id="{00000000-0008-0000-1C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1" name="Text Box 8">
          <a:extLst>
            <a:ext uri="{FF2B5EF4-FFF2-40B4-BE49-F238E27FC236}">
              <a16:creationId xmlns:a16="http://schemas.microsoft.com/office/drawing/2014/main" id="{00000000-0008-0000-1C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2" name="Text Box 8">
          <a:extLst>
            <a:ext uri="{FF2B5EF4-FFF2-40B4-BE49-F238E27FC236}">
              <a16:creationId xmlns:a16="http://schemas.microsoft.com/office/drawing/2014/main" id="{00000000-0008-0000-1C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3" name="Text Box 8">
          <a:extLst>
            <a:ext uri="{FF2B5EF4-FFF2-40B4-BE49-F238E27FC236}">
              <a16:creationId xmlns:a16="http://schemas.microsoft.com/office/drawing/2014/main" id="{00000000-0008-0000-1C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4" name="Text Box 8">
          <a:extLst>
            <a:ext uri="{FF2B5EF4-FFF2-40B4-BE49-F238E27FC236}">
              <a16:creationId xmlns:a16="http://schemas.microsoft.com/office/drawing/2014/main" id="{00000000-0008-0000-1C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5" name="Text Box 8">
          <a:extLst>
            <a:ext uri="{FF2B5EF4-FFF2-40B4-BE49-F238E27FC236}">
              <a16:creationId xmlns:a16="http://schemas.microsoft.com/office/drawing/2014/main" id="{00000000-0008-0000-1C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6" name="Text Box 1">
          <a:extLst>
            <a:ext uri="{FF2B5EF4-FFF2-40B4-BE49-F238E27FC236}">
              <a16:creationId xmlns:a16="http://schemas.microsoft.com/office/drawing/2014/main" id="{00000000-0008-0000-1C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7" name="Text Box 2">
          <a:extLst>
            <a:ext uri="{FF2B5EF4-FFF2-40B4-BE49-F238E27FC236}">
              <a16:creationId xmlns:a16="http://schemas.microsoft.com/office/drawing/2014/main" id="{00000000-0008-0000-1C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8" name="Text Box 3">
          <a:extLst>
            <a:ext uri="{FF2B5EF4-FFF2-40B4-BE49-F238E27FC236}">
              <a16:creationId xmlns:a16="http://schemas.microsoft.com/office/drawing/2014/main" id="{00000000-0008-0000-1C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09" name="Text Box 4">
          <a:extLst>
            <a:ext uri="{FF2B5EF4-FFF2-40B4-BE49-F238E27FC236}">
              <a16:creationId xmlns:a16="http://schemas.microsoft.com/office/drawing/2014/main" id="{00000000-0008-0000-1C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0" name="Text Box 5">
          <a:extLst>
            <a:ext uri="{FF2B5EF4-FFF2-40B4-BE49-F238E27FC236}">
              <a16:creationId xmlns:a16="http://schemas.microsoft.com/office/drawing/2014/main" id="{00000000-0008-0000-1C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1" name="Text Box 6">
          <a:extLst>
            <a:ext uri="{FF2B5EF4-FFF2-40B4-BE49-F238E27FC236}">
              <a16:creationId xmlns:a16="http://schemas.microsoft.com/office/drawing/2014/main" id="{00000000-0008-0000-1C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2" name="Text Box 8">
          <a:extLst>
            <a:ext uri="{FF2B5EF4-FFF2-40B4-BE49-F238E27FC236}">
              <a16:creationId xmlns:a16="http://schemas.microsoft.com/office/drawing/2014/main" id="{00000000-0008-0000-1C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3" name="Text Box 9">
          <a:extLst>
            <a:ext uri="{FF2B5EF4-FFF2-40B4-BE49-F238E27FC236}">
              <a16:creationId xmlns:a16="http://schemas.microsoft.com/office/drawing/2014/main" id="{00000000-0008-0000-1C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4" name="Text Box 10">
          <a:extLst>
            <a:ext uri="{FF2B5EF4-FFF2-40B4-BE49-F238E27FC236}">
              <a16:creationId xmlns:a16="http://schemas.microsoft.com/office/drawing/2014/main" id="{00000000-0008-0000-1C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5" name="Text Box 1">
          <a:extLst>
            <a:ext uri="{FF2B5EF4-FFF2-40B4-BE49-F238E27FC236}">
              <a16:creationId xmlns:a16="http://schemas.microsoft.com/office/drawing/2014/main" id="{00000000-0008-0000-1C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6" name="Text Box 2">
          <a:extLst>
            <a:ext uri="{FF2B5EF4-FFF2-40B4-BE49-F238E27FC236}">
              <a16:creationId xmlns:a16="http://schemas.microsoft.com/office/drawing/2014/main" id="{00000000-0008-0000-1C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7" name="Text Box 8">
          <a:extLst>
            <a:ext uri="{FF2B5EF4-FFF2-40B4-BE49-F238E27FC236}">
              <a16:creationId xmlns:a16="http://schemas.microsoft.com/office/drawing/2014/main" id="{00000000-0008-0000-1C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8" name="Text Box 8">
          <a:extLst>
            <a:ext uri="{FF2B5EF4-FFF2-40B4-BE49-F238E27FC236}">
              <a16:creationId xmlns:a16="http://schemas.microsoft.com/office/drawing/2014/main" id="{00000000-0008-0000-1C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19" name="Text Box 8">
          <a:extLst>
            <a:ext uri="{FF2B5EF4-FFF2-40B4-BE49-F238E27FC236}">
              <a16:creationId xmlns:a16="http://schemas.microsoft.com/office/drawing/2014/main" id="{00000000-0008-0000-1C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0" name="Text Box 1">
          <a:extLst>
            <a:ext uri="{FF2B5EF4-FFF2-40B4-BE49-F238E27FC236}">
              <a16:creationId xmlns:a16="http://schemas.microsoft.com/office/drawing/2014/main" id="{00000000-0008-0000-1C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1" name="Text Box 2">
          <a:extLst>
            <a:ext uri="{FF2B5EF4-FFF2-40B4-BE49-F238E27FC236}">
              <a16:creationId xmlns:a16="http://schemas.microsoft.com/office/drawing/2014/main" id="{00000000-0008-0000-1C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2" name="Text Box 3">
          <a:extLst>
            <a:ext uri="{FF2B5EF4-FFF2-40B4-BE49-F238E27FC236}">
              <a16:creationId xmlns:a16="http://schemas.microsoft.com/office/drawing/2014/main" id="{00000000-0008-0000-1C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3" name="Text Box 4">
          <a:extLst>
            <a:ext uri="{FF2B5EF4-FFF2-40B4-BE49-F238E27FC236}">
              <a16:creationId xmlns:a16="http://schemas.microsoft.com/office/drawing/2014/main" id="{00000000-0008-0000-1C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4" name="Text Box 5">
          <a:extLst>
            <a:ext uri="{FF2B5EF4-FFF2-40B4-BE49-F238E27FC236}">
              <a16:creationId xmlns:a16="http://schemas.microsoft.com/office/drawing/2014/main" id="{00000000-0008-0000-1C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5" name="Text Box 6">
          <a:extLst>
            <a:ext uri="{FF2B5EF4-FFF2-40B4-BE49-F238E27FC236}">
              <a16:creationId xmlns:a16="http://schemas.microsoft.com/office/drawing/2014/main" id="{00000000-0008-0000-1C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6" name="Text Box 8">
          <a:extLst>
            <a:ext uri="{FF2B5EF4-FFF2-40B4-BE49-F238E27FC236}">
              <a16:creationId xmlns:a16="http://schemas.microsoft.com/office/drawing/2014/main" id="{00000000-0008-0000-1C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7" name="Text Box 9">
          <a:extLst>
            <a:ext uri="{FF2B5EF4-FFF2-40B4-BE49-F238E27FC236}">
              <a16:creationId xmlns:a16="http://schemas.microsoft.com/office/drawing/2014/main" id="{00000000-0008-0000-1C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8" name="Text Box 10">
          <a:extLst>
            <a:ext uri="{FF2B5EF4-FFF2-40B4-BE49-F238E27FC236}">
              <a16:creationId xmlns:a16="http://schemas.microsoft.com/office/drawing/2014/main" id="{00000000-0008-0000-1C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29" name="Text Box 1">
          <a:extLst>
            <a:ext uri="{FF2B5EF4-FFF2-40B4-BE49-F238E27FC236}">
              <a16:creationId xmlns:a16="http://schemas.microsoft.com/office/drawing/2014/main" id="{00000000-0008-0000-1C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0" name="Text Box 2">
          <a:extLst>
            <a:ext uri="{FF2B5EF4-FFF2-40B4-BE49-F238E27FC236}">
              <a16:creationId xmlns:a16="http://schemas.microsoft.com/office/drawing/2014/main" id="{00000000-0008-0000-1C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1" name="Text Box 8">
          <a:extLst>
            <a:ext uri="{FF2B5EF4-FFF2-40B4-BE49-F238E27FC236}">
              <a16:creationId xmlns:a16="http://schemas.microsoft.com/office/drawing/2014/main" id="{00000000-0008-0000-1C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2" name="Text Box 1">
          <a:extLst>
            <a:ext uri="{FF2B5EF4-FFF2-40B4-BE49-F238E27FC236}">
              <a16:creationId xmlns:a16="http://schemas.microsoft.com/office/drawing/2014/main" id="{00000000-0008-0000-1C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3" name="Text Box 2">
          <a:extLst>
            <a:ext uri="{FF2B5EF4-FFF2-40B4-BE49-F238E27FC236}">
              <a16:creationId xmlns:a16="http://schemas.microsoft.com/office/drawing/2014/main" id="{00000000-0008-0000-1C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4" name="Text Box 3">
          <a:extLst>
            <a:ext uri="{FF2B5EF4-FFF2-40B4-BE49-F238E27FC236}">
              <a16:creationId xmlns:a16="http://schemas.microsoft.com/office/drawing/2014/main" id="{00000000-0008-0000-1C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5" name="Text Box 4">
          <a:extLst>
            <a:ext uri="{FF2B5EF4-FFF2-40B4-BE49-F238E27FC236}">
              <a16:creationId xmlns:a16="http://schemas.microsoft.com/office/drawing/2014/main" id="{00000000-0008-0000-1C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6" name="Text Box 5">
          <a:extLst>
            <a:ext uri="{FF2B5EF4-FFF2-40B4-BE49-F238E27FC236}">
              <a16:creationId xmlns:a16="http://schemas.microsoft.com/office/drawing/2014/main" id="{00000000-0008-0000-1C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7" name="Text Box 6">
          <a:extLst>
            <a:ext uri="{FF2B5EF4-FFF2-40B4-BE49-F238E27FC236}">
              <a16:creationId xmlns:a16="http://schemas.microsoft.com/office/drawing/2014/main" id="{00000000-0008-0000-1C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8" name="Text Box 8">
          <a:extLst>
            <a:ext uri="{FF2B5EF4-FFF2-40B4-BE49-F238E27FC236}">
              <a16:creationId xmlns:a16="http://schemas.microsoft.com/office/drawing/2014/main" id="{00000000-0008-0000-1C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39" name="Text Box 9">
          <a:extLst>
            <a:ext uri="{FF2B5EF4-FFF2-40B4-BE49-F238E27FC236}">
              <a16:creationId xmlns:a16="http://schemas.microsoft.com/office/drawing/2014/main" id="{00000000-0008-0000-1C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0" name="Text Box 10">
          <a:extLst>
            <a:ext uri="{FF2B5EF4-FFF2-40B4-BE49-F238E27FC236}">
              <a16:creationId xmlns:a16="http://schemas.microsoft.com/office/drawing/2014/main" id="{00000000-0008-0000-1C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1" name="Text Box 1">
          <a:extLst>
            <a:ext uri="{FF2B5EF4-FFF2-40B4-BE49-F238E27FC236}">
              <a16:creationId xmlns:a16="http://schemas.microsoft.com/office/drawing/2014/main" id="{00000000-0008-0000-1C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2" name="Text Box 2">
          <a:extLst>
            <a:ext uri="{FF2B5EF4-FFF2-40B4-BE49-F238E27FC236}">
              <a16:creationId xmlns:a16="http://schemas.microsoft.com/office/drawing/2014/main" id="{00000000-0008-0000-1C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3" name="Text Box 8">
          <a:extLst>
            <a:ext uri="{FF2B5EF4-FFF2-40B4-BE49-F238E27FC236}">
              <a16:creationId xmlns:a16="http://schemas.microsoft.com/office/drawing/2014/main" id="{00000000-0008-0000-1C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4" name="Text Box 8">
          <a:extLst>
            <a:ext uri="{FF2B5EF4-FFF2-40B4-BE49-F238E27FC236}">
              <a16:creationId xmlns:a16="http://schemas.microsoft.com/office/drawing/2014/main" id="{00000000-0008-0000-1C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5" name="Text Box 1">
          <a:extLst>
            <a:ext uri="{FF2B5EF4-FFF2-40B4-BE49-F238E27FC236}">
              <a16:creationId xmlns:a16="http://schemas.microsoft.com/office/drawing/2014/main" id="{00000000-0008-0000-1C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6" name="Text Box 2">
          <a:extLst>
            <a:ext uri="{FF2B5EF4-FFF2-40B4-BE49-F238E27FC236}">
              <a16:creationId xmlns:a16="http://schemas.microsoft.com/office/drawing/2014/main" id="{00000000-0008-0000-1C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7" name="Text Box 3">
          <a:extLst>
            <a:ext uri="{FF2B5EF4-FFF2-40B4-BE49-F238E27FC236}">
              <a16:creationId xmlns:a16="http://schemas.microsoft.com/office/drawing/2014/main" id="{00000000-0008-0000-1C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8" name="Text Box 4">
          <a:extLst>
            <a:ext uri="{FF2B5EF4-FFF2-40B4-BE49-F238E27FC236}">
              <a16:creationId xmlns:a16="http://schemas.microsoft.com/office/drawing/2014/main" id="{00000000-0008-0000-1C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49" name="Text Box 5">
          <a:extLst>
            <a:ext uri="{FF2B5EF4-FFF2-40B4-BE49-F238E27FC236}">
              <a16:creationId xmlns:a16="http://schemas.microsoft.com/office/drawing/2014/main" id="{00000000-0008-0000-1C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0" name="Text Box 6">
          <a:extLst>
            <a:ext uri="{FF2B5EF4-FFF2-40B4-BE49-F238E27FC236}">
              <a16:creationId xmlns:a16="http://schemas.microsoft.com/office/drawing/2014/main" id="{00000000-0008-0000-1C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1" name="Text Box 8">
          <a:extLst>
            <a:ext uri="{FF2B5EF4-FFF2-40B4-BE49-F238E27FC236}">
              <a16:creationId xmlns:a16="http://schemas.microsoft.com/office/drawing/2014/main" id="{00000000-0008-0000-1C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2" name="Text Box 9">
          <a:extLst>
            <a:ext uri="{FF2B5EF4-FFF2-40B4-BE49-F238E27FC236}">
              <a16:creationId xmlns:a16="http://schemas.microsoft.com/office/drawing/2014/main" id="{00000000-0008-0000-1C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3" name="Text Box 10">
          <a:extLst>
            <a:ext uri="{FF2B5EF4-FFF2-40B4-BE49-F238E27FC236}">
              <a16:creationId xmlns:a16="http://schemas.microsoft.com/office/drawing/2014/main" id="{00000000-0008-0000-1C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4" name="Text Box 1">
          <a:extLst>
            <a:ext uri="{FF2B5EF4-FFF2-40B4-BE49-F238E27FC236}">
              <a16:creationId xmlns:a16="http://schemas.microsoft.com/office/drawing/2014/main" id="{00000000-0008-0000-1C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5" name="Text Box 2">
          <a:extLst>
            <a:ext uri="{FF2B5EF4-FFF2-40B4-BE49-F238E27FC236}">
              <a16:creationId xmlns:a16="http://schemas.microsoft.com/office/drawing/2014/main" id="{00000000-0008-0000-1C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6" name="Text Box 8">
          <a:extLst>
            <a:ext uri="{FF2B5EF4-FFF2-40B4-BE49-F238E27FC236}">
              <a16:creationId xmlns:a16="http://schemas.microsoft.com/office/drawing/2014/main" id="{00000000-0008-0000-1C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7" name="Text Box 1">
          <a:extLst>
            <a:ext uri="{FF2B5EF4-FFF2-40B4-BE49-F238E27FC236}">
              <a16:creationId xmlns:a16="http://schemas.microsoft.com/office/drawing/2014/main" id="{00000000-0008-0000-1C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8" name="Text Box 2">
          <a:extLst>
            <a:ext uri="{FF2B5EF4-FFF2-40B4-BE49-F238E27FC236}">
              <a16:creationId xmlns:a16="http://schemas.microsoft.com/office/drawing/2014/main" id="{00000000-0008-0000-1C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59" name="Text Box 3">
          <a:extLst>
            <a:ext uri="{FF2B5EF4-FFF2-40B4-BE49-F238E27FC236}">
              <a16:creationId xmlns:a16="http://schemas.microsoft.com/office/drawing/2014/main" id="{00000000-0008-0000-1C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0" name="Text Box 4">
          <a:extLst>
            <a:ext uri="{FF2B5EF4-FFF2-40B4-BE49-F238E27FC236}">
              <a16:creationId xmlns:a16="http://schemas.microsoft.com/office/drawing/2014/main" id="{00000000-0008-0000-1C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1" name="Text Box 5">
          <a:extLst>
            <a:ext uri="{FF2B5EF4-FFF2-40B4-BE49-F238E27FC236}">
              <a16:creationId xmlns:a16="http://schemas.microsoft.com/office/drawing/2014/main" id="{00000000-0008-0000-1C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2" name="Text Box 6">
          <a:extLst>
            <a:ext uri="{FF2B5EF4-FFF2-40B4-BE49-F238E27FC236}">
              <a16:creationId xmlns:a16="http://schemas.microsoft.com/office/drawing/2014/main" id="{00000000-0008-0000-1C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3" name="Text Box 8">
          <a:extLst>
            <a:ext uri="{FF2B5EF4-FFF2-40B4-BE49-F238E27FC236}">
              <a16:creationId xmlns:a16="http://schemas.microsoft.com/office/drawing/2014/main" id="{00000000-0008-0000-1C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4" name="Text Box 9">
          <a:extLst>
            <a:ext uri="{FF2B5EF4-FFF2-40B4-BE49-F238E27FC236}">
              <a16:creationId xmlns:a16="http://schemas.microsoft.com/office/drawing/2014/main" id="{00000000-0008-0000-1C00-00004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865" name="Text Box 10">
          <a:extLst>
            <a:ext uri="{FF2B5EF4-FFF2-40B4-BE49-F238E27FC236}">
              <a16:creationId xmlns:a16="http://schemas.microsoft.com/office/drawing/2014/main" id="{00000000-0008-0000-1C00-00004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6" name="Text Box 1">
          <a:extLst>
            <a:ext uri="{FF2B5EF4-FFF2-40B4-BE49-F238E27FC236}">
              <a16:creationId xmlns:a16="http://schemas.microsoft.com/office/drawing/2014/main" id="{00000000-0008-0000-1C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7" name="Text Box 2">
          <a:extLst>
            <a:ext uri="{FF2B5EF4-FFF2-40B4-BE49-F238E27FC236}">
              <a16:creationId xmlns:a16="http://schemas.microsoft.com/office/drawing/2014/main" id="{00000000-0008-0000-1C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8" name="Text Box 3">
          <a:extLst>
            <a:ext uri="{FF2B5EF4-FFF2-40B4-BE49-F238E27FC236}">
              <a16:creationId xmlns:a16="http://schemas.microsoft.com/office/drawing/2014/main" id="{00000000-0008-0000-1C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69" name="Text Box 4">
          <a:extLst>
            <a:ext uri="{FF2B5EF4-FFF2-40B4-BE49-F238E27FC236}">
              <a16:creationId xmlns:a16="http://schemas.microsoft.com/office/drawing/2014/main" id="{00000000-0008-0000-1C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0" name="Text Box 5">
          <a:extLst>
            <a:ext uri="{FF2B5EF4-FFF2-40B4-BE49-F238E27FC236}">
              <a16:creationId xmlns:a16="http://schemas.microsoft.com/office/drawing/2014/main" id="{00000000-0008-0000-1C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1" name="Text Box 6">
          <a:extLst>
            <a:ext uri="{FF2B5EF4-FFF2-40B4-BE49-F238E27FC236}">
              <a16:creationId xmlns:a16="http://schemas.microsoft.com/office/drawing/2014/main" id="{00000000-0008-0000-1C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2" name="Text Box 8">
          <a:extLst>
            <a:ext uri="{FF2B5EF4-FFF2-40B4-BE49-F238E27FC236}">
              <a16:creationId xmlns:a16="http://schemas.microsoft.com/office/drawing/2014/main" id="{00000000-0008-0000-1C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3" name="Text Box 9">
          <a:extLst>
            <a:ext uri="{FF2B5EF4-FFF2-40B4-BE49-F238E27FC236}">
              <a16:creationId xmlns:a16="http://schemas.microsoft.com/office/drawing/2014/main" id="{00000000-0008-0000-1C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4" name="Text Box 10">
          <a:extLst>
            <a:ext uri="{FF2B5EF4-FFF2-40B4-BE49-F238E27FC236}">
              <a16:creationId xmlns:a16="http://schemas.microsoft.com/office/drawing/2014/main" id="{00000000-0008-0000-1C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5" name="Text Box 1">
          <a:extLst>
            <a:ext uri="{FF2B5EF4-FFF2-40B4-BE49-F238E27FC236}">
              <a16:creationId xmlns:a16="http://schemas.microsoft.com/office/drawing/2014/main" id="{00000000-0008-0000-1C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6" name="Text Box 2">
          <a:extLst>
            <a:ext uri="{FF2B5EF4-FFF2-40B4-BE49-F238E27FC236}">
              <a16:creationId xmlns:a16="http://schemas.microsoft.com/office/drawing/2014/main" id="{00000000-0008-0000-1C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7" name="Text Box 1">
          <a:extLst>
            <a:ext uri="{FF2B5EF4-FFF2-40B4-BE49-F238E27FC236}">
              <a16:creationId xmlns:a16="http://schemas.microsoft.com/office/drawing/2014/main" id="{00000000-0008-0000-1C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8" name="Text Box 2">
          <a:extLst>
            <a:ext uri="{FF2B5EF4-FFF2-40B4-BE49-F238E27FC236}">
              <a16:creationId xmlns:a16="http://schemas.microsoft.com/office/drawing/2014/main" id="{00000000-0008-0000-1C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79" name="Text Box 3">
          <a:extLst>
            <a:ext uri="{FF2B5EF4-FFF2-40B4-BE49-F238E27FC236}">
              <a16:creationId xmlns:a16="http://schemas.microsoft.com/office/drawing/2014/main" id="{00000000-0008-0000-1C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0" name="Text Box 4">
          <a:extLst>
            <a:ext uri="{FF2B5EF4-FFF2-40B4-BE49-F238E27FC236}">
              <a16:creationId xmlns:a16="http://schemas.microsoft.com/office/drawing/2014/main" id="{00000000-0008-0000-1C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1" name="Text Box 5">
          <a:extLst>
            <a:ext uri="{FF2B5EF4-FFF2-40B4-BE49-F238E27FC236}">
              <a16:creationId xmlns:a16="http://schemas.microsoft.com/office/drawing/2014/main" id="{00000000-0008-0000-1C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2" name="Text Box 6">
          <a:extLst>
            <a:ext uri="{FF2B5EF4-FFF2-40B4-BE49-F238E27FC236}">
              <a16:creationId xmlns:a16="http://schemas.microsoft.com/office/drawing/2014/main" id="{00000000-0008-0000-1C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3" name="Text Box 8">
          <a:extLst>
            <a:ext uri="{FF2B5EF4-FFF2-40B4-BE49-F238E27FC236}">
              <a16:creationId xmlns:a16="http://schemas.microsoft.com/office/drawing/2014/main" id="{00000000-0008-0000-1C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4" name="Text Box 9">
          <a:extLst>
            <a:ext uri="{FF2B5EF4-FFF2-40B4-BE49-F238E27FC236}">
              <a16:creationId xmlns:a16="http://schemas.microsoft.com/office/drawing/2014/main" id="{00000000-0008-0000-1C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5" name="Text Box 10">
          <a:extLst>
            <a:ext uri="{FF2B5EF4-FFF2-40B4-BE49-F238E27FC236}">
              <a16:creationId xmlns:a16="http://schemas.microsoft.com/office/drawing/2014/main" id="{00000000-0008-0000-1C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6" name="Text Box 1">
          <a:extLst>
            <a:ext uri="{FF2B5EF4-FFF2-40B4-BE49-F238E27FC236}">
              <a16:creationId xmlns:a16="http://schemas.microsoft.com/office/drawing/2014/main" id="{00000000-0008-0000-1C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7" name="Text Box 2">
          <a:extLst>
            <a:ext uri="{FF2B5EF4-FFF2-40B4-BE49-F238E27FC236}">
              <a16:creationId xmlns:a16="http://schemas.microsoft.com/office/drawing/2014/main" id="{00000000-0008-0000-1C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8" name="Text Box 1">
          <a:extLst>
            <a:ext uri="{FF2B5EF4-FFF2-40B4-BE49-F238E27FC236}">
              <a16:creationId xmlns:a16="http://schemas.microsoft.com/office/drawing/2014/main" id="{00000000-0008-0000-1C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89" name="Text Box 2">
          <a:extLst>
            <a:ext uri="{FF2B5EF4-FFF2-40B4-BE49-F238E27FC236}">
              <a16:creationId xmlns:a16="http://schemas.microsoft.com/office/drawing/2014/main" id="{00000000-0008-0000-1C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0" name="Text Box 3">
          <a:extLst>
            <a:ext uri="{FF2B5EF4-FFF2-40B4-BE49-F238E27FC236}">
              <a16:creationId xmlns:a16="http://schemas.microsoft.com/office/drawing/2014/main" id="{00000000-0008-0000-1C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1" name="Text Box 4">
          <a:extLst>
            <a:ext uri="{FF2B5EF4-FFF2-40B4-BE49-F238E27FC236}">
              <a16:creationId xmlns:a16="http://schemas.microsoft.com/office/drawing/2014/main" id="{00000000-0008-0000-1C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2" name="Text Box 5">
          <a:extLst>
            <a:ext uri="{FF2B5EF4-FFF2-40B4-BE49-F238E27FC236}">
              <a16:creationId xmlns:a16="http://schemas.microsoft.com/office/drawing/2014/main" id="{00000000-0008-0000-1C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3" name="Text Box 6">
          <a:extLst>
            <a:ext uri="{FF2B5EF4-FFF2-40B4-BE49-F238E27FC236}">
              <a16:creationId xmlns:a16="http://schemas.microsoft.com/office/drawing/2014/main" id="{00000000-0008-0000-1C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4" name="Text Box 8">
          <a:extLst>
            <a:ext uri="{FF2B5EF4-FFF2-40B4-BE49-F238E27FC236}">
              <a16:creationId xmlns:a16="http://schemas.microsoft.com/office/drawing/2014/main" id="{00000000-0008-0000-1C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5" name="Text Box 9">
          <a:extLst>
            <a:ext uri="{FF2B5EF4-FFF2-40B4-BE49-F238E27FC236}">
              <a16:creationId xmlns:a16="http://schemas.microsoft.com/office/drawing/2014/main" id="{00000000-0008-0000-1C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6" name="Text Box 10">
          <a:extLst>
            <a:ext uri="{FF2B5EF4-FFF2-40B4-BE49-F238E27FC236}">
              <a16:creationId xmlns:a16="http://schemas.microsoft.com/office/drawing/2014/main" id="{00000000-0008-0000-1C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7" name="Text Box 1">
          <a:extLst>
            <a:ext uri="{FF2B5EF4-FFF2-40B4-BE49-F238E27FC236}">
              <a16:creationId xmlns:a16="http://schemas.microsoft.com/office/drawing/2014/main" id="{00000000-0008-0000-1C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8" name="Text Box 2">
          <a:extLst>
            <a:ext uri="{FF2B5EF4-FFF2-40B4-BE49-F238E27FC236}">
              <a16:creationId xmlns:a16="http://schemas.microsoft.com/office/drawing/2014/main" id="{00000000-0008-0000-1C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899" name="Text Box 1">
          <a:extLst>
            <a:ext uri="{FF2B5EF4-FFF2-40B4-BE49-F238E27FC236}">
              <a16:creationId xmlns:a16="http://schemas.microsoft.com/office/drawing/2014/main" id="{00000000-0008-0000-1C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0" name="Text Box 2">
          <a:extLst>
            <a:ext uri="{FF2B5EF4-FFF2-40B4-BE49-F238E27FC236}">
              <a16:creationId xmlns:a16="http://schemas.microsoft.com/office/drawing/2014/main" id="{00000000-0008-0000-1C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1" name="Text Box 3">
          <a:extLst>
            <a:ext uri="{FF2B5EF4-FFF2-40B4-BE49-F238E27FC236}">
              <a16:creationId xmlns:a16="http://schemas.microsoft.com/office/drawing/2014/main" id="{00000000-0008-0000-1C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2" name="Text Box 4">
          <a:extLst>
            <a:ext uri="{FF2B5EF4-FFF2-40B4-BE49-F238E27FC236}">
              <a16:creationId xmlns:a16="http://schemas.microsoft.com/office/drawing/2014/main" id="{00000000-0008-0000-1C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3" name="Text Box 5">
          <a:extLst>
            <a:ext uri="{FF2B5EF4-FFF2-40B4-BE49-F238E27FC236}">
              <a16:creationId xmlns:a16="http://schemas.microsoft.com/office/drawing/2014/main" id="{00000000-0008-0000-1C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4" name="Text Box 6">
          <a:extLst>
            <a:ext uri="{FF2B5EF4-FFF2-40B4-BE49-F238E27FC236}">
              <a16:creationId xmlns:a16="http://schemas.microsoft.com/office/drawing/2014/main" id="{00000000-0008-0000-1C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5" name="Text Box 8">
          <a:extLst>
            <a:ext uri="{FF2B5EF4-FFF2-40B4-BE49-F238E27FC236}">
              <a16:creationId xmlns:a16="http://schemas.microsoft.com/office/drawing/2014/main" id="{00000000-0008-0000-1C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6" name="Text Box 9">
          <a:extLst>
            <a:ext uri="{FF2B5EF4-FFF2-40B4-BE49-F238E27FC236}">
              <a16:creationId xmlns:a16="http://schemas.microsoft.com/office/drawing/2014/main" id="{00000000-0008-0000-1C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7" name="Text Box 10">
          <a:extLst>
            <a:ext uri="{FF2B5EF4-FFF2-40B4-BE49-F238E27FC236}">
              <a16:creationId xmlns:a16="http://schemas.microsoft.com/office/drawing/2014/main" id="{00000000-0008-0000-1C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8" name="Text Box 1">
          <a:extLst>
            <a:ext uri="{FF2B5EF4-FFF2-40B4-BE49-F238E27FC236}">
              <a16:creationId xmlns:a16="http://schemas.microsoft.com/office/drawing/2014/main" id="{00000000-0008-0000-1C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09" name="Text Box 2">
          <a:extLst>
            <a:ext uri="{FF2B5EF4-FFF2-40B4-BE49-F238E27FC236}">
              <a16:creationId xmlns:a16="http://schemas.microsoft.com/office/drawing/2014/main" id="{00000000-0008-0000-1C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0" name="Text Box 1">
          <a:extLst>
            <a:ext uri="{FF2B5EF4-FFF2-40B4-BE49-F238E27FC236}">
              <a16:creationId xmlns:a16="http://schemas.microsoft.com/office/drawing/2014/main" id="{00000000-0008-0000-1C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1" name="Text Box 2">
          <a:extLst>
            <a:ext uri="{FF2B5EF4-FFF2-40B4-BE49-F238E27FC236}">
              <a16:creationId xmlns:a16="http://schemas.microsoft.com/office/drawing/2014/main" id="{00000000-0008-0000-1C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2" name="Text Box 3">
          <a:extLst>
            <a:ext uri="{FF2B5EF4-FFF2-40B4-BE49-F238E27FC236}">
              <a16:creationId xmlns:a16="http://schemas.microsoft.com/office/drawing/2014/main" id="{00000000-0008-0000-1C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3" name="Text Box 4">
          <a:extLst>
            <a:ext uri="{FF2B5EF4-FFF2-40B4-BE49-F238E27FC236}">
              <a16:creationId xmlns:a16="http://schemas.microsoft.com/office/drawing/2014/main" id="{00000000-0008-0000-1C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4" name="Text Box 5">
          <a:extLst>
            <a:ext uri="{FF2B5EF4-FFF2-40B4-BE49-F238E27FC236}">
              <a16:creationId xmlns:a16="http://schemas.microsoft.com/office/drawing/2014/main" id="{00000000-0008-0000-1C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5" name="Text Box 6">
          <a:extLst>
            <a:ext uri="{FF2B5EF4-FFF2-40B4-BE49-F238E27FC236}">
              <a16:creationId xmlns:a16="http://schemas.microsoft.com/office/drawing/2014/main" id="{00000000-0008-0000-1C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6" name="Text Box 8">
          <a:extLst>
            <a:ext uri="{FF2B5EF4-FFF2-40B4-BE49-F238E27FC236}">
              <a16:creationId xmlns:a16="http://schemas.microsoft.com/office/drawing/2014/main" id="{00000000-0008-0000-1C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7" name="Text Box 9">
          <a:extLst>
            <a:ext uri="{FF2B5EF4-FFF2-40B4-BE49-F238E27FC236}">
              <a16:creationId xmlns:a16="http://schemas.microsoft.com/office/drawing/2014/main" id="{00000000-0008-0000-1C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8" name="Text Box 10">
          <a:extLst>
            <a:ext uri="{FF2B5EF4-FFF2-40B4-BE49-F238E27FC236}">
              <a16:creationId xmlns:a16="http://schemas.microsoft.com/office/drawing/2014/main" id="{00000000-0008-0000-1C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19" name="Text Box 1">
          <a:extLst>
            <a:ext uri="{FF2B5EF4-FFF2-40B4-BE49-F238E27FC236}">
              <a16:creationId xmlns:a16="http://schemas.microsoft.com/office/drawing/2014/main" id="{00000000-0008-0000-1C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0" name="Text Box 2">
          <a:extLst>
            <a:ext uri="{FF2B5EF4-FFF2-40B4-BE49-F238E27FC236}">
              <a16:creationId xmlns:a16="http://schemas.microsoft.com/office/drawing/2014/main" id="{00000000-0008-0000-1C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1" name="Text Box 1">
          <a:extLst>
            <a:ext uri="{FF2B5EF4-FFF2-40B4-BE49-F238E27FC236}">
              <a16:creationId xmlns:a16="http://schemas.microsoft.com/office/drawing/2014/main" id="{00000000-0008-0000-1C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2" name="Text Box 2">
          <a:extLst>
            <a:ext uri="{FF2B5EF4-FFF2-40B4-BE49-F238E27FC236}">
              <a16:creationId xmlns:a16="http://schemas.microsoft.com/office/drawing/2014/main" id="{00000000-0008-0000-1C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3" name="Text Box 3">
          <a:extLst>
            <a:ext uri="{FF2B5EF4-FFF2-40B4-BE49-F238E27FC236}">
              <a16:creationId xmlns:a16="http://schemas.microsoft.com/office/drawing/2014/main" id="{00000000-0008-0000-1C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4" name="Text Box 4">
          <a:extLst>
            <a:ext uri="{FF2B5EF4-FFF2-40B4-BE49-F238E27FC236}">
              <a16:creationId xmlns:a16="http://schemas.microsoft.com/office/drawing/2014/main" id="{00000000-0008-0000-1C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5" name="Text Box 5">
          <a:extLst>
            <a:ext uri="{FF2B5EF4-FFF2-40B4-BE49-F238E27FC236}">
              <a16:creationId xmlns:a16="http://schemas.microsoft.com/office/drawing/2014/main" id="{00000000-0008-0000-1C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6" name="Text Box 6">
          <a:extLst>
            <a:ext uri="{FF2B5EF4-FFF2-40B4-BE49-F238E27FC236}">
              <a16:creationId xmlns:a16="http://schemas.microsoft.com/office/drawing/2014/main" id="{00000000-0008-0000-1C00-00008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927" name="Text Box 8">
          <a:extLst>
            <a:ext uri="{FF2B5EF4-FFF2-40B4-BE49-F238E27FC236}">
              <a16:creationId xmlns:a16="http://schemas.microsoft.com/office/drawing/2014/main" id="{00000000-0008-0000-1C00-00008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45</xdr:row>
      <xdr:rowOff>114300</xdr:rowOff>
    </xdr:from>
    <xdr:ext cx="114300" cy="285750"/>
    <xdr:sp macro="" textlink="">
      <xdr:nvSpPr>
        <xdr:cNvPr id="1928" name="Text Box 9">
          <a:extLst>
            <a:ext uri="{FF2B5EF4-FFF2-40B4-BE49-F238E27FC236}">
              <a16:creationId xmlns:a16="http://schemas.microsoft.com/office/drawing/2014/main" id="{00000000-0008-0000-1C00-000088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29" name="Text Box 8">
          <a:extLst>
            <a:ext uri="{FF2B5EF4-FFF2-40B4-BE49-F238E27FC236}">
              <a16:creationId xmlns:a16="http://schemas.microsoft.com/office/drawing/2014/main" id="{00000000-0008-0000-1C00-000089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930" name="Text Box 8">
          <a:extLst>
            <a:ext uri="{FF2B5EF4-FFF2-40B4-BE49-F238E27FC236}">
              <a16:creationId xmlns:a16="http://schemas.microsoft.com/office/drawing/2014/main" id="{00000000-0008-0000-1C00-00008A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44</xdr:row>
      <xdr:rowOff>14817</xdr:rowOff>
    </xdr:from>
    <xdr:ext cx="114300" cy="285750"/>
    <xdr:sp macro="" textlink="">
      <xdr:nvSpPr>
        <xdr:cNvPr id="1931" name="Text Box 8">
          <a:extLst>
            <a:ext uri="{FF2B5EF4-FFF2-40B4-BE49-F238E27FC236}">
              <a16:creationId xmlns:a16="http://schemas.microsoft.com/office/drawing/2014/main" id="{00000000-0008-0000-1C00-00008B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2" name="Text Box 1">
          <a:extLst>
            <a:ext uri="{FF2B5EF4-FFF2-40B4-BE49-F238E27FC236}">
              <a16:creationId xmlns:a16="http://schemas.microsoft.com/office/drawing/2014/main" id="{00000000-0008-0000-1C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3" name="Text Box 2">
          <a:extLst>
            <a:ext uri="{FF2B5EF4-FFF2-40B4-BE49-F238E27FC236}">
              <a16:creationId xmlns:a16="http://schemas.microsoft.com/office/drawing/2014/main" id="{00000000-0008-0000-1C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4" name="Text Box 3">
          <a:extLst>
            <a:ext uri="{FF2B5EF4-FFF2-40B4-BE49-F238E27FC236}">
              <a16:creationId xmlns:a16="http://schemas.microsoft.com/office/drawing/2014/main" id="{00000000-0008-0000-1C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5" name="Text Box 4">
          <a:extLst>
            <a:ext uri="{FF2B5EF4-FFF2-40B4-BE49-F238E27FC236}">
              <a16:creationId xmlns:a16="http://schemas.microsoft.com/office/drawing/2014/main" id="{00000000-0008-0000-1C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6" name="Text Box 5">
          <a:extLst>
            <a:ext uri="{FF2B5EF4-FFF2-40B4-BE49-F238E27FC236}">
              <a16:creationId xmlns:a16="http://schemas.microsoft.com/office/drawing/2014/main" id="{00000000-0008-0000-1C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7" name="Text Box 6">
          <a:extLst>
            <a:ext uri="{FF2B5EF4-FFF2-40B4-BE49-F238E27FC236}">
              <a16:creationId xmlns:a16="http://schemas.microsoft.com/office/drawing/2014/main" id="{00000000-0008-0000-1C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8" name="Text Box 8">
          <a:extLst>
            <a:ext uri="{FF2B5EF4-FFF2-40B4-BE49-F238E27FC236}">
              <a16:creationId xmlns:a16="http://schemas.microsoft.com/office/drawing/2014/main" id="{00000000-0008-0000-1C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39" name="Text Box 9">
          <a:extLst>
            <a:ext uri="{FF2B5EF4-FFF2-40B4-BE49-F238E27FC236}">
              <a16:creationId xmlns:a16="http://schemas.microsoft.com/office/drawing/2014/main" id="{00000000-0008-0000-1C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0" name="Text Box 10">
          <a:extLst>
            <a:ext uri="{FF2B5EF4-FFF2-40B4-BE49-F238E27FC236}">
              <a16:creationId xmlns:a16="http://schemas.microsoft.com/office/drawing/2014/main" id="{00000000-0008-0000-1C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1" name="Text Box 1">
          <a:extLst>
            <a:ext uri="{FF2B5EF4-FFF2-40B4-BE49-F238E27FC236}">
              <a16:creationId xmlns:a16="http://schemas.microsoft.com/office/drawing/2014/main" id="{00000000-0008-0000-1C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2" name="Text Box 2">
          <a:extLst>
            <a:ext uri="{FF2B5EF4-FFF2-40B4-BE49-F238E27FC236}">
              <a16:creationId xmlns:a16="http://schemas.microsoft.com/office/drawing/2014/main" id="{00000000-0008-0000-1C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3" name="Text Box 1">
          <a:extLst>
            <a:ext uri="{FF2B5EF4-FFF2-40B4-BE49-F238E27FC236}">
              <a16:creationId xmlns:a16="http://schemas.microsoft.com/office/drawing/2014/main" id="{00000000-0008-0000-1C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4" name="Text Box 2">
          <a:extLst>
            <a:ext uri="{FF2B5EF4-FFF2-40B4-BE49-F238E27FC236}">
              <a16:creationId xmlns:a16="http://schemas.microsoft.com/office/drawing/2014/main" id="{00000000-0008-0000-1C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5" name="Text Box 3">
          <a:extLst>
            <a:ext uri="{FF2B5EF4-FFF2-40B4-BE49-F238E27FC236}">
              <a16:creationId xmlns:a16="http://schemas.microsoft.com/office/drawing/2014/main" id="{00000000-0008-0000-1C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6" name="Text Box 4">
          <a:extLst>
            <a:ext uri="{FF2B5EF4-FFF2-40B4-BE49-F238E27FC236}">
              <a16:creationId xmlns:a16="http://schemas.microsoft.com/office/drawing/2014/main" id="{00000000-0008-0000-1C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7" name="Text Box 5">
          <a:extLst>
            <a:ext uri="{FF2B5EF4-FFF2-40B4-BE49-F238E27FC236}">
              <a16:creationId xmlns:a16="http://schemas.microsoft.com/office/drawing/2014/main" id="{00000000-0008-0000-1C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8" name="Text Box 6">
          <a:extLst>
            <a:ext uri="{FF2B5EF4-FFF2-40B4-BE49-F238E27FC236}">
              <a16:creationId xmlns:a16="http://schemas.microsoft.com/office/drawing/2014/main" id="{00000000-0008-0000-1C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49" name="Text Box 8">
          <a:extLst>
            <a:ext uri="{FF2B5EF4-FFF2-40B4-BE49-F238E27FC236}">
              <a16:creationId xmlns:a16="http://schemas.microsoft.com/office/drawing/2014/main" id="{00000000-0008-0000-1C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0" name="Text Box 9">
          <a:extLst>
            <a:ext uri="{FF2B5EF4-FFF2-40B4-BE49-F238E27FC236}">
              <a16:creationId xmlns:a16="http://schemas.microsoft.com/office/drawing/2014/main" id="{00000000-0008-0000-1C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1" name="Text Box 10">
          <a:extLst>
            <a:ext uri="{FF2B5EF4-FFF2-40B4-BE49-F238E27FC236}">
              <a16:creationId xmlns:a16="http://schemas.microsoft.com/office/drawing/2014/main" id="{00000000-0008-0000-1C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2" name="Text Box 1">
          <a:extLst>
            <a:ext uri="{FF2B5EF4-FFF2-40B4-BE49-F238E27FC236}">
              <a16:creationId xmlns:a16="http://schemas.microsoft.com/office/drawing/2014/main" id="{00000000-0008-0000-1C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3" name="Text Box 2">
          <a:extLst>
            <a:ext uri="{FF2B5EF4-FFF2-40B4-BE49-F238E27FC236}">
              <a16:creationId xmlns:a16="http://schemas.microsoft.com/office/drawing/2014/main" id="{00000000-0008-0000-1C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4" name="Text Box 1">
          <a:extLst>
            <a:ext uri="{FF2B5EF4-FFF2-40B4-BE49-F238E27FC236}">
              <a16:creationId xmlns:a16="http://schemas.microsoft.com/office/drawing/2014/main" id="{00000000-0008-0000-1C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5" name="Text Box 2">
          <a:extLst>
            <a:ext uri="{FF2B5EF4-FFF2-40B4-BE49-F238E27FC236}">
              <a16:creationId xmlns:a16="http://schemas.microsoft.com/office/drawing/2014/main" id="{00000000-0008-0000-1C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6" name="Text Box 3">
          <a:extLst>
            <a:ext uri="{FF2B5EF4-FFF2-40B4-BE49-F238E27FC236}">
              <a16:creationId xmlns:a16="http://schemas.microsoft.com/office/drawing/2014/main" id="{00000000-0008-0000-1C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7" name="Text Box 4">
          <a:extLst>
            <a:ext uri="{FF2B5EF4-FFF2-40B4-BE49-F238E27FC236}">
              <a16:creationId xmlns:a16="http://schemas.microsoft.com/office/drawing/2014/main" id="{00000000-0008-0000-1C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8" name="Text Box 5">
          <a:extLst>
            <a:ext uri="{FF2B5EF4-FFF2-40B4-BE49-F238E27FC236}">
              <a16:creationId xmlns:a16="http://schemas.microsoft.com/office/drawing/2014/main" id="{00000000-0008-0000-1C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59" name="Text Box 6">
          <a:extLst>
            <a:ext uri="{FF2B5EF4-FFF2-40B4-BE49-F238E27FC236}">
              <a16:creationId xmlns:a16="http://schemas.microsoft.com/office/drawing/2014/main" id="{00000000-0008-0000-1C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0" name="Text Box 8">
          <a:extLst>
            <a:ext uri="{FF2B5EF4-FFF2-40B4-BE49-F238E27FC236}">
              <a16:creationId xmlns:a16="http://schemas.microsoft.com/office/drawing/2014/main" id="{00000000-0008-0000-1C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1" name="Text Box 9">
          <a:extLst>
            <a:ext uri="{FF2B5EF4-FFF2-40B4-BE49-F238E27FC236}">
              <a16:creationId xmlns:a16="http://schemas.microsoft.com/office/drawing/2014/main" id="{00000000-0008-0000-1C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2" name="Text Box 10">
          <a:extLst>
            <a:ext uri="{FF2B5EF4-FFF2-40B4-BE49-F238E27FC236}">
              <a16:creationId xmlns:a16="http://schemas.microsoft.com/office/drawing/2014/main" id="{00000000-0008-0000-1C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3" name="Text Box 1">
          <a:extLst>
            <a:ext uri="{FF2B5EF4-FFF2-40B4-BE49-F238E27FC236}">
              <a16:creationId xmlns:a16="http://schemas.microsoft.com/office/drawing/2014/main" id="{00000000-0008-0000-1C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4" name="Text Box 2">
          <a:extLst>
            <a:ext uri="{FF2B5EF4-FFF2-40B4-BE49-F238E27FC236}">
              <a16:creationId xmlns:a16="http://schemas.microsoft.com/office/drawing/2014/main" id="{00000000-0008-0000-1C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5" name="Text Box 1">
          <a:extLst>
            <a:ext uri="{FF2B5EF4-FFF2-40B4-BE49-F238E27FC236}">
              <a16:creationId xmlns:a16="http://schemas.microsoft.com/office/drawing/2014/main" id="{00000000-0008-0000-1C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6" name="Text Box 2">
          <a:extLst>
            <a:ext uri="{FF2B5EF4-FFF2-40B4-BE49-F238E27FC236}">
              <a16:creationId xmlns:a16="http://schemas.microsoft.com/office/drawing/2014/main" id="{00000000-0008-0000-1C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7" name="Text Box 3">
          <a:extLst>
            <a:ext uri="{FF2B5EF4-FFF2-40B4-BE49-F238E27FC236}">
              <a16:creationId xmlns:a16="http://schemas.microsoft.com/office/drawing/2014/main" id="{00000000-0008-0000-1C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8" name="Text Box 4">
          <a:extLst>
            <a:ext uri="{FF2B5EF4-FFF2-40B4-BE49-F238E27FC236}">
              <a16:creationId xmlns:a16="http://schemas.microsoft.com/office/drawing/2014/main" id="{00000000-0008-0000-1C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69" name="Text Box 5">
          <a:extLst>
            <a:ext uri="{FF2B5EF4-FFF2-40B4-BE49-F238E27FC236}">
              <a16:creationId xmlns:a16="http://schemas.microsoft.com/office/drawing/2014/main" id="{00000000-0008-0000-1C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0" name="Text Box 6">
          <a:extLst>
            <a:ext uri="{FF2B5EF4-FFF2-40B4-BE49-F238E27FC236}">
              <a16:creationId xmlns:a16="http://schemas.microsoft.com/office/drawing/2014/main" id="{00000000-0008-0000-1C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1" name="Text Box 8">
          <a:extLst>
            <a:ext uri="{FF2B5EF4-FFF2-40B4-BE49-F238E27FC236}">
              <a16:creationId xmlns:a16="http://schemas.microsoft.com/office/drawing/2014/main" id="{00000000-0008-0000-1C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2" name="Text Box 9">
          <a:extLst>
            <a:ext uri="{FF2B5EF4-FFF2-40B4-BE49-F238E27FC236}">
              <a16:creationId xmlns:a16="http://schemas.microsoft.com/office/drawing/2014/main" id="{00000000-0008-0000-1C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3" name="Text Box 10">
          <a:extLst>
            <a:ext uri="{FF2B5EF4-FFF2-40B4-BE49-F238E27FC236}">
              <a16:creationId xmlns:a16="http://schemas.microsoft.com/office/drawing/2014/main" id="{00000000-0008-0000-1C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4" name="Text Box 1">
          <a:extLst>
            <a:ext uri="{FF2B5EF4-FFF2-40B4-BE49-F238E27FC236}">
              <a16:creationId xmlns:a16="http://schemas.microsoft.com/office/drawing/2014/main" id="{00000000-0008-0000-1C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5" name="Text Box 2">
          <a:extLst>
            <a:ext uri="{FF2B5EF4-FFF2-40B4-BE49-F238E27FC236}">
              <a16:creationId xmlns:a16="http://schemas.microsoft.com/office/drawing/2014/main" id="{00000000-0008-0000-1C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6" name="Text Box 1">
          <a:extLst>
            <a:ext uri="{FF2B5EF4-FFF2-40B4-BE49-F238E27FC236}">
              <a16:creationId xmlns:a16="http://schemas.microsoft.com/office/drawing/2014/main" id="{00000000-0008-0000-1C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7" name="Text Box 2">
          <a:extLst>
            <a:ext uri="{FF2B5EF4-FFF2-40B4-BE49-F238E27FC236}">
              <a16:creationId xmlns:a16="http://schemas.microsoft.com/office/drawing/2014/main" id="{00000000-0008-0000-1C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8" name="Text Box 3">
          <a:extLst>
            <a:ext uri="{FF2B5EF4-FFF2-40B4-BE49-F238E27FC236}">
              <a16:creationId xmlns:a16="http://schemas.microsoft.com/office/drawing/2014/main" id="{00000000-0008-0000-1C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79" name="Text Box 4">
          <a:extLst>
            <a:ext uri="{FF2B5EF4-FFF2-40B4-BE49-F238E27FC236}">
              <a16:creationId xmlns:a16="http://schemas.microsoft.com/office/drawing/2014/main" id="{00000000-0008-0000-1C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0" name="Text Box 5">
          <a:extLst>
            <a:ext uri="{FF2B5EF4-FFF2-40B4-BE49-F238E27FC236}">
              <a16:creationId xmlns:a16="http://schemas.microsoft.com/office/drawing/2014/main" id="{00000000-0008-0000-1C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1" name="Text Box 6">
          <a:extLst>
            <a:ext uri="{FF2B5EF4-FFF2-40B4-BE49-F238E27FC236}">
              <a16:creationId xmlns:a16="http://schemas.microsoft.com/office/drawing/2014/main" id="{00000000-0008-0000-1C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2" name="Text Box 8">
          <a:extLst>
            <a:ext uri="{FF2B5EF4-FFF2-40B4-BE49-F238E27FC236}">
              <a16:creationId xmlns:a16="http://schemas.microsoft.com/office/drawing/2014/main" id="{00000000-0008-0000-1C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3" name="Text Box 9">
          <a:extLst>
            <a:ext uri="{FF2B5EF4-FFF2-40B4-BE49-F238E27FC236}">
              <a16:creationId xmlns:a16="http://schemas.microsoft.com/office/drawing/2014/main" id="{00000000-0008-0000-1C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4" name="Text Box 10">
          <a:extLst>
            <a:ext uri="{FF2B5EF4-FFF2-40B4-BE49-F238E27FC236}">
              <a16:creationId xmlns:a16="http://schemas.microsoft.com/office/drawing/2014/main" id="{00000000-0008-0000-1C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5" name="Text Box 1">
          <a:extLst>
            <a:ext uri="{FF2B5EF4-FFF2-40B4-BE49-F238E27FC236}">
              <a16:creationId xmlns:a16="http://schemas.microsoft.com/office/drawing/2014/main" id="{00000000-0008-0000-1C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6" name="Text Box 2">
          <a:extLst>
            <a:ext uri="{FF2B5EF4-FFF2-40B4-BE49-F238E27FC236}">
              <a16:creationId xmlns:a16="http://schemas.microsoft.com/office/drawing/2014/main" id="{00000000-0008-0000-1C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7" name="Text Box 1">
          <a:extLst>
            <a:ext uri="{FF2B5EF4-FFF2-40B4-BE49-F238E27FC236}">
              <a16:creationId xmlns:a16="http://schemas.microsoft.com/office/drawing/2014/main" id="{00000000-0008-0000-1C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8" name="Text Box 2">
          <a:extLst>
            <a:ext uri="{FF2B5EF4-FFF2-40B4-BE49-F238E27FC236}">
              <a16:creationId xmlns:a16="http://schemas.microsoft.com/office/drawing/2014/main" id="{00000000-0008-0000-1C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89" name="Text Box 3">
          <a:extLst>
            <a:ext uri="{FF2B5EF4-FFF2-40B4-BE49-F238E27FC236}">
              <a16:creationId xmlns:a16="http://schemas.microsoft.com/office/drawing/2014/main" id="{00000000-0008-0000-1C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0" name="Text Box 4">
          <a:extLst>
            <a:ext uri="{FF2B5EF4-FFF2-40B4-BE49-F238E27FC236}">
              <a16:creationId xmlns:a16="http://schemas.microsoft.com/office/drawing/2014/main" id="{00000000-0008-0000-1C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1" name="Text Box 5">
          <a:extLst>
            <a:ext uri="{FF2B5EF4-FFF2-40B4-BE49-F238E27FC236}">
              <a16:creationId xmlns:a16="http://schemas.microsoft.com/office/drawing/2014/main" id="{00000000-0008-0000-1C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2" name="Text Box 6">
          <a:extLst>
            <a:ext uri="{FF2B5EF4-FFF2-40B4-BE49-F238E27FC236}">
              <a16:creationId xmlns:a16="http://schemas.microsoft.com/office/drawing/2014/main" id="{00000000-0008-0000-1C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3" name="Text Box 8">
          <a:extLst>
            <a:ext uri="{FF2B5EF4-FFF2-40B4-BE49-F238E27FC236}">
              <a16:creationId xmlns:a16="http://schemas.microsoft.com/office/drawing/2014/main" id="{00000000-0008-0000-1C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4" name="Text Box 9">
          <a:extLst>
            <a:ext uri="{FF2B5EF4-FFF2-40B4-BE49-F238E27FC236}">
              <a16:creationId xmlns:a16="http://schemas.microsoft.com/office/drawing/2014/main" id="{00000000-0008-0000-1C00-0000C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995" name="Text Box 10">
          <a:extLst>
            <a:ext uri="{FF2B5EF4-FFF2-40B4-BE49-F238E27FC236}">
              <a16:creationId xmlns:a16="http://schemas.microsoft.com/office/drawing/2014/main" id="{00000000-0008-0000-1C00-0000C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6" name="Text Box 1">
          <a:extLst>
            <a:ext uri="{FF2B5EF4-FFF2-40B4-BE49-F238E27FC236}">
              <a16:creationId xmlns:a16="http://schemas.microsoft.com/office/drawing/2014/main" id="{00000000-0008-0000-1C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7" name="Text Box 2">
          <a:extLst>
            <a:ext uri="{FF2B5EF4-FFF2-40B4-BE49-F238E27FC236}">
              <a16:creationId xmlns:a16="http://schemas.microsoft.com/office/drawing/2014/main" id="{00000000-0008-0000-1C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8" name="Text Box 3">
          <a:extLst>
            <a:ext uri="{FF2B5EF4-FFF2-40B4-BE49-F238E27FC236}">
              <a16:creationId xmlns:a16="http://schemas.microsoft.com/office/drawing/2014/main" id="{00000000-0008-0000-1C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9" name="Text Box 4">
          <a:extLst>
            <a:ext uri="{FF2B5EF4-FFF2-40B4-BE49-F238E27FC236}">
              <a16:creationId xmlns:a16="http://schemas.microsoft.com/office/drawing/2014/main" id="{00000000-0008-0000-1C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0" name="Text Box 5">
          <a:extLst>
            <a:ext uri="{FF2B5EF4-FFF2-40B4-BE49-F238E27FC236}">
              <a16:creationId xmlns:a16="http://schemas.microsoft.com/office/drawing/2014/main" id="{00000000-0008-0000-1C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1" name="Text Box 6">
          <a:extLst>
            <a:ext uri="{FF2B5EF4-FFF2-40B4-BE49-F238E27FC236}">
              <a16:creationId xmlns:a16="http://schemas.microsoft.com/office/drawing/2014/main" id="{00000000-0008-0000-1C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2" name="Text Box 8">
          <a:extLst>
            <a:ext uri="{FF2B5EF4-FFF2-40B4-BE49-F238E27FC236}">
              <a16:creationId xmlns:a16="http://schemas.microsoft.com/office/drawing/2014/main" id="{00000000-0008-0000-1C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3" name="Text Box 9">
          <a:extLst>
            <a:ext uri="{FF2B5EF4-FFF2-40B4-BE49-F238E27FC236}">
              <a16:creationId xmlns:a16="http://schemas.microsoft.com/office/drawing/2014/main" id="{00000000-0008-0000-1C00-0000D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4" name="Text Box 10">
          <a:extLst>
            <a:ext uri="{FF2B5EF4-FFF2-40B4-BE49-F238E27FC236}">
              <a16:creationId xmlns:a16="http://schemas.microsoft.com/office/drawing/2014/main" id="{00000000-0008-0000-1C00-0000D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5" name="Text Box 11">
          <a:extLst>
            <a:ext uri="{FF2B5EF4-FFF2-40B4-BE49-F238E27FC236}">
              <a16:creationId xmlns:a16="http://schemas.microsoft.com/office/drawing/2014/main" id="{00000000-0008-0000-1C00-0000D5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6" name="Text Box 12">
          <a:extLst>
            <a:ext uri="{FF2B5EF4-FFF2-40B4-BE49-F238E27FC236}">
              <a16:creationId xmlns:a16="http://schemas.microsoft.com/office/drawing/2014/main" id="{00000000-0008-0000-1C00-0000D6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7" name="Text Box 1">
          <a:extLst>
            <a:ext uri="{FF2B5EF4-FFF2-40B4-BE49-F238E27FC236}">
              <a16:creationId xmlns:a16="http://schemas.microsoft.com/office/drawing/2014/main" id="{00000000-0008-0000-1C00-0000D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8" name="Text Box 2">
          <a:extLst>
            <a:ext uri="{FF2B5EF4-FFF2-40B4-BE49-F238E27FC236}">
              <a16:creationId xmlns:a16="http://schemas.microsoft.com/office/drawing/2014/main" id="{00000000-0008-0000-1C00-0000D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9" name="Text Box 1">
          <a:extLst>
            <a:ext uri="{FF2B5EF4-FFF2-40B4-BE49-F238E27FC236}">
              <a16:creationId xmlns:a16="http://schemas.microsoft.com/office/drawing/2014/main" id="{00000000-0008-0000-1C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0" name="Text Box 2">
          <a:extLst>
            <a:ext uri="{FF2B5EF4-FFF2-40B4-BE49-F238E27FC236}">
              <a16:creationId xmlns:a16="http://schemas.microsoft.com/office/drawing/2014/main" id="{00000000-0008-0000-1C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1" name="Text Box 3">
          <a:extLst>
            <a:ext uri="{FF2B5EF4-FFF2-40B4-BE49-F238E27FC236}">
              <a16:creationId xmlns:a16="http://schemas.microsoft.com/office/drawing/2014/main" id="{00000000-0008-0000-1C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2" name="Text Box 4">
          <a:extLst>
            <a:ext uri="{FF2B5EF4-FFF2-40B4-BE49-F238E27FC236}">
              <a16:creationId xmlns:a16="http://schemas.microsoft.com/office/drawing/2014/main" id="{00000000-0008-0000-1C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3" name="Text Box 5">
          <a:extLst>
            <a:ext uri="{FF2B5EF4-FFF2-40B4-BE49-F238E27FC236}">
              <a16:creationId xmlns:a16="http://schemas.microsoft.com/office/drawing/2014/main" id="{00000000-0008-0000-1C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4" name="Text Box 6">
          <a:extLst>
            <a:ext uri="{FF2B5EF4-FFF2-40B4-BE49-F238E27FC236}">
              <a16:creationId xmlns:a16="http://schemas.microsoft.com/office/drawing/2014/main" id="{00000000-0008-0000-1C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5" name="Text Box 8">
          <a:extLst>
            <a:ext uri="{FF2B5EF4-FFF2-40B4-BE49-F238E27FC236}">
              <a16:creationId xmlns:a16="http://schemas.microsoft.com/office/drawing/2014/main" id="{00000000-0008-0000-1C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6" name="Text Box 9">
          <a:extLst>
            <a:ext uri="{FF2B5EF4-FFF2-40B4-BE49-F238E27FC236}">
              <a16:creationId xmlns:a16="http://schemas.microsoft.com/office/drawing/2014/main" id="{00000000-0008-0000-1C00-0000E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7" name="Text Box 10">
          <a:extLst>
            <a:ext uri="{FF2B5EF4-FFF2-40B4-BE49-F238E27FC236}">
              <a16:creationId xmlns:a16="http://schemas.microsoft.com/office/drawing/2014/main" id="{00000000-0008-0000-1C00-0000E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8" name="Text Box 11">
          <a:extLst>
            <a:ext uri="{FF2B5EF4-FFF2-40B4-BE49-F238E27FC236}">
              <a16:creationId xmlns:a16="http://schemas.microsoft.com/office/drawing/2014/main" id="{00000000-0008-0000-1C00-0000E2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9" name="Text Box 12">
          <a:extLst>
            <a:ext uri="{FF2B5EF4-FFF2-40B4-BE49-F238E27FC236}">
              <a16:creationId xmlns:a16="http://schemas.microsoft.com/office/drawing/2014/main" id="{00000000-0008-0000-1C00-0000E3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1C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1C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2" name="Text Box 1">
          <a:extLst>
            <a:ext uri="{FF2B5EF4-FFF2-40B4-BE49-F238E27FC236}">
              <a16:creationId xmlns:a16="http://schemas.microsoft.com/office/drawing/2014/main" id="{00000000-0008-0000-1C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3" name="Text Box 2">
          <a:extLst>
            <a:ext uri="{FF2B5EF4-FFF2-40B4-BE49-F238E27FC236}">
              <a16:creationId xmlns:a16="http://schemas.microsoft.com/office/drawing/2014/main" id="{00000000-0008-0000-1C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4" name="Text Box 3">
          <a:extLst>
            <a:ext uri="{FF2B5EF4-FFF2-40B4-BE49-F238E27FC236}">
              <a16:creationId xmlns:a16="http://schemas.microsoft.com/office/drawing/2014/main" id="{00000000-0008-0000-1C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5" name="Text Box 4">
          <a:extLst>
            <a:ext uri="{FF2B5EF4-FFF2-40B4-BE49-F238E27FC236}">
              <a16:creationId xmlns:a16="http://schemas.microsoft.com/office/drawing/2014/main" id="{00000000-0008-0000-1C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6" name="Text Box 5">
          <a:extLst>
            <a:ext uri="{FF2B5EF4-FFF2-40B4-BE49-F238E27FC236}">
              <a16:creationId xmlns:a16="http://schemas.microsoft.com/office/drawing/2014/main" id="{00000000-0008-0000-1C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7" name="Text Box 6">
          <a:extLst>
            <a:ext uri="{FF2B5EF4-FFF2-40B4-BE49-F238E27FC236}">
              <a16:creationId xmlns:a16="http://schemas.microsoft.com/office/drawing/2014/main" id="{00000000-0008-0000-1C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8" name="Text Box 8">
          <a:extLst>
            <a:ext uri="{FF2B5EF4-FFF2-40B4-BE49-F238E27FC236}">
              <a16:creationId xmlns:a16="http://schemas.microsoft.com/office/drawing/2014/main" id="{00000000-0008-0000-1C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9" name="Text Box 9">
          <a:extLst>
            <a:ext uri="{FF2B5EF4-FFF2-40B4-BE49-F238E27FC236}">
              <a16:creationId xmlns:a16="http://schemas.microsoft.com/office/drawing/2014/main" id="{00000000-0008-0000-1C00-0000E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0" name="Text Box 10">
          <a:extLst>
            <a:ext uri="{FF2B5EF4-FFF2-40B4-BE49-F238E27FC236}">
              <a16:creationId xmlns:a16="http://schemas.microsoft.com/office/drawing/2014/main" id="{00000000-0008-0000-1C00-0000E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1" name="Text Box 11">
          <a:extLst>
            <a:ext uri="{FF2B5EF4-FFF2-40B4-BE49-F238E27FC236}">
              <a16:creationId xmlns:a16="http://schemas.microsoft.com/office/drawing/2014/main" id="{00000000-0008-0000-1C00-0000EF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2" name="Text Box 12">
          <a:extLst>
            <a:ext uri="{FF2B5EF4-FFF2-40B4-BE49-F238E27FC236}">
              <a16:creationId xmlns:a16="http://schemas.microsoft.com/office/drawing/2014/main" id="{00000000-0008-0000-1C00-0000F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3" name="Text Box 1">
          <a:extLst>
            <a:ext uri="{FF2B5EF4-FFF2-40B4-BE49-F238E27FC236}">
              <a16:creationId xmlns:a16="http://schemas.microsoft.com/office/drawing/2014/main" id="{00000000-0008-0000-1C00-0000F1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4" name="Text Box 2">
          <a:extLst>
            <a:ext uri="{FF2B5EF4-FFF2-40B4-BE49-F238E27FC236}">
              <a16:creationId xmlns:a16="http://schemas.microsoft.com/office/drawing/2014/main" id="{00000000-0008-0000-1C00-0000F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5" name="Text Box 13">
          <a:extLst>
            <a:ext uri="{FF2B5EF4-FFF2-40B4-BE49-F238E27FC236}">
              <a16:creationId xmlns:a16="http://schemas.microsoft.com/office/drawing/2014/main" id="{00000000-0008-0000-1C00-0000F3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6" name="Text Box 14">
          <a:extLst>
            <a:ext uri="{FF2B5EF4-FFF2-40B4-BE49-F238E27FC236}">
              <a16:creationId xmlns:a16="http://schemas.microsoft.com/office/drawing/2014/main" id="{00000000-0008-0000-1C00-0000F4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7" name="Text Box 1">
          <a:extLst>
            <a:ext uri="{FF2B5EF4-FFF2-40B4-BE49-F238E27FC236}">
              <a16:creationId xmlns:a16="http://schemas.microsoft.com/office/drawing/2014/main" id="{00000000-0008-0000-1C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8" name="Text Box 2">
          <a:extLst>
            <a:ext uri="{FF2B5EF4-FFF2-40B4-BE49-F238E27FC236}">
              <a16:creationId xmlns:a16="http://schemas.microsoft.com/office/drawing/2014/main" id="{00000000-0008-0000-1C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9" name="Text Box 3">
          <a:extLst>
            <a:ext uri="{FF2B5EF4-FFF2-40B4-BE49-F238E27FC236}">
              <a16:creationId xmlns:a16="http://schemas.microsoft.com/office/drawing/2014/main" id="{00000000-0008-0000-1C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0" name="Text Box 4">
          <a:extLst>
            <a:ext uri="{FF2B5EF4-FFF2-40B4-BE49-F238E27FC236}">
              <a16:creationId xmlns:a16="http://schemas.microsoft.com/office/drawing/2014/main" id="{00000000-0008-0000-1C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1" name="Text Box 5">
          <a:extLst>
            <a:ext uri="{FF2B5EF4-FFF2-40B4-BE49-F238E27FC236}">
              <a16:creationId xmlns:a16="http://schemas.microsoft.com/office/drawing/2014/main" id="{00000000-0008-0000-1C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2" name="Text Box 6">
          <a:extLst>
            <a:ext uri="{FF2B5EF4-FFF2-40B4-BE49-F238E27FC236}">
              <a16:creationId xmlns:a16="http://schemas.microsoft.com/office/drawing/2014/main" id="{00000000-0008-0000-1C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3" name="Text Box 8">
          <a:extLst>
            <a:ext uri="{FF2B5EF4-FFF2-40B4-BE49-F238E27FC236}">
              <a16:creationId xmlns:a16="http://schemas.microsoft.com/office/drawing/2014/main" id="{00000000-0008-0000-1C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4" name="Text Box 9">
          <a:extLst>
            <a:ext uri="{FF2B5EF4-FFF2-40B4-BE49-F238E27FC236}">
              <a16:creationId xmlns:a16="http://schemas.microsoft.com/office/drawing/2014/main" id="{00000000-0008-0000-1C00-0000F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5" name="Text Box 10">
          <a:extLst>
            <a:ext uri="{FF2B5EF4-FFF2-40B4-BE49-F238E27FC236}">
              <a16:creationId xmlns:a16="http://schemas.microsoft.com/office/drawing/2014/main" id="{00000000-0008-0000-1C00-0000F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6" name="Text Box 11">
          <a:extLst>
            <a:ext uri="{FF2B5EF4-FFF2-40B4-BE49-F238E27FC236}">
              <a16:creationId xmlns:a16="http://schemas.microsoft.com/office/drawing/2014/main" id="{00000000-0008-0000-1C00-0000FE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7" name="Text Box 12">
          <a:extLst>
            <a:ext uri="{FF2B5EF4-FFF2-40B4-BE49-F238E27FC236}">
              <a16:creationId xmlns:a16="http://schemas.microsoft.com/office/drawing/2014/main" id="{00000000-0008-0000-1C00-0000FF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8" name="Text Box 1">
          <a:extLst>
            <a:ext uri="{FF2B5EF4-FFF2-40B4-BE49-F238E27FC236}">
              <a16:creationId xmlns:a16="http://schemas.microsoft.com/office/drawing/2014/main" id="{00000000-0008-0000-1C00-000000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9" name="Text Box 2">
          <a:extLst>
            <a:ext uri="{FF2B5EF4-FFF2-40B4-BE49-F238E27FC236}">
              <a16:creationId xmlns:a16="http://schemas.microsoft.com/office/drawing/2014/main" id="{00000000-0008-0000-1C00-00000108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0" name="Text Box 1">
          <a:extLst>
            <a:ext uri="{FF2B5EF4-FFF2-40B4-BE49-F238E27FC236}">
              <a16:creationId xmlns:a16="http://schemas.microsoft.com/office/drawing/2014/main" id="{00000000-0008-0000-1C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1" name="Text Box 2">
          <a:extLst>
            <a:ext uri="{FF2B5EF4-FFF2-40B4-BE49-F238E27FC236}">
              <a16:creationId xmlns:a16="http://schemas.microsoft.com/office/drawing/2014/main" id="{00000000-0008-0000-1C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2" name="Text Box 3">
          <a:extLst>
            <a:ext uri="{FF2B5EF4-FFF2-40B4-BE49-F238E27FC236}">
              <a16:creationId xmlns:a16="http://schemas.microsoft.com/office/drawing/2014/main" id="{00000000-0008-0000-1C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3" name="Text Box 4">
          <a:extLst>
            <a:ext uri="{FF2B5EF4-FFF2-40B4-BE49-F238E27FC236}">
              <a16:creationId xmlns:a16="http://schemas.microsoft.com/office/drawing/2014/main" id="{00000000-0008-0000-1C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4" name="Text Box 5">
          <a:extLst>
            <a:ext uri="{FF2B5EF4-FFF2-40B4-BE49-F238E27FC236}">
              <a16:creationId xmlns:a16="http://schemas.microsoft.com/office/drawing/2014/main" id="{00000000-0008-0000-1C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5" name="Text Box 6">
          <a:extLst>
            <a:ext uri="{FF2B5EF4-FFF2-40B4-BE49-F238E27FC236}">
              <a16:creationId xmlns:a16="http://schemas.microsoft.com/office/drawing/2014/main" id="{00000000-0008-0000-1C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6" name="Text Box 8">
          <a:extLst>
            <a:ext uri="{FF2B5EF4-FFF2-40B4-BE49-F238E27FC236}">
              <a16:creationId xmlns:a16="http://schemas.microsoft.com/office/drawing/2014/main" id="{00000000-0008-0000-1C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7" name="Text Box 9">
          <a:extLst>
            <a:ext uri="{FF2B5EF4-FFF2-40B4-BE49-F238E27FC236}">
              <a16:creationId xmlns:a16="http://schemas.microsoft.com/office/drawing/2014/main" id="{00000000-0008-0000-1C00-000009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8" name="Text Box 10">
          <a:extLst>
            <a:ext uri="{FF2B5EF4-FFF2-40B4-BE49-F238E27FC236}">
              <a16:creationId xmlns:a16="http://schemas.microsoft.com/office/drawing/2014/main" id="{00000000-0008-0000-1C00-00000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59" name="Text Box 11">
          <a:extLst>
            <a:ext uri="{FF2B5EF4-FFF2-40B4-BE49-F238E27FC236}">
              <a16:creationId xmlns:a16="http://schemas.microsoft.com/office/drawing/2014/main" id="{00000000-0008-0000-1C00-00000B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60" name="Text Box 12">
          <a:extLst>
            <a:ext uri="{FF2B5EF4-FFF2-40B4-BE49-F238E27FC236}">
              <a16:creationId xmlns:a16="http://schemas.microsoft.com/office/drawing/2014/main" id="{00000000-0008-0000-1C00-00000C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1C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1C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3" name="Text Box 1">
          <a:extLst>
            <a:ext uri="{FF2B5EF4-FFF2-40B4-BE49-F238E27FC236}">
              <a16:creationId xmlns:a16="http://schemas.microsoft.com/office/drawing/2014/main" id="{00000000-0008-0000-1C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4" name="Text Box 2">
          <a:extLst>
            <a:ext uri="{FF2B5EF4-FFF2-40B4-BE49-F238E27FC236}">
              <a16:creationId xmlns:a16="http://schemas.microsoft.com/office/drawing/2014/main" id="{00000000-0008-0000-1C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5" name="Text Box 3">
          <a:extLst>
            <a:ext uri="{FF2B5EF4-FFF2-40B4-BE49-F238E27FC236}">
              <a16:creationId xmlns:a16="http://schemas.microsoft.com/office/drawing/2014/main" id="{00000000-0008-0000-1C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6" name="Text Box 4">
          <a:extLst>
            <a:ext uri="{FF2B5EF4-FFF2-40B4-BE49-F238E27FC236}">
              <a16:creationId xmlns:a16="http://schemas.microsoft.com/office/drawing/2014/main" id="{00000000-0008-0000-1C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7" name="Text Box 5">
          <a:extLst>
            <a:ext uri="{FF2B5EF4-FFF2-40B4-BE49-F238E27FC236}">
              <a16:creationId xmlns:a16="http://schemas.microsoft.com/office/drawing/2014/main" id="{00000000-0008-0000-1C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8" name="Text Box 6">
          <a:extLst>
            <a:ext uri="{FF2B5EF4-FFF2-40B4-BE49-F238E27FC236}">
              <a16:creationId xmlns:a16="http://schemas.microsoft.com/office/drawing/2014/main" id="{00000000-0008-0000-1C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9" name="Text Box 8">
          <a:extLst>
            <a:ext uri="{FF2B5EF4-FFF2-40B4-BE49-F238E27FC236}">
              <a16:creationId xmlns:a16="http://schemas.microsoft.com/office/drawing/2014/main" id="{00000000-0008-0000-1C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0" name="Text Box 9">
          <a:extLst>
            <a:ext uri="{FF2B5EF4-FFF2-40B4-BE49-F238E27FC236}">
              <a16:creationId xmlns:a16="http://schemas.microsoft.com/office/drawing/2014/main" id="{00000000-0008-0000-1C00-00001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1" name="Text Box 10">
          <a:extLst>
            <a:ext uri="{FF2B5EF4-FFF2-40B4-BE49-F238E27FC236}">
              <a16:creationId xmlns:a16="http://schemas.microsoft.com/office/drawing/2014/main" id="{00000000-0008-0000-1C00-00001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2" name="Text Box 11">
          <a:extLst>
            <a:ext uri="{FF2B5EF4-FFF2-40B4-BE49-F238E27FC236}">
              <a16:creationId xmlns:a16="http://schemas.microsoft.com/office/drawing/2014/main" id="{00000000-0008-0000-1C00-000018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3" name="Text Box 12">
          <a:extLst>
            <a:ext uri="{FF2B5EF4-FFF2-40B4-BE49-F238E27FC236}">
              <a16:creationId xmlns:a16="http://schemas.microsoft.com/office/drawing/2014/main" id="{00000000-0008-0000-1C00-00001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4" name="Text Box 1">
          <a:extLst>
            <a:ext uri="{FF2B5EF4-FFF2-40B4-BE49-F238E27FC236}">
              <a16:creationId xmlns:a16="http://schemas.microsoft.com/office/drawing/2014/main" id="{00000000-0008-0000-1C00-00001A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5" name="Text Box 1">
          <a:extLst>
            <a:ext uri="{FF2B5EF4-FFF2-40B4-BE49-F238E27FC236}">
              <a16:creationId xmlns:a16="http://schemas.microsoft.com/office/drawing/2014/main" id="{00000000-0008-0000-1C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6" name="Text Box 2">
          <a:extLst>
            <a:ext uri="{FF2B5EF4-FFF2-40B4-BE49-F238E27FC236}">
              <a16:creationId xmlns:a16="http://schemas.microsoft.com/office/drawing/2014/main" id="{00000000-0008-0000-1C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7" name="Text Box 3">
          <a:extLst>
            <a:ext uri="{FF2B5EF4-FFF2-40B4-BE49-F238E27FC236}">
              <a16:creationId xmlns:a16="http://schemas.microsoft.com/office/drawing/2014/main" id="{00000000-0008-0000-1C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8" name="Text Box 4">
          <a:extLst>
            <a:ext uri="{FF2B5EF4-FFF2-40B4-BE49-F238E27FC236}">
              <a16:creationId xmlns:a16="http://schemas.microsoft.com/office/drawing/2014/main" id="{00000000-0008-0000-1C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9" name="Text Box 5">
          <a:extLst>
            <a:ext uri="{FF2B5EF4-FFF2-40B4-BE49-F238E27FC236}">
              <a16:creationId xmlns:a16="http://schemas.microsoft.com/office/drawing/2014/main" id="{00000000-0008-0000-1C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0" name="Text Box 6">
          <a:extLst>
            <a:ext uri="{FF2B5EF4-FFF2-40B4-BE49-F238E27FC236}">
              <a16:creationId xmlns:a16="http://schemas.microsoft.com/office/drawing/2014/main" id="{00000000-0008-0000-1C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1" name="Text Box 8">
          <a:extLst>
            <a:ext uri="{FF2B5EF4-FFF2-40B4-BE49-F238E27FC236}">
              <a16:creationId xmlns:a16="http://schemas.microsoft.com/office/drawing/2014/main" id="{00000000-0008-0000-1C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2" name="Text Box 9">
          <a:extLst>
            <a:ext uri="{FF2B5EF4-FFF2-40B4-BE49-F238E27FC236}">
              <a16:creationId xmlns:a16="http://schemas.microsoft.com/office/drawing/2014/main" id="{00000000-0008-0000-1C00-00002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3" name="Text Box 10">
          <a:extLst>
            <a:ext uri="{FF2B5EF4-FFF2-40B4-BE49-F238E27FC236}">
              <a16:creationId xmlns:a16="http://schemas.microsoft.com/office/drawing/2014/main" id="{00000000-0008-0000-1C00-00002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4" name="Text Box 11">
          <a:extLst>
            <a:ext uri="{FF2B5EF4-FFF2-40B4-BE49-F238E27FC236}">
              <a16:creationId xmlns:a16="http://schemas.microsoft.com/office/drawing/2014/main" id="{00000000-0008-0000-1C00-000024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5" name="Text Box 12">
          <a:extLst>
            <a:ext uri="{FF2B5EF4-FFF2-40B4-BE49-F238E27FC236}">
              <a16:creationId xmlns:a16="http://schemas.microsoft.com/office/drawing/2014/main" id="{00000000-0008-0000-1C00-000025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6" name="Text Box 1">
          <a:extLst>
            <a:ext uri="{FF2B5EF4-FFF2-40B4-BE49-F238E27FC236}">
              <a16:creationId xmlns:a16="http://schemas.microsoft.com/office/drawing/2014/main" id="{00000000-0008-0000-1C00-00002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7" name="Text Box 2">
          <a:extLst>
            <a:ext uri="{FF2B5EF4-FFF2-40B4-BE49-F238E27FC236}">
              <a16:creationId xmlns:a16="http://schemas.microsoft.com/office/drawing/2014/main" id="{00000000-0008-0000-1C00-00002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8" name="Text Box 1">
          <a:extLst>
            <a:ext uri="{FF2B5EF4-FFF2-40B4-BE49-F238E27FC236}">
              <a16:creationId xmlns:a16="http://schemas.microsoft.com/office/drawing/2014/main" id="{00000000-0008-0000-1C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9" name="Text Box 2">
          <a:extLst>
            <a:ext uri="{FF2B5EF4-FFF2-40B4-BE49-F238E27FC236}">
              <a16:creationId xmlns:a16="http://schemas.microsoft.com/office/drawing/2014/main" id="{00000000-0008-0000-1C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0" name="Text Box 3">
          <a:extLst>
            <a:ext uri="{FF2B5EF4-FFF2-40B4-BE49-F238E27FC236}">
              <a16:creationId xmlns:a16="http://schemas.microsoft.com/office/drawing/2014/main" id="{00000000-0008-0000-1C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1" name="Text Box 4">
          <a:extLst>
            <a:ext uri="{FF2B5EF4-FFF2-40B4-BE49-F238E27FC236}">
              <a16:creationId xmlns:a16="http://schemas.microsoft.com/office/drawing/2014/main" id="{00000000-0008-0000-1C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2" name="Text Box 5">
          <a:extLst>
            <a:ext uri="{FF2B5EF4-FFF2-40B4-BE49-F238E27FC236}">
              <a16:creationId xmlns:a16="http://schemas.microsoft.com/office/drawing/2014/main" id="{00000000-0008-0000-1C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3" name="Text Box 6">
          <a:extLst>
            <a:ext uri="{FF2B5EF4-FFF2-40B4-BE49-F238E27FC236}">
              <a16:creationId xmlns:a16="http://schemas.microsoft.com/office/drawing/2014/main" id="{00000000-0008-0000-1C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4" name="Text Box 8">
          <a:extLst>
            <a:ext uri="{FF2B5EF4-FFF2-40B4-BE49-F238E27FC236}">
              <a16:creationId xmlns:a16="http://schemas.microsoft.com/office/drawing/2014/main" id="{00000000-0008-0000-1C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5" name="Text Box 9">
          <a:extLst>
            <a:ext uri="{FF2B5EF4-FFF2-40B4-BE49-F238E27FC236}">
              <a16:creationId xmlns:a16="http://schemas.microsoft.com/office/drawing/2014/main" id="{00000000-0008-0000-1C00-00002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6" name="Text Box 10">
          <a:extLst>
            <a:ext uri="{FF2B5EF4-FFF2-40B4-BE49-F238E27FC236}">
              <a16:creationId xmlns:a16="http://schemas.microsoft.com/office/drawing/2014/main" id="{00000000-0008-0000-1C00-00003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7" name="Text Box 11">
          <a:extLst>
            <a:ext uri="{FF2B5EF4-FFF2-40B4-BE49-F238E27FC236}">
              <a16:creationId xmlns:a16="http://schemas.microsoft.com/office/drawing/2014/main" id="{00000000-0008-0000-1C00-000031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8" name="Text Box 12">
          <a:extLst>
            <a:ext uri="{FF2B5EF4-FFF2-40B4-BE49-F238E27FC236}">
              <a16:creationId xmlns:a16="http://schemas.microsoft.com/office/drawing/2014/main" id="{00000000-0008-0000-1C00-000032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1C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1C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1" name="Text Box 1">
          <a:extLst>
            <a:ext uri="{FF2B5EF4-FFF2-40B4-BE49-F238E27FC236}">
              <a16:creationId xmlns:a16="http://schemas.microsoft.com/office/drawing/2014/main" id="{00000000-0008-0000-1C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2" name="Text Box 2">
          <a:extLst>
            <a:ext uri="{FF2B5EF4-FFF2-40B4-BE49-F238E27FC236}">
              <a16:creationId xmlns:a16="http://schemas.microsoft.com/office/drawing/2014/main" id="{00000000-0008-0000-1C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3" name="Text Box 3">
          <a:extLst>
            <a:ext uri="{FF2B5EF4-FFF2-40B4-BE49-F238E27FC236}">
              <a16:creationId xmlns:a16="http://schemas.microsoft.com/office/drawing/2014/main" id="{00000000-0008-0000-1C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4" name="Text Box 4">
          <a:extLst>
            <a:ext uri="{FF2B5EF4-FFF2-40B4-BE49-F238E27FC236}">
              <a16:creationId xmlns:a16="http://schemas.microsoft.com/office/drawing/2014/main" id="{00000000-0008-0000-1C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5" name="Text Box 5">
          <a:extLst>
            <a:ext uri="{FF2B5EF4-FFF2-40B4-BE49-F238E27FC236}">
              <a16:creationId xmlns:a16="http://schemas.microsoft.com/office/drawing/2014/main" id="{00000000-0008-0000-1C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6" name="Text Box 6">
          <a:extLst>
            <a:ext uri="{FF2B5EF4-FFF2-40B4-BE49-F238E27FC236}">
              <a16:creationId xmlns:a16="http://schemas.microsoft.com/office/drawing/2014/main" id="{00000000-0008-0000-1C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7" name="Text Box 8">
          <a:extLst>
            <a:ext uri="{FF2B5EF4-FFF2-40B4-BE49-F238E27FC236}">
              <a16:creationId xmlns:a16="http://schemas.microsoft.com/office/drawing/2014/main" id="{00000000-0008-0000-1C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8" name="Text Box 9">
          <a:extLst>
            <a:ext uri="{FF2B5EF4-FFF2-40B4-BE49-F238E27FC236}">
              <a16:creationId xmlns:a16="http://schemas.microsoft.com/office/drawing/2014/main" id="{00000000-0008-0000-1C00-00003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9" name="Text Box 10">
          <a:extLst>
            <a:ext uri="{FF2B5EF4-FFF2-40B4-BE49-F238E27FC236}">
              <a16:creationId xmlns:a16="http://schemas.microsoft.com/office/drawing/2014/main" id="{00000000-0008-0000-1C00-00003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0" name="Text Box 11">
          <a:extLst>
            <a:ext uri="{FF2B5EF4-FFF2-40B4-BE49-F238E27FC236}">
              <a16:creationId xmlns:a16="http://schemas.microsoft.com/office/drawing/2014/main" id="{00000000-0008-0000-1C00-00003E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1" name="Text Box 12">
          <a:extLst>
            <a:ext uri="{FF2B5EF4-FFF2-40B4-BE49-F238E27FC236}">
              <a16:creationId xmlns:a16="http://schemas.microsoft.com/office/drawing/2014/main" id="{00000000-0008-0000-1C00-00003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2" name="Text Box 1">
          <a:extLst>
            <a:ext uri="{FF2B5EF4-FFF2-40B4-BE49-F238E27FC236}">
              <a16:creationId xmlns:a16="http://schemas.microsoft.com/office/drawing/2014/main" id="{00000000-0008-0000-1C00-00004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3" name="Text Box 2">
          <a:extLst>
            <a:ext uri="{FF2B5EF4-FFF2-40B4-BE49-F238E27FC236}">
              <a16:creationId xmlns:a16="http://schemas.microsoft.com/office/drawing/2014/main" id="{00000000-0008-0000-1C00-00004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4" name="Text Box 13">
          <a:extLst>
            <a:ext uri="{FF2B5EF4-FFF2-40B4-BE49-F238E27FC236}">
              <a16:creationId xmlns:a16="http://schemas.microsoft.com/office/drawing/2014/main" id="{00000000-0008-0000-1C00-000042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5" name="Text Box 14">
          <a:extLst>
            <a:ext uri="{FF2B5EF4-FFF2-40B4-BE49-F238E27FC236}">
              <a16:creationId xmlns:a16="http://schemas.microsoft.com/office/drawing/2014/main" id="{00000000-0008-0000-1C00-000043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6" name="Text Box 1">
          <a:extLst>
            <a:ext uri="{FF2B5EF4-FFF2-40B4-BE49-F238E27FC236}">
              <a16:creationId xmlns:a16="http://schemas.microsoft.com/office/drawing/2014/main" id="{00000000-0008-0000-1C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7" name="Text Box 2">
          <a:extLst>
            <a:ext uri="{FF2B5EF4-FFF2-40B4-BE49-F238E27FC236}">
              <a16:creationId xmlns:a16="http://schemas.microsoft.com/office/drawing/2014/main" id="{00000000-0008-0000-1C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8" name="Text Box 3">
          <a:extLst>
            <a:ext uri="{FF2B5EF4-FFF2-40B4-BE49-F238E27FC236}">
              <a16:creationId xmlns:a16="http://schemas.microsoft.com/office/drawing/2014/main" id="{00000000-0008-0000-1C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9" name="Text Box 4">
          <a:extLst>
            <a:ext uri="{FF2B5EF4-FFF2-40B4-BE49-F238E27FC236}">
              <a16:creationId xmlns:a16="http://schemas.microsoft.com/office/drawing/2014/main" id="{00000000-0008-0000-1C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0" name="Text Box 5">
          <a:extLst>
            <a:ext uri="{FF2B5EF4-FFF2-40B4-BE49-F238E27FC236}">
              <a16:creationId xmlns:a16="http://schemas.microsoft.com/office/drawing/2014/main" id="{00000000-0008-0000-1C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1" name="Text Box 6">
          <a:extLst>
            <a:ext uri="{FF2B5EF4-FFF2-40B4-BE49-F238E27FC236}">
              <a16:creationId xmlns:a16="http://schemas.microsoft.com/office/drawing/2014/main" id="{00000000-0008-0000-1C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2" name="Text Box 8">
          <a:extLst>
            <a:ext uri="{FF2B5EF4-FFF2-40B4-BE49-F238E27FC236}">
              <a16:creationId xmlns:a16="http://schemas.microsoft.com/office/drawing/2014/main" id="{00000000-0008-0000-1C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3" name="Text Box 9">
          <a:extLst>
            <a:ext uri="{FF2B5EF4-FFF2-40B4-BE49-F238E27FC236}">
              <a16:creationId xmlns:a16="http://schemas.microsoft.com/office/drawing/2014/main" id="{00000000-0008-0000-1C00-00004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4" name="Text Box 10">
          <a:extLst>
            <a:ext uri="{FF2B5EF4-FFF2-40B4-BE49-F238E27FC236}">
              <a16:creationId xmlns:a16="http://schemas.microsoft.com/office/drawing/2014/main" id="{00000000-0008-0000-1C00-00004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5" name="Text Box 11">
          <a:extLst>
            <a:ext uri="{FF2B5EF4-FFF2-40B4-BE49-F238E27FC236}">
              <a16:creationId xmlns:a16="http://schemas.microsoft.com/office/drawing/2014/main" id="{00000000-0008-0000-1C00-00004D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6" name="Text Box 12">
          <a:extLst>
            <a:ext uri="{FF2B5EF4-FFF2-40B4-BE49-F238E27FC236}">
              <a16:creationId xmlns:a16="http://schemas.microsoft.com/office/drawing/2014/main" id="{00000000-0008-0000-1C00-00004E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7" name="Text Box 1">
          <a:extLst>
            <a:ext uri="{FF2B5EF4-FFF2-40B4-BE49-F238E27FC236}">
              <a16:creationId xmlns:a16="http://schemas.microsoft.com/office/drawing/2014/main" id="{00000000-0008-0000-1C00-00004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8" name="Text Box 2">
          <a:extLst>
            <a:ext uri="{FF2B5EF4-FFF2-40B4-BE49-F238E27FC236}">
              <a16:creationId xmlns:a16="http://schemas.microsoft.com/office/drawing/2014/main" id="{00000000-0008-0000-1C00-00005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9" name="Text Box 1">
          <a:extLst>
            <a:ext uri="{FF2B5EF4-FFF2-40B4-BE49-F238E27FC236}">
              <a16:creationId xmlns:a16="http://schemas.microsoft.com/office/drawing/2014/main" id="{00000000-0008-0000-1C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0" name="Text Box 2">
          <a:extLst>
            <a:ext uri="{FF2B5EF4-FFF2-40B4-BE49-F238E27FC236}">
              <a16:creationId xmlns:a16="http://schemas.microsoft.com/office/drawing/2014/main" id="{00000000-0008-0000-1C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1" name="Text Box 3">
          <a:extLst>
            <a:ext uri="{FF2B5EF4-FFF2-40B4-BE49-F238E27FC236}">
              <a16:creationId xmlns:a16="http://schemas.microsoft.com/office/drawing/2014/main" id="{00000000-0008-0000-1C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2" name="Text Box 4">
          <a:extLst>
            <a:ext uri="{FF2B5EF4-FFF2-40B4-BE49-F238E27FC236}">
              <a16:creationId xmlns:a16="http://schemas.microsoft.com/office/drawing/2014/main" id="{00000000-0008-0000-1C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3" name="Text Box 5">
          <a:extLst>
            <a:ext uri="{FF2B5EF4-FFF2-40B4-BE49-F238E27FC236}">
              <a16:creationId xmlns:a16="http://schemas.microsoft.com/office/drawing/2014/main" id="{00000000-0008-0000-1C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4" name="Text Box 6">
          <a:extLst>
            <a:ext uri="{FF2B5EF4-FFF2-40B4-BE49-F238E27FC236}">
              <a16:creationId xmlns:a16="http://schemas.microsoft.com/office/drawing/2014/main" id="{00000000-0008-0000-1C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5" name="Text Box 8">
          <a:extLst>
            <a:ext uri="{FF2B5EF4-FFF2-40B4-BE49-F238E27FC236}">
              <a16:creationId xmlns:a16="http://schemas.microsoft.com/office/drawing/2014/main" id="{00000000-0008-0000-1C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6" name="Text Box 9">
          <a:extLst>
            <a:ext uri="{FF2B5EF4-FFF2-40B4-BE49-F238E27FC236}">
              <a16:creationId xmlns:a16="http://schemas.microsoft.com/office/drawing/2014/main" id="{00000000-0008-0000-1C00-00005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7" name="Text Box 10">
          <a:extLst>
            <a:ext uri="{FF2B5EF4-FFF2-40B4-BE49-F238E27FC236}">
              <a16:creationId xmlns:a16="http://schemas.microsoft.com/office/drawing/2014/main" id="{00000000-0008-0000-1C00-00005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8" name="Text Box 11">
          <a:extLst>
            <a:ext uri="{FF2B5EF4-FFF2-40B4-BE49-F238E27FC236}">
              <a16:creationId xmlns:a16="http://schemas.microsoft.com/office/drawing/2014/main" id="{00000000-0008-0000-1C00-00005A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9" name="Text Box 12">
          <a:extLst>
            <a:ext uri="{FF2B5EF4-FFF2-40B4-BE49-F238E27FC236}">
              <a16:creationId xmlns:a16="http://schemas.microsoft.com/office/drawing/2014/main" id="{00000000-0008-0000-1C00-00005B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1C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1C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2" name="Text Box 1">
          <a:extLst>
            <a:ext uri="{FF2B5EF4-FFF2-40B4-BE49-F238E27FC236}">
              <a16:creationId xmlns:a16="http://schemas.microsoft.com/office/drawing/2014/main" id="{00000000-0008-0000-1C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3" name="Text Box 2">
          <a:extLst>
            <a:ext uri="{FF2B5EF4-FFF2-40B4-BE49-F238E27FC236}">
              <a16:creationId xmlns:a16="http://schemas.microsoft.com/office/drawing/2014/main" id="{00000000-0008-0000-1C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4" name="Text Box 3">
          <a:extLst>
            <a:ext uri="{FF2B5EF4-FFF2-40B4-BE49-F238E27FC236}">
              <a16:creationId xmlns:a16="http://schemas.microsoft.com/office/drawing/2014/main" id="{00000000-0008-0000-1C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5" name="Text Box 4">
          <a:extLst>
            <a:ext uri="{FF2B5EF4-FFF2-40B4-BE49-F238E27FC236}">
              <a16:creationId xmlns:a16="http://schemas.microsoft.com/office/drawing/2014/main" id="{00000000-0008-0000-1C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6" name="Text Box 5">
          <a:extLst>
            <a:ext uri="{FF2B5EF4-FFF2-40B4-BE49-F238E27FC236}">
              <a16:creationId xmlns:a16="http://schemas.microsoft.com/office/drawing/2014/main" id="{00000000-0008-0000-1C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7" name="Text Box 6">
          <a:extLst>
            <a:ext uri="{FF2B5EF4-FFF2-40B4-BE49-F238E27FC236}">
              <a16:creationId xmlns:a16="http://schemas.microsoft.com/office/drawing/2014/main" id="{00000000-0008-0000-1C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8" name="Text Box 8">
          <a:extLst>
            <a:ext uri="{FF2B5EF4-FFF2-40B4-BE49-F238E27FC236}">
              <a16:creationId xmlns:a16="http://schemas.microsoft.com/office/drawing/2014/main" id="{00000000-0008-0000-1C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9" name="Text Box 9">
          <a:extLst>
            <a:ext uri="{FF2B5EF4-FFF2-40B4-BE49-F238E27FC236}">
              <a16:creationId xmlns:a16="http://schemas.microsoft.com/office/drawing/2014/main" id="{00000000-0008-0000-1C00-00006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0" name="Text Box 10">
          <a:extLst>
            <a:ext uri="{FF2B5EF4-FFF2-40B4-BE49-F238E27FC236}">
              <a16:creationId xmlns:a16="http://schemas.microsoft.com/office/drawing/2014/main" id="{00000000-0008-0000-1C00-00006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1" name="Text Box 11">
          <a:extLst>
            <a:ext uri="{FF2B5EF4-FFF2-40B4-BE49-F238E27FC236}">
              <a16:creationId xmlns:a16="http://schemas.microsoft.com/office/drawing/2014/main" id="{00000000-0008-0000-1C00-000067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2" name="Text Box 12">
          <a:extLst>
            <a:ext uri="{FF2B5EF4-FFF2-40B4-BE49-F238E27FC236}">
              <a16:creationId xmlns:a16="http://schemas.microsoft.com/office/drawing/2014/main" id="{00000000-0008-0000-1C00-00006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3" name="Text Box 1">
          <a:extLst>
            <a:ext uri="{FF2B5EF4-FFF2-40B4-BE49-F238E27FC236}">
              <a16:creationId xmlns:a16="http://schemas.microsoft.com/office/drawing/2014/main" id="{00000000-0008-0000-1C00-00006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197782</xdr:colOff>
      <xdr:row>4</xdr:row>
      <xdr:rowOff>36233</xdr:rowOff>
    </xdr:from>
    <xdr:to>
      <xdr:col>8</xdr:col>
      <xdr:colOff>18044</xdr:colOff>
      <xdr:row>23</xdr:row>
      <xdr:rowOff>11586</xdr:rowOff>
    </xdr:to>
    <xdr:graphicFrame macro="">
      <xdr:nvGraphicFramePr>
        <xdr:cNvPr id="8" name="Chart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333936</xdr:colOff>
      <xdr:row>27</xdr:row>
      <xdr:rowOff>163606</xdr:rowOff>
    </xdr:from>
    <xdr:to>
      <xdr:col>7</xdr:col>
      <xdr:colOff>184525</xdr:colOff>
      <xdr:row>50</xdr:row>
      <xdr:rowOff>31751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333936" y="4792756"/>
          <a:ext cx="6280897" cy="38083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1705429</xdr:colOff>
      <xdr:row>5</xdr:row>
      <xdr:rowOff>63501</xdr:rowOff>
    </xdr:from>
    <xdr:to>
      <xdr:col>2</xdr:col>
      <xdr:colOff>576118</xdr:colOff>
      <xdr:row>28</xdr:row>
      <xdr:rowOff>18143</xdr:rowOff>
    </xdr:to>
    <xdr:graphicFrame macro="">
      <xdr:nvGraphicFramePr>
        <xdr:cNvPr id="8" name="Chart 7">
          <a:extLst>
            <a:ext uri="{FF2B5EF4-FFF2-40B4-BE49-F238E27FC236}">
              <a16:creationId xmlns:a16="http://schemas.microsoft.com/office/drawing/2014/main" id="{00000000-0008-0000-29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698500</xdr:colOff>
      <xdr:row>32</xdr:row>
      <xdr:rowOff>108857</xdr:rowOff>
    </xdr:from>
    <xdr:to>
      <xdr:col>3</xdr:col>
      <xdr:colOff>474318</xdr:colOff>
      <xdr:row>45</xdr:row>
      <xdr:rowOff>71415</xdr:rowOff>
    </xdr:to>
    <xdr:graphicFrame macro="">
      <xdr:nvGraphicFramePr>
        <xdr:cNvPr id="9" name="Chart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625930</xdr:colOff>
      <xdr:row>50</xdr:row>
      <xdr:rowOff>36287</xdr:rowOff>
    </xdr:from>
    <xdr:to>
      <xdr:col>3</xdr:col>
      <xdr:colOff>519337</xdr:colOff>
      <xdr:row>62</xdr:row>
      <xdr:rowOff>167816</xdr:rowOff>
    </xdr:to>
    <xdr:graphicFrame macro="">
      <xdr:nvGraphicFramePr>
        <xdr:cNvPr id="10" name="Chart 9">
          <a:extLst>
            <a:ext uri="{FF2B5EF4-FFF2-40B4-BE49-F238E27FC236}">
              <a16:creationId xmlns:a16="http://schemas.microsoft.com/office/drawing/2014/main" id="{00000000-0008-0000-2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398319</xdr:colOff>
      <xdr:row>0</xdr:row>
      <xdr:rowOff>0</xdr:rowOff>
    </xdr:from>
    <xdr:to>
      <xdr:col>12</xdr:col>
      <xdr:colOff>496454</xdr:colOff>
      <xdr:row>54</xdr:row>
      <xdr:rowOff>98075</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398319" y="0"/>
          <a:ext cx="7452590" cy="100733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584200</xdr:colOff>
          <xdr:row>59</xdr:row>
          <xdr:rowOff>114300</xdr:rowOff>
        </xdr:from>
        <xdr:to>
          <xdr:col>7</xdr:col>
          <xdr:colOff>603250</xdr:colOff>
          <xdr:row>78</xdr:row>
          <xdr:rowOff>0</xdr:rowOff>
        </xdr:to>
        <xdr:sp macro="" textlink="">
          <xdr:nvSpPr>
            <xdr:cNvPr id="815115" name="Object 11" hidden="1">
              <a:extLst>
                <a:ext uri="{63B3BB69-23CF-44E3-9099-C40C66FF867C}">
                  <a14:compatExt spid="_x0000_s815115"/>
                </a:ext>
                <a:ext uri="{FF2B5EF4-FFF2-40B4-BE49-F238E27FC236}">
                  <a16:creationId xmlns:a16="http://schemas.microsoft.com/office/drawing/2014/main" id="{00000000-0008-0000-2C00-00000B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80</xdr:row>
          <xdr:rowOff>114300</xdr:rowOff>
        </xdr:from>
        <xdr:to>
          <xdr:col>7</xdr:col>
          <xdr:colOff>603250</xdr:colOff>
          <xdr:row>102</xdr:row>
          <xdr:rowOff>95250</xdr:rowOff>
        </xdr:to>
        <xdr:sp macro="" textlink="">
          <xdr:nvSpPr>
            <xdr:cNvPr id="815116" name="Object 12" hidden="1">
              <a:extLst>
                <a:ext uri="{63B3BB69-23CF-44E3-9099-C40C66FF867C}">
                  <a14:compatExt spid="_x0000_s815116"/>
                </a:ext>
                <a:ext uri="{FF2B5EF4-FFF2-40B4-BE49-F238E27FC236}">
                  <a16:creationId xmlns:a16="http://schemas.microsoft.com/office/drawing/2014/main" id="{00000000-0008-0000-2C00-00000C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584200</xdr:colOff>
          <xdr:row>106</xdr:row>
          <xdr:rowOff>57150</xdr:rowOff>
        </xdr:from>
        <xdr:to>
          <xdr:col>7</xdr:col>
          <xdr:colOff>628650</xdr:colOff>
          <xdr:row>123</xdr:row>
          <xdr:rowOff>107950</xdr:rowOff>
        </xdr:to>
        <xdr:sp macro="" textlink="">
          <xdr:nvSpPr>
            <xdr:cNvPr id="815117" name="Object 13" hidden="1">
              <a:extLst>
                <a:ext uri="{63B3BB69-23CF-44E3-9099-C40C66FF867C}">
                  <a14:compatExt spid="_x0000_s815117"/>
                </a:ext>
                <a:ext uri="{FF2B5EF4-FFF2-40B4-BE49-F238E27FC236}">
                  <a16:creationId xmlns:a16="http://schemas.microsoft.com/office/drawing/2014/main" id="{00000000-0008-0000-2C00-00000D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584200</xdr:colOff>
          <xdr:row>128</xdr:row>
          <xdr:rowOff>95250</xdr:rowOff>
        </xdr:from>
        <xdr:to>
          <xdr:col>7</xdr:col>
          <xdr:colOff>603250</xdr:colOff>
          <xdr:row>150</xdr:row>
          <xdr:rowOff>88900</xdr:rowOff>
        </xdr:to>
        <xdr:sp macro="" textlink="">
          <xdr:nvSpPr>
            <xdr:cNvPr id="815118" name="Object 14" hidden="1">
              <a:extLst>
                <a:ext uri="{63B3BB69-23CF-44E3-9099-C40C66FF867C}">
                  <a14:compatExt spid="_x0000_s815118"/>
                </a:ext>
                <a:ext uri="{FF2B5EF4-FFF2-40B4-BE49-F238E27FC236}">
                  <a16:creationId xmlns:a16="http://schemas.microsoft.com/office/drawing/2014/main" id="{00000000-0008-0000-2C00-00000E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153</xdr:row>
          <xdr:rowOff>0</xdr:rowOff>
        </xdr:from>
        <xdr:to>
          <xdr:col>7</xdr:col>
          <xdr:colOff>641350</xdr:colOff>
          <xdr:row>174</xdr:row>
          <xdr:rowOff>127000</xdr:rowOff>
        </xdr:to>
        <xdr:sp macro="" textlink="">
          <xdr:nvSpPr>
            <xdr:cNvPr id="815119" name="Object 15" hidden="1">
              <a:extLst>
                <a:ext uri="{63B3BB69-23CF-44E3-9099-C40C66FF867C}">
                  <a14:compatExt spid="_x0000_s815119"/>
                </a:ext>
                <a:ext uri="{FF2B5EF4-FFF2-40B4-BE49-F238E27FC236}">
                  <a16:creationId xmlns:a16="http://schemas.microsoft.com/office/drawing/2014/main" id="{00000000-0008-0000-2C00-00000F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178</xdr:row>
          <xdr:rowOff>57150</xdr:rowOff>
        </xdr:from>
        <xdr:to>
          <xdr:col>7</xdr:col>
          <xdr:colOff>641350</xdr:colOff>
          <xdr:row>185</xdr:row>
          <xdr:rowOff>1898650</xdr:rowOff>
        </xdr:to>
        <xdr:sp macro="" textlink="">
          <xdr:nvSpPr>
            <xdr:cNvPr id="815121" name="Object 17" hidden="1">
              <a:extLst>
                <a:ext uri="{63B3BB69-23CF-44E3-9099-C40C66FF867C}">
                  <a14:compatExt spid="_x0000_s815121"/>
                </a:ext>
                <a:ext uri="{FF2B5EF4-FFF2-40B4-BE49-F238E27FC236}">
                  <a16:creationId xmlns:a16="http://schemas.microsoft.com/office/drawing/2014/main" id="{00000000-0008-0000-2C00-000011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622300</xdr:colOff>
          <xdr:row>188</xdr:row>
          <xdr:rowOff>127000</xdr:rowOff>
        </xdr:from>
        <xdr:to>
          <xdr:col>7</xdr:col>
          <xdr:colOff>679450</xdr:colOff>
          <xdr:row>210</xdr:row>
          <xdr:rowOff>12700</xdr:rowOff>
        </xdr:to>
        <xdr:sp macro="" textlink="">
          <xdr:nvSpPr>
            <xdr:cNvPr id="815122" name="Object 18" hidden="1">
              <a:extLst>
                <a:ext uri="{63B3BB69-23CF-44E3-9099-C40C66FF867C}">
                  <a14:compatExt spid="_x0000_s815122"/>
                </a:ext>
                <a:ext uri="{FF2B5EF4-FFF2-40B4-BE49-F238E27FC236}">
                  <a16:creationId xmlns:a16="http://schemas.microsoft.com/office/drawing/2014/main" id="{00000000-0008-0000-2C00-000012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603250</xdr:colOff>
          <xdr:row>213</xdr:row>
          <xdr:rowOff>57150</xdr:rowOff>
        </xdr:from>
        <xdr:to>
          <xdr:col>7</xdr:col>
          <xdr:colOff>679450</xdr:colOff>
          <xdr:row>233</xdr:row>
          <xdr:rowOff>95250</xdr:rowOff>
        </xdr:to>
        <xdr:sp macro="" textlink="">
          <xdr:nvSpPr>
            <xdr:cNvPr id="815123" name="Object 19" hidden="1">
              <a:extLst>
                <a:ext uri="{63B3BB69-23CF-44E3-9099-C40C66FF867C}">
                  <a14:compatExt spid="_x0000_s815123"/>
                </a:ext>
                <a:ext uri="{FF2B5EF4-FFF2-40B4-BE49-F238E27FC236}">
                  <a16:creationId xmlns:a16="http://schemas.microsoft.com/office/drawing/2014/main" id="{00000000-0008-0000-2C00-000013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717550</xdr:colOff>
          <xdr:row>237</xdr:row>
          <xdr:rowOff>0</xdr:rowOff>
        </xdr:from>
        <xdr:to>
          <xdr:col>7</xdr:col>
          <xdr:colOff>698500</xdr:colOff>
          <xdr:row>260</xdr:row>
          <xdr:rowOff>95250</xdr:rowOff>
        </xdr:to>
        <xdr:sp macro="" textlink="">
          <xdr:nvSpPr>
            <xdr:cNvPr id="815124" name="Object 20" hidden="1">
              <a:extLst>
                <a:ext uri="{63B3BB69-23CF-44E3-9099-C40C66FF867C}">
                  <a14:compatExt spid="_x0000_s815124"/>
                </a:ext>
                <a:ext uri="{FF2B5EF4-FFF2-40B4-BE49-F238E27FC236}">
                  <a16:creationId xmlns:a16="http://schemas.microsoft.com/office/drawing/2014/main" id="{00000000-0008-0000-2C00-000014700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1018351</xdr:colOff>
      <xdr:row>42</xdr:row>
      <xdr:rowOff>113056</xdr:rowOff>
    </xdr:from>
    <xdr:ext cx="2238375" cy="784041"/>
    <xdr:pic>
      <xdr:nvPicPr>
        <xdr:cNvPr id="2" name="Picture 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888715" y="7121147"/>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732117</xdr:colOff>
      <xdr:row>37</xdr:row>
      <xdr:rowOff>28281</xdr:rowOff>
    </xdr:from>
    <xdr:to>
      <xdr:col>5</xdr:col>
      <xdr:colOff>129923</xdr:colOff>
      <xdr:row>41</xdr:row>
      <xdr:rowOff>62753</xdr:rowOff>
    </xdr:to>
    <xdr:sp macro="" textlink="">
      <xdr:nvSpPr>
        <xdr:cNvPr id="3" name="Rektangel med rundade hörn 1">
          <a:extLst>
            <a:ext uri="{FF2B5EF4-FFF2-40B4-BE49-F238E27FC236}">
              <a16:creationId xmlns:a16="http://schemas.microsoft.com/office/drawing/2014/main" id="{00000000-0008-0000-2D00-000003000000}"/>
            </a:ext>
          </a:extLst>
        </xdr:cNvPr>
        <xdr:cNvSpPr/>
      </xdr:nvSpPr>
      <xdr:spPr>
        <a:xfrm flipH="1">
          <a:off x="732117" y="6348399"/>
          <a:ext cx="6479924" cy="542472"/>
        </a:xfrm>
        <a:prstGeom prst="roundRect">
          <a:avLst>
            <a:gd name="adj" fmla="val 0"/>
          </a:avLst>
        </a:prstGeom>
        <a:solidFill>
          <a:srgbClr val="D6EB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72000" rIns="72000" bIns="72000" numCol="1" spcCol="0" rtlCol="0" fromWordArt="0" anchor="ctr" anchorCtr="0" forceAA="0" compatLnSpc="1">
          <a:prstTxWarp prst="textNoShape">
            <a:avLst/>
          </a:prstTxWarp>
        </a:bodyPr>
        <a:lstStyle/>
        <a:p>
          <a:pPr algn="ctr">
            <a:lnSpc>
              <a:spcPct val="115000"/>
            </a:lnSpc>
            <a:spcBef>
              <a:spcPts val="100"/>
            </a:spcBef>
            <a:spcAft>
              <a:spcPts val="1000"/>
            </a:spcAft>
          </a:pPr>
          <a:endParaRPr lang="en-GB" sz="700">
            <a:solidFill>
              <a:srgbClr val="000000"/>
            </a:solidFill>
            <a:effectLst/>
            <a:latin typeface="Arial" panose="020B0604020202020204" pitchFamily="34" charset="0"/>
            <a:ea typeface="Calibri" panose="020F0502020204030204" pitchFamily="34" charset="0"/>
            <a:cs typeface="Arial" panose="020B0604020202020204" pitchFamily="34" charset="0"/>
          </a:endParaRPr>
        </a:p>
        <a:p>
          <a:pPr algn="l">
            <a:lnSpc>
              <a:spcPct val="115000"/>
            </a:lnSpc>
            <a:spcBef>
              <a:spcPts val="100"/>
            </a:spcBef>
            <a:spcAft>
              <a:spcPts val="1000"/>
            </a:spcAft>
          </a:pPr>
          <a:r>
            <a:rPr lang="en-GB" sz="700">
              <a:solidFill>
                <a:srgbClr val="000000"/>
              </a:solidFill>
              <a:effectLst/>
              <a:latin typeface="Arial" panose="020B0604020202020204" pitchFamily="34" charset="0"/>
              <a:ea typeface="Calibri" panose="020F0502020204030204" pitchFamily="34" charset="0"/>
              <a:cs typeface="Arial" panose="020B0604020202020204" pitchFamily="34" charset="0"/>
            </a:rPr>
            <a:t>We are a universal bank with a 200-year history of supporting and growing the Nordic economies – enabling dreams and aspirations for a greater good. Every day, we work to support our customers’ financial development, delivering best-in-class omnichannel customer experiences and driving sustainable change. The Nordea share is listed on the Nasdaq Helsinki, Nasdaq Copenhagen and Nasdaq Stockholm exchanges. Read more about us at nordea.com.</a:t>
          </a:r>
          <a:endParaRPr lang="en-GB" sz="1100">
            <a:effectLst/>
            <a:ea typeface="Calibri" panose="020F0502020204030204" pitchFamily="34" charset="0"/>
            <a:cs typeface="Arial" panose="020B0604020202020204" pitchFamily="34" charset="0"/>
          </a:endParaRPr>
        </a:p>
        <a:p>
          <a:pPr>
            <a:lnSpc>
              <a:spcPct val="115000"/>
            </a:lnSpc>
            <a:spcBef>
              <a:spcPts val="100"/>
            </a:spcBef>
            <a:spcAft>
              <a:spcPts val="1000"/>
            </a:spcAft>
          </a:pPr>
          <a:r>
            <a:rPr lang="en-US" sz="700">
              <a:effectLst/>
              <a:latin typeface="Arial" panose="020B0604020202020204" pitchFamily="34" charset="0"/>
              <a:ea typeface="Calibri" panose="020F0502020204030204" pitchFamily="34" charset="0"/>
              <a:cs typeface="Arial" panose="020B0604020202020204" pitchFamily="34" charset="0"/>
            </a:rPr>
            <a:t> </a:t>
          </a:r>
          <a:endParaRPr lang="en-GB" sz="1100">
            <a:effectLst/>
            <a:ea typeface="Calibri" panose="020F050202020403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387350</xdr:colOff>
      <xdr:row>0</xdr:row>
      <xdr:rowOff>0</xdr:rowOff>
    </xdr:from>
    <xdr:ext cx="6858000" cy="112141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350" y="0"/>
          <a:ext cx="6858000" cy="112141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99217</xdr:rowOff>
    </xdr:from>
    <xdr:to>
      <xdr:col>12</xdr:col>
      <xdr:colOff>569539</xdr:colOff>
      <xdr:row>86</xdr:row>
      <xdr:rowOff>31750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 y="99217"/>
          <a:ext cx="8189538" cy="108545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23814</xdr:rowOff>
    </xdr:from>
    <xdr:to>
      <xdr:col>12</xdr:col>
      <xdr:colOff>606795</xdr:colOff>
      <xdr:row>59</xdr:row>
      <xdr:rowOff>72448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154778" y="214314"/>
          <a:ext cx="7739797" cy="113542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104588</xdr:colOff>
      <xdr:row>0</xdr:row>
      <xdr:rowOff>137758</xdr:rowOff>
    </xdr:from>
    <xdr:to>
      <xdr:col>12</xdr:col>
      <xdr:colOff>189877</xdr:colOff>
      <xdr:row>50</xdr:row>
      <xdr:rowOff>89647</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8" y="137758"/>
          <a:ext cx="7540936" cy="94993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120650</xdr:colOff>
      <xdr:row>0</xdr:row>
      <xdr:rowOff>87314</xdr:rowOff>
    </xdr:from>
    <xdr:ext cx="7479900" cy="10582273"/>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20650" y="87314"/>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41</xdr:row>
      <xdr:rowOff>0</xdr:rowOff>
    </xdr:from>
    <xdr:ext cx="114300" cy="285750"/>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8" name="Text Box 8">
          <a:extLst>
            <a:ext uri="{FF2B5EF4-FFF2-40B4-BE49-F238E27FC236}">
              <a16:creationId xmlns:a16="http://schemas.microsoft.com/office/drawing/2014/main" id="{00000000-0008-0000-1B00-000008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9" name="Text Box 9">
          <a:extLst>
            <a:ext uri="{FF2B5EF4-FFF2-40B4-BE49-F238E27FC236}">
              <a16:creationId xmlns:a16="http://schemas.microsoft.com/office/drawing/2014/main" id="{00000000-0008-0000-1B00-000009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0" name="Text Box 10">
          <a:extLst>
            <a:ext uri="{FF2B5EF4-FFF2-40B4-BE49-F238E27FC236}">
              <a16:creationId xmlns:a16="http://schemas.microsoft.com/office/drawing/2014/main" id="{00000000-0008-0000-1B00-00000A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1" name="Text Box 11">
          <a:extLst>
            <a:ext uri="{FF2B5EF4-FFF2-40B4-BE49-F238E27FC236}">
              <a16:creationId xmlns:a16="http://schemas.microsoft.com/office/drawing/2014/main" id="{00000000-0008-0000-1B00-00000B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 name="Text Box 12">
          <a:extLst>
            <a:ext uri="{FF2B5EF4-FFF2-40B4-BE49-F238E27FC236}">
              <a16:creationId xmlns:a16="http://schemas.microsoft.com/office/drawing/2014/main" id="{00000000-0008-0000-1B00-00000C00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3" name="Text Box 13">
          <a:extLst>
            <a:ext uri="{FF2B5EF4-FFF2-40B4-BE49-F238E27FC236}">
              <a16:creationId xmlns:a16="http://schemas.microsoft.com/office/drawing/2014/main" id="{00000000-0008-0000-1B00-00000D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4" name="Text Box 14">
          <a:extLst>
            <a:ext uri="{FF2B5EF4-FFF2-40B4-BE49-F238E27FC236}">
              <a16:creationId xmlns:a16="http://schemas.microsoft.com/office/drawing/2014/main" id="{00000000-0008-0000-1B00-00000E00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5" name="Text Box 1">
          <a:extLst>
            <a:ext uri="{FF2B5EF4-FFF2-40B4-BE49-F238E27FC236}">
              <a16:creationId xmlns:a16="http://schemas.microsoft.com/office/drawing/2014/main" id="{00000000-0008-0000-1B00-00000F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6" name="Text Box 2">
          <a:extLst>
            <a:ext uri="{FF2B5EF4-FFF2-40B4-BE49-F238E27FC236}">
              <a16:creationId xmlns:a16="http://schemas.microsoft.com/office/drawing/2014/main" id="{00000000-0008-0000-1B00-00001000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16</xdr:row>
      <xdr:rowOff>0</xdr:rowOff>
    </xdr:from>
    <xdr:ext cx="114300" cy="285750"/>
    <xdr:sp macro="" textlink="">
      <xdr:nvSpPr>
        <xdr:cNvPr id="17" name="Text Box 8">
          <a:extLst>
            <a:ext uri="{FF2B5EF4-FFF2-40B4-BE49-F238E27FC236}">
              <a16:creationId xmlns:a16="http://schemas.microsoft.com/office/drawing/2014/main" id="{00000000-0008-0000-1B00-00001100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1B00-000012000000}"/>
            </a:ext>
          </a:extLst>
        </xdr:cNvPr>
        <xdr:cNvSpPr txBox="1">
          <a:spLocks noChangeArrowheads="1"/>
        </xdr:cNvSpPr>
      </xdr:nvSpPr>
      <xdr:spPr bwMode="auto">
        <a:xfrm>
          <a:off x="27279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27</xdr:row>
      <xdr:rowOff>0</xdr:rowOff>
    </xdr:from>
    <xdr:ext cx="114300" cy="285750"/>
    <xdr:sp macro="" textlink="">
      <xdr:nvSpPr>
        <xdr:cNvPr id="19" name="Text Box 8">
          <a:extLst>
            <a:ext uri="{FF2B5EF4-FFF2-40B4-BE49-F238E27FC236}">
              <a16:creationId xmlns:a16="http://schemas.microsoft.com/office/drawing/2014/main" id="{00000000-0008-0000-1B00-00001300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0" name="Text Box 8">
          <a:extLst>
            <a:ext uri="{FF2B5EF4-FFF2-40B4-BE49-F238E27FC236}">
              <a16:creationId xmlns:a16="http://schemas.microsoft.com/office/drawing/2014/main" id="{00000000-0008-0000-1B00-000014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21" name="Text Box 8">
          <a:extLst>
            <a:ext uri="{FF2B5EF4-FFF2-40B4-BE49-F238E27FC236}">
              <a16:creationId xmlns:a16="http://schemas.microsoft.com/office/drawing/2014/main" id="{00000000-0008-0000-1B00-000015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22" name="Text Box 8">
          <a:extLst>
            <a:ext uri="{FF2B5EF4-FFF2-40B4-BE49-F238E27FC236}">
              <a16:creationId xmlns:a16="http://schemas.microsoft.com/office/drawing/2014/main" id="{00000000-0008-0000-1B00-000016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3" name="Text Box 1">
          <a:extLst>
            <a:ext uri="{FF2B5EF4-FFF2-40B4-BE49-F238E27FC236}">
              <a16:creationId xmlns:a16="http://schemas.microsoft.com/office/drawing/2014/main" id="{00000000-0008-0000-1B00-00001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4" name="Text Box 2">
          <a:extLst>
            <a:ext uri="{FF2B5EF4-FFF2-40B4-BE49-F238E27FC236}">
              <a16:creationId xmlns:a16="http://schemas.microsoft.com/office/drawing/2014/main" id="{00000000-0008-0000-1B00-00001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5" name="Text Box 3">
          <a:extLst>
            <a:ext uri="{FF2B5EF4-FFF2-40B4-BE49-F238E27FC236}">
              <a16:creationId xmlns:a16="http://schemas.microsoft.com/office/drawing/2014/main" id="{00000000-0008-0000-1B00-00001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6" name="Text Box 4">
          <a:extLst>
            <a:ext uri="{FF2B5EF4-FFF2-40B4-BE49-F238E27FC236}">
              <a16:creationId xmlns:a16="http://schemas.microsoft.com/office/drawing/2014/main" id="{00000000-0008-0000-1B00-00001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7" name="Text Box 5">
          <a:extLst>
            <a:ext uri="{FF2B5EF4-FFF2-40B4-BE49-F238E27FC236}">
              <a16:creationId xmlns:a16="http://schemas.microsoft.com/office/drawing/2014/main" id="{00000000-0008-0000-1B00-00001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8" name="Text Box 6">
          <a:extLst>
            <a:ext uri="{FF2B5EF4-FFF2-40B4-BE49-F238E27FC236}">
              <a16:creationId xmlns:a16="http://schemas.microsoft.com/office/drawing/2014/main" id="{00000000-0008-0000-1B00-00001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29" name="Text Box 8">
          <a:extLst>
            <a:ext uri="{FF2B5EF4-FFF2-40B4-BE49-F238E27FC236}">
              <a16:creationId xmlns:a16="http://schemas.microsoft.com/office/drawing/2014/main" id="{00000000-0008-0000-1B00-00001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0" name="Text Box 9">
          <a:extLst>
            <a:ext uri="{FF2B5EF4-FFF2-40B4-BE49-F238E27FC236}">
              <a16:creationId xmlns:a16="http://schemas.microsoft.com/office/drawing/2014/main" id="{00000000-0008-0000-1B00-00001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1" name="Text Box 10">
          <a:extLst>
            <a:ext uri="{FF2B5EF4-FFF2-40B4-BE49-F238E27FC236}">
              <a16:creationId xmlns:a16="http://schemas.microsoft.com/office/drawing/2014/main" id="{00000000-0008-0000-1B00-00001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2" name="Text Box 1">
          <a:extLst>
            <a:ext uri="{FF2B5EF4-FFF2-40B4-BE49-F238E27FC236}">
              <a16:creationId xmlns:a16="http://schemas.microsoft.com/office/drawing/2014/main" id="{00000000-0008-0000-1B00-00002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33" name="Text Box 2">
          <a:extLst>
            <a:ext uri="{FF2B5EF4-FFF2-40B4-BE49-F238E27FC236}">
              <a16:creationId xmlns:a16="http://schemas.microsoft.com/office/drawing/2014/main" id="{00000000-0008-0000-1B00-00002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29</xdr:row>
      <xdr:rowOff>0</xdr:rowOff>
    </xdr:from>
    <xdr:ext cx="114300" cy="285750"/>
    <xdr:sp macro="" textlink="">
      <xdr:nvSpPr>
        <xdr:cNvPr id="34" name="Text Box 8">
          <a:extLst>
            <a:ext uri="{FF2B5EF4-FFF2-40B4-BE49-F238E27FC236}">
              <a16:creationId xmlns:a16="http://schemas.microsoft.com/office/drawing/2014/main" id="{00000000-0008-0000-1B00-00002200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5" name="Text Box 1">
          <a:extLst>
            <a:ext uri="{FF2B5EF4-FFF2-40B4-BE49-F238E27FC236}">
              <a16:creationId xmlns:a16="http://schemas.microsoft.com/office/drawing/2014/main" id="{00000000-0008-0000-1B00-000023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6" name="Text Box 2">
          <a:extLst>
            <a:ext uri="{FF2B5EF4-FFF2-40B4-BE49-F238E27FC236}">
              <a16:creationId xmlns:a16="http://schemas.microsoft.com/office/drawing/2014/main" id="{00000000-0008-0000-1B00-00002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7" name="Text Box 3">
          <a:extLst>
            <a:ext uri="{FF2B5EF4-FFF2-40B4-BE49-F238E27FC236}">
              <a16:creationId xmlns:a16="http://schemas.microsoft.com/office/drawing/2014/main" id="{00000000-0008-0000-1B00-00002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8" name="Text Box 4">
          <a:extLst>
            <a:ext uri="{FF2B5EF4-FFF2-40B4-BE49-F238E27FC236}">
              <a16:creationId xmlns:a16="http://schemas.microsoft.com/office/drawing/2014/main" id="{00000000-0008-0000-1B00-00002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39" name="Text Box 5">
          <a:extLst>
            <a:ext uri="{FF2B5EF4-FFF2-40B4-BE49-F238E27FC236}">
              <a16:creationId xmlns:a16="http://schemas.microsoft.com/office/drawing/2014/main" id="{00000000-0008-0000-1B00-00002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0" name="Text Box 6">
          <a:extLst>
            <a:ext uri="{FF2B5EF4-FFF2-40B4-BE49-F238E27FC236}">
              <a16:creationId xmlns:a16="http://schemas.microsoft.com/office/drawing/2014/main" id="{00000000-0008-0000-1B00-00002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1" name="Text Box 8">
          <a:extLst>
            <a:ext uri="{FF2B5EF4-FFF2-40B4-BE49-F238E27FC236}">
              <a16:creationId xmlns:a16="http://schemas.microsoft.com/office/drawing/2014/main" id="{00000000-0008-0000-1B00-00002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2" name="Text Box 9">
          <a:extLst>
            <a:ext uri="{FF2B5EF4-FFF2-40B4-BE49-F238E27FC236}">
              <a16:creationId xmlns:a16="http://schemas.microsoft.com/office/drawing/2014/main" id="{00000000-0008-0000-1B00-00002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3" name="Text Box 10">
          <a:extLst>
            <a:ext uri="{FF2B5EF4-FFF2-40B4-BE49-F238E27FC236}">
              <a16:creationId xmlns:a16="http://schemas.microsoft.com/office/drawing/2014/main" id="{00000000-0008-0000-1B00-00002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44" name="Text Box 11">
          <a:extLst>
            <a:ext uri="{FF2B5EF4-FFF2-40B4-BE49-F238E27FC236}">
              <a16:creationId xmlns:a16="http://schemas.microsoft.com/office/drawing/2014/main" id="{00000000-0008-0000-1B00-00002C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45" name="Text Box 12">
          <a:extLst>
            <a:ext uri="{FF2B5EF4-FFF2-40B4-BE49-F238E27FC236}">
              <a16:creationId xmlns:a16="http://schemas.microsoft.com/office/drawing/2014/main" id="{00000000-0008-0000-1B00-00002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6" name="Text Box 13">
          <a:extLst>
            <a:ext uri="{FF2B5EF4-FFF2-40B4-BE49-F238E27FC236}">
              <a16:creationId xmlns:a16="http://schemas.microsoft.com/office/drawing/2014/main" id="{00000000-0008-0000-1B00-00002E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7" name="Text Box 14">
          <a:extLst>
            <a:ext uri="{FF2B5EF4-FFF2-40B4-BE49-F238E27FC236}">
              <a16:creationId xmlns:a16="http://schemas.microsoft.com/office/drawing/2014/main" id="{00000000-0008-0000-1B00-00002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8" name="Text Box 1">
          <a:extLst>
            <a:ext uri="{FF2B5EF4-FFF2-40B4-BE49-F238E27FC236}">
              <a16:creationId xmlns:a16="http://schemas.microsoft.com/office/drawing/2014/main" id="{00000000-0008-0000-1B00-000030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49" name="Text Box 2">
          <a:extLst>
            <a:ext uri="{FF2B5EF4-FFF2-40B4-BE49-F238E27FC236}">
              <a16:creationId xmlns:a16="http://schemas.microsoft.com/office/drawing/2014/main" id="{00000000-0008-0000-1B00-00003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0" name="Text Box 8">
          <a:extLst>
            <a:ext uri="{FF2B5EF4-FFF2-40B4-BE49-F238E27FC236}">
              <a16:creationId xmlns:a16="http://schemas.microsoft.com/office/drawing/2014/main" id="{00000000-0008-0000-1B00-000032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51" name="Text Box 8">
          <a:extLst>
            <a:ext uri="{FF2B5EF4-FFF2-40B4-BE49-F238E27FC236}">
              <a16:creationId xmlns:a16="http://schemas.microsoft.com/office/drawing/2014/main" id="{00000000-0008-0000-1B00-00003300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52" name="Text Box 8">
          <a:extLst>
            <a:ext uri="{FF2B5EF4-FFF2-40B4-BE49-F238E27FC236}">
              <a16:creationId xmlns:a16="http://schemas.microsoft.com/office/drawing/2014/main" id="{00000000-0008-0000-1B00-000034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53" name="Text Box 8">
          <a:extLst>
            <a:ext uri="{FF2B5EF4-FFF2-40B4-BE49-F238E27FC236}">
              <a16:creationId xmlns:a16="http://schemas.microsoft.com/office/drawing/2014/main" id="{00000000-0008-0000-1B00-000035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4" name="Text Box 8">
          <a:extLst>
            <a:ext uri="{FF2B5EF4-FFF2-40B4-BE49-F238E27FC236}">
              <a16:creationId xmlns:a16="http://schemas.microsoft.com/office/drawing/2014/main" id="{00000000-0008-0000-1B00-000036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5" name="Text Box 8">
          <a:extLst>
            <a:ext uri="{FF2B5EF4-FFF2-40B4-BE49-F238E27FC236}">
              <a16:creationId xmlns:a16="http://schemas.microsoft.com/office/drawing/2014/main" id="{00000000-0008-0000-1B00-00003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6" name="Text Box 1">
          <a:extLst>
            <a:ext uri="{FF2B5EF4-FFF2-40B4-BE49-F238E27FC236}">
              <a16:creationId xmlns:a16="http://schemas.microsoft.com/office/drawing/2014/main" id="{00000000-0008-0000-1B00-00003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7" name="Text Box 2">
          <a:extLst>
            <a:ext uri="{FF2B5EF4-FFF2-40B4-BE49-F238E27FC236}">
              <a16:creationId xmlns:a16="http://schemas.microsoft.com/office/drawing/2014/main" id="{00000000-0008-0000-1B00-00003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8" name="Text Box 3">
          <a:extLst>
            <a:ext uri="{FF2B5EF4-FFF2-40B4-BE49-F238E27FC236}">
              <a16:creationId xmlns:a16="http://schemas.microsoft.com/office/drawing/2014/main" id="{00000000-0008-0000-1B00-00003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59" name="Text Box 4">
          <a:extLst>
            <a:ext uri="{FF2B5EF4-FFF2-40B4-BE49-F238E27FC236}">
              <a16:creationId xmlns:a16="http://schemas.microsoft.com/office/drawing/2014/main" id="{00000000-0008-0000-1B00-00003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0" name="Text Box 5">
          <a:extLst>
            <a:ext uri="{FF2B5EF4-FFF2-40B4-BE49-F238E27FC236}">
              <a16:creationId xmlns:a16="http://schemas.microsoft.com/office/drawing/2014/main" id="{00000000-0008-0000-1B00-00003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1" name="Text Box 6">
          <a:extLst>
            <a:ext uri="{FF2B5EF4-FFF2-40B4-BE49-F238E27FC236}">
              <a16:creationId xmlns:a16="http://schemas.microsoft.com/office/drawing/2014/main" id="{00000000-0008-0000-1B00-00003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2" name="Text Box 8">
          <a:extLst>
            <a:ext uri="{FF2B5EF4-FFF2-40B4-BE49-F238E27FC236}">
              <a16:creationId xmlns:a16="http://schemas.microsoft.com/office/drawing/2014/main" id="{00000000-0008-0000-1B00-00003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3" name="Text Box 9">
          <a:extLst>
            <a:ext uri="{FF2B5EF4-FFF2-40B4-BE49-F238E27FC236}">
              <a16:creationId xmlns:a16="http://schemas.microsoft.com/office/drawing/2014/main" id="{00000000-0008-0000-1B00-00003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4" name="Text Box 10">
          <a:extLst>
            <a:ext uri="{FF2B5EF4-FFF2-40B4-BE49-F238E27FC236}">
              <a16:creationId xmlns:a16="http://schemas.microsoft.com/office/drawing/2014/main" id="{00000000-0008-0000-1B00-00004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5" name="Text Box 1">
          <a:extLst>
            <a:ext uri="{FF2B5EF4-FFF2-40B4-BE49-F238E27FC236}">
              <a16:creationId xmlns:a16="http://schemas.microsoft.com/office/drawing/2014/main" id="{00000000-0008-0000-1B00-00004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66" name="Text Box 2">
          <a:extLst>
            <a:ext uri="{FF2B5EF4-FFF2-40B4-BE49-F238E27FC236}">
              <a16:creationId xmlns:a16="http://schemas.microsoft.com/office/drawing/2014/main" id="{00000000-0008-0000-1B00-00004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67" name="Text Box 8">
          <a:extLst>
            <a:ext uri="{FF2B5EF4-FFF2-40B4-BE49-F238E27FC236}">
              <a16:creationId xmlns:a16="http://schemas.microsoft.com/office/drawing/2014/main" id="{00000000-0008-0000-1B00-000043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68" name="Text Box 1">
          <a:extLst>
            <a:ext uri="{FF2B5EF4-FFF2-40B4-BE49-F238E27FC236}">
              <a16:creationId xmlns:a16="http://schemas.microsoft.com/office/drawing/2014/main" id="{00000000-0008-0000-1B00-000044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69" name="Text Box 2">
          <a:extLst>
            <a:ext uri="{FF2B5EF4-FFF2-40B4-BE49-F238E27FC236}">
              <a16:creationId xmlns:a16="http://schemas.microsoft.com/office/drawing/2014/main" id="{00000000-0008-0000-1B00-000045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0" name="Text Box 3">
          <a:extLst>
            <a:ext uri="{FF2B5EF4-FFF2-40B4-BE49-F238E27FC236}">
              <a16:creationId xmlns:a16="http://schemas.microsoft.com/office/drawing/2014/main" id="{00000000-0008-0000-1B00-000046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1" name="Text Box 4">
          <a:extLst>
            <a:ext uri="{FF2B5EF4-FFF2-40B4-BE49-F238E27FC236}">
              <a16:creationId xmlns:a16="http://schemas.microsoft.com/office/drawing/2014/main" id="{00000000-0008-0000-1B00-000047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2" name="Text Box 5">
          <a:extLst>
            <a:ext uri="{FF2B5EF4-FFF2-40B4-BE49-F238E27FC236}">
              <a16:creationId xmlns:a16="http://schemas.microsoft.com/office/drawing/2014/main" id="{00000000-0008-0000-1B00-000048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3" name="Text Box 6">
          <a:extLst>
            <a:ext uri="{FF2B5EF4-FFF2-40B4-BE49-F238E27FC236}">
              <a16:creationId xmlns:a16="http://schemas.microsoft.com/office/drawing/2014/main" id="{00000000-0008-0000-1B00-000049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4" name="Text Box 8">
          <a:extLst>
            <a:ext uri="{FF2B5EF4-FFF2-40B4-BE49-F238E27FC236}">
              <a16:creationId xmlns:a16="http://schemas.microsoft.com/office/drawing/2014/main" id="{00000000-0008-0000-1B00-00004A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5" name="Text Box 9">
          <a:extLst>
            <a:ext uri="{FF2B5EF4-FFF2-40B4-BE49-F238E27FC236}">
              <a16:creationId xmlns:a16="http://schemas.microsoft.com/office/drawing/2014/main" id="{00000000-0008-0000-1B00-00004B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76" name="Text Box 10">
          <a:extLst>
            <a:ext uri="{FF2B5EF4-FFF2-40B4-BE49-F238E27FC236}">
              <a16:creationId xmlns:a16="http://schemas.microsoft.com/office/drawing/2014/main" id="{00000000-0008-0000-1B00-00004C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77" name="Text Box 11">
          <a:extLst>
            <a:ext uri="{FF2B5EF4-FFF2-40B4-BE49-F238E27FC236}">
              <a16:creationId xmlns:a16="http://schemas.microsoft.com/office/drawing/2014/main" id="{00000000-0008-0000-1B00-00004D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78" name="Text Box 12">
          <a:extLst>
            <a:ext uri="{FF2B5EF4-FFF2-40B4-BE49-F238E27FC236}">
              <a16:creationId xmlns:a16="http://schemas.microsoft.com/office/drawing/2014/main" id="{00000000-0008-0000-1B00-00004E00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79" name="Text Box 13">
          <a:extLst>
            <a:ext uri="{FF2B5EF4-FFF2-40B4-BE49-F238E27FC236}">
              <a16:creationId xmlns:a16="http://schemas.microsoft.com/office/drawing/2014/main" id="{00000000-0008-0000-1B00-00004F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80" name="Text Box 14">
          <a:extLst>
            <a:ext uri="{FF2B5EF4-FFF2-40B4-BE49-F238E27FC236}">
              <a16:creationId xmlns:a16="http://schemas.microsoft.com/office/drawing/2014/main" id="{00000000-0008-0000-1B00-00005000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81" name="Text Box 1">
          <a:extLst>
            <a:ext uri="{FF2B5EF4-FFF2-40B4-BE49-F238E27FC236}">
              <a16:creationId xmlns:a16="http://schemas.microsoft.com/office/drawing/2014/main" id="{00000000-0008-0000-1B00-000051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82" name="Text Box 2">
          <a:extLst>
            <a:ext uri="{FF2B5EF4-FFF2-40B4-BE49-F238E27FC236}">
              <a16:creationId xmlns:a16="http://schemas.microsoft.com/office/drawing/2014/main" id="{00000000-0008-0000-1B00-00005200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3" name="Text Box 8">
          <a:extLst>
            <a:ext uri="{FF2B5EF4-FFF2-40B4-BE49-F238E27FC236}">
              <a16:creationId xmlns:a16="http://schemas.microsoft.com/office/drawing/2014/main" id="{00000000-0008-0000-1B00-00005300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656166</xdr:colOff>
      <xdr:row>25</xdr:row>
      <xdr:rowOff>10583</xdr:rowOff>
    </xdr:from>
    <xdr:ext cx="114300" cy="285750"/>
    <xdr:sp macro="" textlink="">
      <xdr:nvSpPr>
        <xdr:cNvPr id="84" name="Text Box 8">
          <a:extLst>
            <a:ext uri="{FF2B5EF4-FFF2-40B4-BE49-F238E27FC236}">
              <a16:creationId xmlns:a16="http://schemas.microsoft.com/office/drawing/2014/main" id="{00000000-0008-0000-1B00-000054000000}"/>
            </a:ext>
          </a:extLst>
        </xdr:cNvPr>
        <xdr:cNvSpPr txBox="1">
          <a:spLocks noChangeArrowheads="1"/>
        </xdr:cNvSpPr>
      </xdr:nvSpPr>
      <xdr:spPr bwMode="auto">
        <a:xfrm>
          <a:off x="562440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85" name="Text Box 8">
          <a:extLst>
            <a:ext uri="{FF2B5EF4-FFF2-40B4-BE49-F238E27FC236}">
              <a16:creationId xmlns:a16="http://schemas.microsoft.com/office/drawing/2014/main" id="{00000000-0008-0000-1B00-00005500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6" name="Text Box 8">
          <a:extLst>
            <a:ext uri="{FF2B5EF4-FFF2-40B4-BE49-F238E27FC236}">
              <a16:creationId xmlns:a16="http://schemas.microsoft.com/office/drawing/2014/main" id="{00000000-0008-0000-1B00-00005600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7" name="Text Box 8">
          <a:extLst>
            <a:ext uri="{FF2B5EF4-FFF2-40B4-BE49-F238E27FC236}">
              <a16:creationId xmlns:a16="http://schemas.microsoft.com/office/drawing/2014/main" id="{00000000-0008-0000-1B00-000057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8" name="Text Box 8">
          <a:extLst>
            <a:ext uri="{FF2B5EF4-FFF2-40B4-BE49-F238E27FC236}">
              <a16:creationId xmlns:a16="http://schemas.microsoft.com/office/drawing/2014/main" id="{00000000-0008-0000-1B00-000058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89" name="Text Box 1">
          <a:extLst>
            <a:ext uri="{FF2B5EF4-FFF2-40B4-BE49-F238E27FC236}">
              <a16:creationId xmlns:a16="http://schemas.microsoft.com/office/drawing/2014/main" id="{00000000-0008-0000-1B00-000059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0" name="Text Box 2">
          <a:extLst>
            <a:ext uri="{FF2B5EF4-FFF2-40B4-BE49-F238E27FC236}">
              <a16:creationId xmlns:a16="http://schemas.microsoft.com/office/drawing/2014/main" id="{00000000-0008-0000-1B00-00005A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1" name="Text Box 3">
          <a:extLst>
            <a:ext uri="{FF2B5EF4-FFF2-40B4-BE49-F238E27FC236}">
              <a16:creationId xmlns:a16="http://schemas.microsoft.com/office/drawing/2014/main" id="{00000000-0008-0000-1B00-00005B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2" name="Text Box 4">
          <a:extLst>
            <a:ext uri="{FF2B5EF4-FFF2-40B4-BE49-F238E27FC236}">
              <a16:creationId xmlns:a16="http://schemas.microsoft.com/office/drawing/2014/main" id="{00000000-0008-0000-1B00-00005C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3" name="Text Box 5">
          <a:extLst>
            <a:ext uri="{FF2B5EF4-FFF2-40B4-BE49-F238E27FC236}">
              <a16:creationId xmlns:a16="http://schemas.microsoft.com/office/drawing/2014/main" id="{00000000-0008-0000-1B00-00005D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4" name="Text Box 6">
          <a:extLst>
            <a:ext uri="{FF2B5EF4-FFF2-40B4-BE49-F238E27FC236}">
              <a16:creationId xmlns:a16="http://schemas.microsoft.com/office/drawing/2014/main" id="{00000000-0008-0000-1B00-00005E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5" name="Text Box 8">
          <a:extLst>
            <a:ext uri="{FF2B5EF4-FFF2-40B4-BE49-F238E27FC236}">
              <a16:creationId xmlns:a16="http://schemas.microsoft.com/office/drawing/2014/main" id="{00000000-0008-0000-1B00-00005F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6" name="Text Box 9">
          <a:extLst>
            <a:ext uri="{FF2B5EF4-FFF2-40B4-BE49-F238E27FC236}">
              <a16:creationId xmlns:a16="http://schemas.microsoft.com/office/drawing/2014/main" id="{00000000-0008-0000-1B00-000060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7" name="Text Box 10">
          <a:extLst>
            <a:ext uri="{FF2B5EF4-FFF2-40B4-BE49-F238E27FC236}">
              <a16:creationId xmlns:a16="http://schemas.microsoft.com/office/drawing/2014/main" id="{00000000-0008-0000-1B00-000061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8" name="Text Box 1">
          <a:extLst>
            <a:ext uri="{FF2B5EF4-FFF2-40B4-BE49-F238E27FC236}">
              <a16:creationId xmlns:a16="http://schemas.microsoft.com/office/drawing/2014/main" id="{00000000-0008-0000-1B00-000062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99" name="Text Box 2">
          <a:extLst>
            <a:ext uri="{FF2B5EF4-FFF2-40B4-BE49-F238E27FC236}">
              <a16:creationId xmlns:a16="http://schemas.microsoft.com/office/drawing/2014/main" id="{00000000-0008-0000-1B00-00006300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00" name="Text Box 8">
          <a:extLst>
            <a:ext uri="{FF2B5EF4-FFF2-40B4-BE49-F238E27FC236}">
              <a16:creationId xmlns:a16="http://schemas.microsoft.com/office/drawing/2014/main" id="{00000000-0008-0000-1B00-00006400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01" name="Text Box 13">
          <a:extLst>
            <a:ext uri="{FF2B5EF4-FFF2-40B4-BE49-F238E27FC236}">
              <a16:creationId xmlns:a16="http://schemas.microsoft.com/office/drawing/2014/main" id="{00000000-0008-0000-1B00-000065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02" name="Text Box 14">
          <a:extLst>
            <a:ext uri="{FF2B5EF4-FFF2-40B4-BE49-F238E27FC236}">
              <a16:creationId xmlns:a16="http://schemas.microsoft.com/office/drawing/2014/main" id="{00000000-0008-0000-1B00-00006600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1B00-000067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1B00-00006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1B00-00006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1B00-00006A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1B00-00006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1B00-00006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1B00-00006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1B00-00006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1B00-00006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1B00-000070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1B00-000071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1B00-000072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1B00-000073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1B00-000074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1B00-000075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16</xdr:row>
      <xdr:rowOff>0</xdr:rowOff>
    </xdr:from>
    <xdr:ext cx="114300" cy="285750"/>
    <xdr:sp macro="" textlink="">
      <xdr:nvSpPr>
        <xdr:cNvPr id="118" name="Text Box 8">
          <a:extLst>
            <a:ext uri="{FF2B5EF4-FFF2-40B4-BE49-F238E27FC236}">
              <a16:creationId xmlns:a16="http://schemas.microsoft.com/office/drawing/2014/main" id="{00000000-0008-0000-1B00-000076000000}"/>
            </a:ext>
          </a:extLst>
        </xdr:cNvPr>
        <xdr:cNvSpPr txBox="1">
          <a:spLocks noChangeArrowheads="1"/>
        </xdr:cNvSpPr>
      </xdr:nvSpPr>
      <xdr:spPr bwMode="auto">
        <a:xfrm>
          <a:off x="12496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19" name="Text Box 8">
          <a:extLst>
            <a:ext uri="{FF2B5EF4-FFF2-40B4-BE49-F238E27FC236}">
              <a16:creationId xmlns:a16="http://schemas.microsoft.com/office/drawing/2014/main" id="{00000000-0008-0000-1B00-00007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1B00-000078000000}"/>
            </a:ext>
          </a:extLst>
        </xdr:cNvPr>
        <xdr:cNvSpPr txBox="1">
          <a:spLocks noChangeArrowheads="1"/>
        </xdr:cNvSpPr>
      </xdr:nvSpPr>
      <xdr:spPr bwMode="auto">
        <a:xfrm>
          <a:off x="225552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1" name="Text Box 8">
          <a:extLst>
            <a:ext uri="{FF2B5EF4-FFF2-40B4-BE49-F238E27FC236}">
              <a16:creationId xmlns:a16="http://schemas.microsoft.com/office/drawing/2014/main" id="{00000000-0008-0000-1B00-000079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2" name="Text Box 8">
          <a:extLst>
            <a:ext uri="{FF2B5EF4-FFF2-40B4-BE49-F238E27FC236}">
              <a16:creationId xmlns:a16="http://schemas.microsoft.com/office/drawing/2014/main" id="{00000000-0008-0000-1B00-00007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3" name="Text Box 1">
          <a:extLst>
            <a:ext uri="{FF2B5EF4-FFF2-40B4-BE49-F238E27FC236}">
              <a16:creationId xmlns:a16="http://schemas.microsoft.com/office/drawing/2014/main" id="{00000000-0008-0000-1B00-00007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4" name="Text Box 2">
          <a:extLst>
            <a:ext uri="{FF2B5EF4-FFF2-40B4-BE49-F238E27FC236}">
              <a16:creationId xmlns:a16="http://schemas.microsoft.com/office/drawing/2014/main" id="{00000000-0008-0000-1B00-00007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5" name="Text Box 3">
          <a:extLst>
            <a:ext uri="{FF2B5EF4-FFF2-40B4-BE49-F238E27FC236}">
              <a16:creationId xmlns:a16="http://schemas.microsoft.com/office/drawing/2014/main" id="{00000000-0008-0000-1B00-00007D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6" name="Text Box 4">
          <a:extLst>
            <a:ext uri="{FF2B5EF4-FFF2-40B4-BE49-F238E27FC236}">
              <a16:creationId xmlns:a16="http://schemas.microsoft.com/office/drawing/2014/main" id="{00000000-0008-0000-1B00-00007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7" name="Text Box 5">
          <a:extLst>
            <a:ext uri="{FF2B5EF4-FFF2-40B4-BE49-F238E27FC236}">
              <a16:creationId xmlns:a16="http://schemas.microsoft.com/office/drawing/2014/main" id="{00000000-0008-0000-1B00-00007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8" name="Text Box 6">
          <a:extLst>
            <a:ext uri="{FF2B5EF4-FFF2-40B4-BE49-F238E27FC236}">
              <a16:creationId xmlns:a16="http://schemas.microsoft.com/office/drawing/2014/main" id="{00000000-0008-0000-1B00-00008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29" name="Text Box 8">
          <a:extLst>
            <a:ext uri="{FF2B5EF4-FFF2-40B4-BE49-F238E27FC236}">
              <a16:creationId xmlns:a16="http://schemas.microsoft.com/office/drawing/2014/main" id="{00000000-0008-0000-1B00-00008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0" name="Text Box 9">
          <a:extLst>
            <a:ext uri="{FF2B5EF4-FFF2-40B4-BE49-F238E27FC236}">
              <a16:creationId xmlns:a16="http://schemas.microsoft.com/office/drawing/2014/main" id="{00000000-0008-0000-1B00-00008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1" name="Text Box 10">
          <a:extLst>
            <a:ext uri="{FF2B5EF4-FFF2-40B4-BE49-F238E27FC236}">
              <a16:creationId xmlns:a16="http://schemas.microsoft.com/office/drawing/2014/main" id="{00000000-0008-0000-1B00-00008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2" name="Text Box 1">
          <a:extLst>
            <a:ext uri="{FF2B5EF4-FFF2-40B4-BE49-F238E27FC236}">
              <a16:creationId xmlns:a16="http://schemas.microsoft.com/office/drawing/2014/main" id="{00000000-0008-0000-1B00-00008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33" name="Text Box 2">
          <a:extLst>
            <a:ext uri="{FF2B5EF4-FFF2-40B4-BE49-F238E27FC236}">
              <a16:creationId xmlns:a16="http://schemas.microsoft.com/office/drawing/2014/main" id="{00000000-0008-0000-1B00-00008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1B00-000086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1B00-000087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1B00-00008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1B00-00008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1B00-00008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1B00-00008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1B00-00008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1B00-00008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1B00-00008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1B00-00008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1B00-000090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1B00-00009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1B00-000092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1B00-00009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1B00-000094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1B00-00009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50" name="Text Box 8">
          <a:extLst>
            <a:ext uri="{FF2B5EF4-FFF2-40B4-BE49-F238E27FC236}">
              <a16:creationId xmlns:a16="http://schemas.microsoft.com/office/drawing/2014/main" id="{00000000-0008-0000-1B00-000096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1" name="Text Box 8">
          <a:extLst>
            <a:ext uri="{FF2B5EF4-FFF2-40B4-BE49-F238E27FC236}">
              <a16:creationId xmlns:a16="http://schemas.microsoft.com/office/drawing/2014/main" id="{00000000-0008-0000-1B00-00009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1B00-00009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53" name="Text Box 8">
          <a:extLst>
            <a:ext uri="{FF2B5EF4-FFF2-40B4-BE49-F238E27FC236}">
              <a16:creationId xmlns:a16="http://schemas.microsoft.com/office/drawing/2014/main" id="{00000000-0008-0000-1B00-000099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54" name="Text Box 8">
          <a:extLst>
            <a:ext uri="{FF2B5EF4-FFF2-40B4-BE49-F238E27FC236}">
              <a16:creationId xmlns:a16="http://schemas.microsoft.com/office/drawing/2014/main" id="{00000000-0008-0000-1B00-00009A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55" name="Text Box 8">
          <a:extLst>
            <a:ext uri="{FF2B5EF4-FFF2-40B4-BE49-F238E27FC236}">
              <a16:creationId xmlns:a16="http://schemas.microsoft.com/office/drawing/2014/main" id="{00000000-0008-0000-1B00-00009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6" name="Text Box 1">
          <a:extLst>
            <a:ext uri="{FF2B5EF4-FFF2-40B4-BE49-F238E27FC236}">
              <a16:creationId xmlns:a16="http://schemas.microsoft.com/office/drawing/2014/main" id="{00000000-0008-0000-1B00-00009C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7" name="Text Box 2">
          <a:extLst>
            <a:ext uri="{FF2B5EF4-FFF2-40B4-BE49-F238E27FC236}">
              <a16:creationId xmlns:a16="http://schemas.microsoft.com/office/drawing/2014/main" id="{00000000-0008-0000-1B00-00009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8" name="Text Box 3">
          <a:extLst>
            <a:ext uri="{FF2B5EF4-FFF2-40B4-BE49-F238E27FC236}">
              <a16:creationId xmlns:a16="http://schemas.microsoft.com/office/drawing/2014/main" id="{00000000-0008-0000-1B00-00009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9" name="Text Box 4">
          <a:extLst>
            <a:ext uri="{FF2B5EF4-FFF2-40B4-BE49-F238E27FC236}">
              <a16:creationId xmlns:a16="http://schemas.microsoft.com/office/drawing/2014/main" id="{00000000-0008-0000-1B00-00009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0" name="Text Box 5">
          <a:extLst>
            <a:ext uri="{FF2B5EF4-FFF2-40B4-BE49-F238E27FC236}">
              <a16:creationId xmlns:a16="http://schemas.microsoft.com/office/drawing/2014/main" id="{00000000-0008-0000-1B00-0000A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1" name="Text Box 6">
          <a:extLst>
            <a:ext uri="{FF2B5EF4-FFF2-40B4-BE49-F238E27FC236}">
              <a16:creationId xmlns:a16="http://schemas.microsoft.com/office/drawing/2014/main" id="{00000000-0008-0000-1B00-0000A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2" name="Text Box 8">
          <a:extLst>
            <a:ext uri="{FF2B5EF4-FFF2-40B4-BE49-F238E27FC236}">
              <a16:creationId xmlns:a16="http://schemas.microsoft.com/office/drawing/2014/main" id="{00000000-0008-0000-1B00-0000A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3" name="Text Box 9">
          <a:extLst>
            <a:ext uri="{FF2B5EF4-FFF2-40B4-BE49-F238E27FC236}">
              <a16:creationId xmlns:a16="http://schemas.microsoft.com/office/drawing/2014/main" id="{00000000-0008-0000-1B00-0000A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4" name="Text Box 10">
          <a:extLst>
            <a:ext uri="{FF2B5EF4-FFF2-40B4-BE49-F238E27FC236}">
              <a16:creationId xmlns:a16="http://schemas.microsoft.com/office/drawing/2014/main" id="{00000000-0008-0000-1B00-0000A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5" name="Text Box 1">
          <a:extLst>
            <a:ext uri="{FF2B5EF4-FFF2-40B4-BE49-F238E27FC236}">
              <a16:creationId xmlns:a16="http://schemas.microsoft.com/office/drawing/2014/main" id="{00000000-0008-0000-1B00-0000A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6" name="Text Box 2">
          <a:extLst>
            <a:ext uri="{FF2B5EF4-FFF2-40B4-BE49-F238E27FC236}">
              <a16:creationId xmlns:a16="http://schemas.microsoft.com/office/drawing/2014/main" id="{00000000-0008-0000-1B00-0000A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1B00-0000A7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1B00-0000A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1B00-0000A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1B00-0000AA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1B00-0000A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1B00-0000A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1B00-0000A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1B00-0000A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1B00-0000A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1B00-0000B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1B00-0000B1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1B00-0000B2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1B00-0000B3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1B00-0000B4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1B00-0000B5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1B00-0000B6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83" name="Text Box 8">
          <a:extLst>
            <a:ext uri="{FF2B5EF4-FFF2-40B4-BE49-F238E27FC236}">
              <a16:creationId xmlns:a16="http://schemas.microsoft.com/office/drawing/2014/main" id="{00000000-0008-0000-1B00-0000B7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4" name="Text Box 8">
          <a:extLst>
            <a:ext uri="{FF2B5EF4-FFF2-40B4-BE49-F238E27FC236}">
              <a16:creationId xmlns:a16="http://schemas.microsoft.com/office/drawing/2014/main" id="{00000000-0008-0000-1B00-0000B8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1B00-0000B9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86" name="Text Box 8">
          <a:extLst>
            <a:ext uri="{FF2B5EF4-FFF2-40B4-BE49-F238E27FC236}">
              <a16:creationId xmlns:a16="http://schemas.microsoft.com/office/drawing/2014/main" id="{00000000-0008-0000-1B00-0000BA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87" name="Text Box 8">
          <a:extLst>
            <a:ext uri="{FF2B5EF4-FFF2-40B4-BE49-F238E27FC236}">
              <a16:creationId xmlns:a16="http://schemas.microsoft.com/office/drawing/2014/main" id="{00000000-0008-0000-1B00-0000BB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188" name="Text Box 8">
          <a:extLst>
            <a:ext uri="{FF2B5EF4-FFF2-40B4-BE49-F238E27FC236}">
              <a16:creationId xmlns:a16="http://schemas.microsoft.com/office/drawing/2014/main" id="{00000000-0008-0000-1B00-0000BC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9" name="Text Box 1">
          <a:extLst>
            <a:ext uri="{FF2B5EF4-FFF2-40B4-BE49-F238E27FC236}">
              <a16:creationId xmlns:a16="http://schemas.microsoft.com/office/drawing/2014/main" id="{00000000-0008-0000-1B00-0000BD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0" name="Text Box 2">
          <a:extLst>
            <a:ext uri="{FF2B5EF4-FFF2-40B4-BE49-F238E27FC236}">
              <a16:creationId xmlns:a16="http://schemas.microsoft.com/office/drawing/2014/main" id="{00000000-0008-0000-1B00-0000BE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1" name="Text Box 3">
          <a:extLst>
            <a:ext uri="{FF2B5EF4-FFF2-40B4-BE49-F238E27FC236}">
              <a16:creationId xmlns:a16="http://schemas.microsoft.com/office/drawing/2014/main" id="{00000000-0008-0000-1B00-0000BF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2" name="Text Box 4">
          <a:extLst>
            <a:ext uri="{FF2B5EF4-FFF2-40B4-BE49-F238E27FC236}">
              <a16:creationId xmlns:a16="http://schemas.microsoft.com/office/drawing/2014/main" id="{00000000-0008-0000-1B00-0000C0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3" name="Text Box 5">
          <a:extLst>
            <a:ext uri="{FF2B5EF4-FFF2-40B4-BE49-F238E27FC236}">
              <a16:creationId xmlns:a16="http://schemas.microsoft.com/office/drawing/2014/main" id="{00000000-0008-0000-1B00-0000C1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4" name="Text Box 6">
          <a:extLst>
            <a:ext uri="{FF2B5EF4-FFF2-40B4-BE49-F238E27FC236}">
              <a16:creationId xmlns:a16="http://schemas.microsoft.com/office/drawing/2014/main" id="{00000000-0008-0000-1B00-0000C2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5" name="Text Box 8">
          <a:extLst>
            <a:ext uri="{FF2B5EF4-FFF2-40B4-BE49-F238E27FC236}">
              <a16:creationId xmlns:a16="http://schemas.microsoft.com/office/drawing/2014/main" id="{00000000-0008-0000-1B00-0000C3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6" name="Text Box 9">
          <a:extLst>
            <a:ext uri="{FF2B5EF4-FFF2-40B4-BE49-F238E27FC236}">
              <a16:creationId xmlns:a16="http://schemas.microsoft.com/office/drawing/2014/main" id="{00000000-0008-0000-1B00-0000C4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7" name="Text Box 10">
          <a:extLst>
            <a:ext uri="{FF2B5EF4-FFF2-40B4-BE49-F238E27FC236}">
              <a16:creationId xmlns:a16="http://schemas.microsoft.com/office/drawing/2014/main" id="{00000000-0008-0000-1B00-0000C5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8" name="Text Box 1">
          <a:extLst>
            <a:ext uri="{FF2B5EF4-FFF2-40B4-BE49-F238E27FC236}">
              <a16:creationId xmlns:a16="http://schemas.microsoft.com/office/drawing/2014/main" id="{00000000-0008-0000-1B00-0000C6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99" name="Text Box 2">
          <a:extLst>
            <a:ext uri="{FF2B5EF4-FFF2-40B4-BE49-F238E27FC236}">
              <a16:creationId xmlns:a16="http://schemas.microsoft.com/office/drawing/2014/main" id="{00000000-0008-0000-1B00-0000C7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1B00-0000C8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1B00-0000C9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1B00-0000CA00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1B00-0000CB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1B00-0000CC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1B00-0000CD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1B00-0000CE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1B00-0000CF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1B00-0000D0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1B00-0000D1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1B00-0000D2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1B00-0000D3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1B00-0000D4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1B00-0000D500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1B00-0000D6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1B00-0000D700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1B00-0000D8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1B00-0000D900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B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19" name="Text Box 8">
          <a:extLst>
            <a:ext uri="{FF2B5EF4-FFF2-40B4-BE49-F238E27FC236}">
              <a16:creationId xmlns:a16="http://schemas.microsoft.com/office/drawing/2014/main" id="{00000000-0008-0000-1B00-0000D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1B00-0000DC00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219075</xdr:colOff>
      <xdr:row>34</xdr:row>
      <xdr:rowOff>0</xdr:rowOff>
    </xdr:from>
    <xdr:ext cx="114300" cy="285750"/>
    <xdr:sp macro="" textlink="">
      <xdr:nvSpPr>
        <xdr:cNvPr id="221" name="Text Box 8">
          <a:extLst>
            <a:ext uri="{FF2B5EF4-FFF2-40B4-BE49-F238E27FC236}">
              <a16:creationId xmlns:a16="http://schemas.microsoft.com/office/drawing/2014/main" id="{00000000-0008-0000-1B00-0000DD00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0</xdr:colOff>
      <xdr:row>39</xdr:row>
      <xdr:rowOff>0</xdr:rowOff>
    </xdr:from>
    <xdr:ext cx="114300" cy="285750"/>
    <xdr:sp macro="" textlink="">
      <xdr:nvSpPr>
        <xdr:cNvPr id="222" name="Text Box 8">
          <a:extLst>
            <a:ext uri="{FF2B5EF4-FFF2-40B4-BE49-F238E27FC236}">
              <a16:creationId xmlns:a16="http://schemas.microsoft.com/office/drawing/2014/main" id="{00000000-0008-0000-1B00-0000DE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3" name="Text Box 1">
          <a:extLst>
            <a:ext uri="{FF2B5EF4-FFF2-40B4-BE49-F238E27FC236}">
              <a16:creationId xmlns:a16="http://schemas.microsoft.com/office/drawing/2014/main" id="{00000000-0008-0000-1B00-0000D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4" name="Text Box 2">
          <a:extLst>
            <a:ext uri="{FF2B5EF4-FFF2-40B4-BE49-F238E27FC236}">
              <a16:creationId xmlns:a16="http://schemas.microsoft.com/office/drawing/2014/main" id="{00000000-0008-0000-1B00-0000E0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5" name="Text Box 3">
          <a:extLst>
            <a:ext uri="{FF2B5EF4-FFF2-40B4-BE49-F238E27FC236}">
              <a16:creationId xmlns:a16="http://schemas.microsoft.com/office/drawing/2014/main" id="{00000000-0008-0000-1B00-0000E1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6" name="Text Box 4">
          <a:extLst>
            <a:ext uri="{FF2B5EF4-FFF2-40B4-BE49-F238E27FC236}">
              <a16:creationId xmlns:a16="http://schemas.microsoft.com/office/drawing/2014/main" id="{00000000-0008-0000-1B00-0000E2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7" name="Text Box 5">
          <a:extLst>
            <a:ext uri="{FF2B5EF4-FFF2-40B4-BE49-F238E27FC236}">
              <a16:creationId xmlns:a16="http://schemas.microsoft.com/office/drawing/2014/main" id="{00000000-0008-0000-1B00-0000E3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8" name="Text Box 6">
          <a:extLst>
            <a:ext uri="{FF2B5EF4-FFF2-40B4-BE49-F238E27FC236}">
              <a16:creationId xmlns:a16="http://schemas.microsoft.com/office/drawing/2014/main" id="{00000000-0008-0000-1B00-0000E4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29" name="Text Box 8">
          <a:extLst>
            <a:ext uri="{FF2B5EF4-FFF2-40B4-BE49-F238E27FC236}">
              <a16:creationId xmlns:a16="http://schemas.microsoft.com/office/drawing/2014/main" id="{00000000-0008-0000-1B00-0000E5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0" name="Text Box 9">
          <a:extLst>
            <a:ext uri="{FF2B5EF4-FFF2-40B4-BE49-F238E27FC236}">
              <a16:creationId xmlns:a16="http://schemas.microsoft.com/office/drawing/2014/main" id="{00000000-0008-0000-1B00-0000E6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1" name="Text Box 10">
          <a:extLst>
            <a:ext uri="{FF2B5EF4-FFF2-40B4-BE49-F238E27FC236}">
              <a16:creationId xmlns:a16="http://schemas.microsoft.com/office/drawing/2014/main" id="{00000000-0008-0000-1B00-0000E7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2" name="Text Box 1">
          <a:extLst>
            <a:ext uri="{FF2B5EF4-FFF2-40B4-BE49-F238E27FC236}">
              <a16:creationId xmlns:a16="http://schemas.microsoft.com/office/drawing/2014/main" id="{00000000-0008-0000-1B00-0000E8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33" name="Text Box 2">
          <a:extLst>
            <a:ext uri="{FF2B5EF4-FFF2-40B4-BE49-F238E27FC236}">
              <a16:creationId xmlns:a16="http://schemas.microsoft.com/office/drawing/2014/main" id="{00000000-0008-0000-1B00-0000E9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1B00-0000EA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1B00-0000EB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1B00-0000EC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1B00-0000ED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1B00-0000EE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1B00-0000EF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1B00-0000F0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1B00-0000F1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1B00-0000F2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1B00-0000F3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1B00-0000F4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1B00-0000F500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1B00-0000F6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1B00-0000F700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1B00-0000F8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1B00-0000F900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50" name="Text Box 8">
          <a:extLst>
            <a:ext uri="{FF2B5EF4-FFF2-40B4-BE49-F238E27FC236}">
              <a16:creationId xmlns:a16="http://schemas.microsoft.com/office/drawing/2014/main" id="{00000000-0008-0000-1B00-0000FA00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1" name="Text Box 8">
          <a:extLst>
            <a:ext uri="{FF2B5EF4-FFF2-40B4-BE49-F238E27FC236}">
              <a16:creationId xmlns:a16="http://schemas.microsoft.com/office/drawing/2014/main" id="{00000000-0008-0000-1B00-0000FB00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1B00-0000FC00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53" name="Text Box 8">
          <a:extLst>
            <a:ext uri="{FF2B5EF4-FFF2-40B4-BE49-F238E27FC236}">
              <a16:creationId xmlns:a16="http://schemas.microsoft.com/office/drawing/2014/main" id="{00000000-0008-0000-1B00-0000FD00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39</xdr:row>
      <xdr:rowOff>0</xdr:rowOff>
    </xdr:from>
    <xdr:ext cx="114300" cy="285750"/>
    <xdr:sp macro="" textlink="">
      <xdr:nvSpPr>
        <xdr:cNvPr id="254" name="Text Box 8">
          <a:extLst>
            <a:ext uri="{FF2B5EF4-FFF2-40B4-BE49-F238E27FC236}">
              <a16:creationId xmlns:a16="http://schemas.microsoft.com/office/drawing/2014/main" id="{00000000-0008-0000-1B00-0000FE00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255" name="Text Box 8">
          <a:extLst>
            <a:ext uri="{FF2B5EF4-FFF2-40B4-BE49-F238E27FC236}">
              <a16:creationId xmlns:a16="http://schemas.microsoft.com/office/drawing/2014/main" id="{00000000-0008-0000-1B00-0000FF00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6" name="Text Box 1">
          <a:extLst>
            <a:ext uri="{FF2B5EF4-FFF2-40B4-BE49-F238E27FC236}">
              <a16:creationId xmlns:a16="http://schemas.microsoft.com/office/drawing/2014/main" id="{00000000-0008-0000-1B00-00000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7" name="Text Box 2">
          <a:extLst>
            <a:ext uri="{FF2B5EF4-FFF2-40B4-BE49-F238E27FC236}">
              <a16:creationId xmlns:a16="http://schemas.microsoft.com/office/drawing/2014/main" id="{00000000-0008-0000-1B00-00000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8" name="Text Box 3">
          <a:extLst>
            <a:ext uri="{FF2B5EF4-FFF2-40B4-BE49-F238E27FC236}">
              <a16:creationId xmlns:a16="http://schemas.microsoft.com/office/drawing/2014/main" id="{00000000-0008-0000-1B00-00000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59" name="Text Box 4">
          <a:extLst>
            <a:ext uri="{FF2B5EF4-FFF2-40B4-BE49-F238E27FC236}">
              <a16:creationId xmlns:a16="http://schemas.microsoft.com/office/drawing/2014/main" id="{00000000-0008-0000-1B00-00000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0" name="Text Box 5">
          <a:extLst>
            <a:ext uri="{FF2B5EF4-FFF2-40B4-BE49-F238E27FC236}">
              <a16:creationId xmlns:a16="http://schemas.microsoft.com/office/drawing/2014/main" id="{00000000-0008-0000-1B00-00000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1" name="Text Box 6">
          <a:extLst>
            <a:ext uri="{FF2B5EF4-FFF2-40B4-BE49-F238E27FC236}">
              <a16:creationId xmlns:a16="http://schemas.microsoft.com/office/drawing/2014/main" id="{00000000-0008-0000-1B00-00000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2" name="Text Box 8">
          <a:extLst>
            <a:ext uri="{FF2B5EF4-FFF2-40B4-BE49-F238E27FC236}">
              <a16:creationId xmlns:a16="http://schemas.microsoft.com/office/drawing/2014/main" id="{00000000-0008-0000-1B00-00000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3" name="Text Box 9">
          <a:extLst>
            <a:ext uri="{FF2B5EF4-FFF2-40B4-BE49-F238E27FC236}">
              <a16:creationId xmlns:a16="http://schemas.microsoft.com/office/drawing/2014/main" id="{00000000-0008-0000-1B00-00000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4" name="Text Box 10">
          <a:extLst>
            <a:ext uri="{FF2B5EF4-FFF2-40B4-BE49-F238E27FC236}">
              <a16:creationId xmlns:a16="http://schemas.microsoft.com/office/drawing/2014/main" id="{00000000-0008-0000-1B00-00000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5" name="Text Box 1">
          <a:extLst>
            <a:ext uri="{FF2B5EF4-FFF2-40B4-BE49-F238E27FC236}">
              <a16:creationId xmlns:a16="http://schemas.microsoft.com/office/drawing/2014/main" id="{00000000-0008-0000-1B00-00000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6" name="Text Box 2">
          <a:extLst>
            <a:ext uri="{FF2B5EF4-FFF2-40B4-BE49-F238E27FC236}">
              <a16:creationId xmlns:a16="http://schemas.microsoft.com/office/drawing/2014/main" id="{00000000-0008-0000-1B00-00000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1B00-00000B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1B00-00000C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1B00-00000D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1B00-00000E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1B00-00000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1B00-00001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1B00-00001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1B00-000012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1B00-000013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1B00-000014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1B00-00001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278" name="Text Box 12">
          <a:extLst>
            <a:ext uri="{FF2B5EF4-FFF2-40B4-BE49-F238E27FC236}">
              <a16:creationId xmlns:a16="http://schemas.microsoft.com/office/drawing/2014/main" id="{00000000-0008-0000-1B00-000016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1B00-000017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1B00-000018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1B00-00001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82" name="Text Box 8">
          <a:extLst>
            <a:ext uri="{FF2B5EF4-FFF2-40B4-BE49-F238E27FC236}">
              <a16:creationId xmlns:a16="http://schemas.microsoft.com/office/drawing/2014/main" id="{00000000-0008-0000-1B00-00001A010000}"/>
            </a:ext>
          </a:extLst>
        </xdr:cNvPr>
        <xdr:cNvSpPr txBox="1">
          <a:spLocks noChangeArrowheads="1"/>
        </xdr:cNvSpPr>
      </xdr:nvSpPr>
      <xdr:spPr bwMode="auto">
        <a:xfrm>
          <a:off x="12496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3" name="Text Box 8">
          <a:extLst>
            <a:ext uri="{FF2B5EF4-FFF2-40B4-BE49-F238E27FC236}">
              <a16:creationId xmlns:a16="http://schemas.microsoft.com/office/drawing/2014/main" id="{00000000-0008-0000-1B00-00001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3042180</xdr:colOff>
      <xdr:row>24</xdr:row>
      <xdr:rowOff>44450</xdr:rowOff>
    </xdr:from>
    <xdr:ext cx="114300" cy="285750"/>
    <xdr:sp macro="" textlink="">
      <xdr:nvSpPr>
        <xdr:cNvPr id="284" name="Text Box 8">
          <a:extLst>
            <a:ext uri="{FF2B5EF4-FFF2-40B4-BE49-F238E27FC236}">
              <a16:creationId xmlns:a16="http://schemas.microsoft.com/office/drawing/2014/main" id="{00000000-0008-0000-1B00-00001C010000}"/>
            </a:ext>
          </a:extLst>
        </xdr:cNvPr>
        <xdr:cNvSpPr txBox="1">
          <a:spLocks noChangeArrowheads="1"/>
        </xdr:cNvSpPr>
      </xdr:nvSpPr>
      <xdr:spPr bwMode="auto">
        <a:xfrm>
          <a:off x="125148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39</xdr:row>
      <xdr:rowOff>0</xdr:rowOff>
    </xdr:from>
    <xdr:ext cx="114300" cy="285750"/>
    <xdr:sp macro="" textlink="">
      <xdr:nvSpPr>
        <xdr:cNvPr id="285" name="Text Box 8">
          <a:extLst>
            <a:ext uri="{FF2B5EF4-FFF2-40B4-BE49-F238E27FC236}">
              <a16:creationId xmlns:a16="http://schemas.microsoft.com/office/drawing/2014/main" id="{00000000-0008-0000-1B00-00001D01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664633</xdr:colOff>
      <xdr:row>49</xdr:row>
      <xdr:rowOff>169334</xdr:rowOff>
    </xdr:from>
    <xdr:ext cx="114300" cy="285750"/>
    <xdr:sp macro="" textlink="">
      <xdr:nvSpPr>
        <xdr:cNvPr id="286" name="Text Box 8">
          <a:extLst>
            <a:ext uri="{FF2B5EF4-FFF2-40B4-BE49-F238E27FC236}">
              <a16:creationId xmlns:a16="http://schemas.microsoft.com/office/drawing/2014/main" id="{00000000-0008-0000-1B00-00001E010000}"/>
            </a:ext>
          </a:extLst>
        </xdr:cNvPr>
        <xdr:cNvSpPr txBox="1">
          <a:spLocks noChangeArrowheads="1"/>
        </xdr:cNvSpPr>
      </xdr:nvSpPr>
      <xdr:spPr bwMode="auto">
        <a:xfrm>
          <a:off x="31258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7" name="Text Box 1">
          <a:extLst>
            <a:ext uri="{FF2B5EF4-FFF2-40B4-BE49-F238E27FC236}">
              <a16:creationId xmlns:a16="http://schemas.microsoft.com/office/drawing/2014/main" id="{00000000-0008-0000-1B00-00001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8" name="Text Box 2">
          <a:extLst>
            <a:ext uri="{FF2B5EF4-FFF2-40B4-BE49-F238E27FC236}">
              <a16:creationId xmlns:a16="http://schemas.microsoft.com/office/drawing/2014/main" id="{00000000-0008-0000-1B00-00002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89" name="Text Box 3">
          <a:extLst>
            <a:ext uri="{FF2B5EF4-FFF2-40B4-BE49-F238E27FC236}">
              <a16:creationId xmlns:a16="http://schemas.microsoft.com/office/drawing/2014/main" id="{00000000-0008-0000-1B00-00002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0" name="Text Box 4">
          <a:extLst>
            <a:ext uri="{FF2B5EF4-FFF2-40B4-BE49-F238E27FC236}">
              <a16:creationId xmlns:a16="http://schemas.microsoft.com/office/drawing/2014/main" id="{00000000-0008-0000-1B00-00002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1" name="Text Box 5">
          <a:extLst>
            <a:ext uri="{FF2B5EF4-FFF2-40B4-BE49-F238E27FC236}">
              <a16:creationId xmlns:a16="http://schemas.microsoft.com/office/drawing/2014/main" id="{00000000-0008-0000-1B00-00002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2" name="Text Box 6">
          <a:extLst>
            <a:ext uri="{FF2B5EF4-FFF2-40B4-BE49-F238E27FC236}">
              <a16:creationId xmlns:a16="http://schemas.microsoft.com/office/drawing/2014/main" id="{00000000-0008-0000-1B00-00002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3" name="Text Box 8">
          <a:extLst>
            <a:ext uri="{FF2B5EF4-FFF2-40B4-BE49-F238E27FC236}">
              <a16:creationId xmlns:a16="http://schemas.microsoft.com/office/drawing/2014/main" id="{00000000-0008-0000-1B00-00002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4" name="Text Box 9">
          <a:extLst>
            <a:ext uri="{FF2B5EF4-FFF2-40B4-BE49-F238E27FC236}">
              <a16:creationId xmlns:a16="http://schemas.microsoft.com/office/drawing/2014/main" id="{00000000-0008-0000-1B00-00002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95" name="Text Box 10">
          <a:extLst>
            <a:ext uri="{FF2B5EF4-FFF2-40B4-BE49-F238E27FC236}">
              <a16:creationId xmlns:a16="http://schemas.microsoft.com/office/drawing/2014/main" id="{00000000-0008-0000-1B00-00002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2047874</xdr:colOff>
      <xdr:row>50</xdr:row>
      <xdr:rowOff>66675</xdr:rowOff>
    </xdr:from>
    <xdr:ext cx="114300" cy="285750"/>
    <xdr:sp macro="" textlink="">
      <xdr:nvSpPr>
        <xdr:cNvPr id="296" name="Text Box 1">
          <a:extLst>
            <a:ext uri="{FF2B5EF4-FFF2-40B4-BE49-F238E27FC236}">
              <a16:creationId xmlns:a16="http://schemas.microsoft.com/office/drawing/2014/main" id="{00000000-0008-0000-1B00-000028010000}"/>
            </a:ext>
          </a:extLst>
        </xdr:cNvPr>
        <xdr:cNvSpPr txBox="1">
          <a:spLocks noChangeArrowheads="1"/>
        </xdr:cNvSpPr>
      </xdr:nvSpPr>
      <xdr:spPr bwMode="auto">
        <a:xfrm>
          <a:off x="124777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1B00-000029010000}"/>
            </a:ext>
          </a:extLst>
        </xdr:cNvPr>
        <xdr:cNvSpPr txBox="1">
          <a:spLocks noChangeArrowheads="1"/>
        </xdr:cNvSpPr>
      </xdr:nvSpPr>
      <xdr:spPr bwMode="auto">
        <a:xfrm>
          <a:off x="214439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1B00-00002A010000}"/>
            </a:ext>
          </a:extLst>
        </xdr:cNvPr>
        <xdr:cNvSpPr txBox="1">
          <a:spLocks noChangeArrowheads="1"/>
        </xdr:cNvSpPr>
      </xdr:nvSpPr>
      <xdr:spPr bwMode="auto">
        <a:xfrm>
          <a:off x="12496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1B00-00002B010000}"/>
            </a:ext>
          </a:extLst>
        </xdr:cNvPr>
        <xdr:cNvSpPr txBox="1">
          <a:spLocks noChangeArrowheads="1"/>
        </xdr:cNvSpPr>
      </xdr:nvSpPr>
      <xdr:spPr bwMode="auto">
        <a:xfrm>
          <a:off x="125052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0" name="Text Box 8">
          <a:extLst>
            <a:ext uri="{FF2B5EF4-FFF2-40B4-BE49-F238E27FC236}">
              <a16:creationId xmlns:a16="http://schemas.microsoft.com/office/drawing/2014/main" id="{00000000-0008-0000-1B00-00002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1" name="Text Box 8">
          <a:extLst>
            <a:ext uri="{FF2B5EF4-FFF2-40B4-BE49-F238E27FC236}">
              <a16:creationId xmlns:a16="http://schemas.microsoft.com/office/drawing/2014/main" id="{00000000-0008-0000-1B00-00002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2" name="Text Box 1">
          <a:extLst>
            <a:ext uri="{FF2B5EF4-FFF2-40B4-BE49-F238E27FC236}">
              <a16:creationId xmlns:a16="http://schemas.microsoft.com/office/drawing/2014/main" id="{00000000-0008-0000-1B00-00002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3" name="Text Box 2">
          <a:extLst>
            <a:ext uri="{FF2B5EF4-FFF2-40B4-BE49-F238E27FC236}">
              <a16:creationId xmlns:a16="http://schemas.microsoft.com/office/drawing/2014/main" id="{00000000-0008-0000-1B00-00002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4" name="Text Box 3">
          <a:extLst>
            <a:ext uri="{FF2B5EF4-FFF2-40B4-BE49-F238E27FC236}">
              <a16:creationId xmlns:a16="http://schemas.microsoft.com/office/drawing/2014/main" id="{00000000-0008-0000-1B00-00003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5" name="Text Box 4">
          <a:extLst>
            <a:ext uri="{FF2B5EF4-FFF2-40B4-BE49-F238E27FC236}">
              <a16:creationId xmlns:a16="http://schemas.microsoft.com/office/drawing/2014/main" id="{00000000-0008-0000-1B00-00003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6" name="Text Box 5">
          <a:extLst>
            <a:ext uri="{FF2B5EF4-FFF2-40B4-BE49-F238E27FC236}">
              <a16:creationId xmlns:a16="http://schemas.microsoft.com/office/drawing/2014/main" id="{00000000-0008-0000-1B00-00003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7" name="Text Box 6">
          <a:extLst>
            <a:ext uri="{FF2B5EF4-FFF2-40B4-BE49-F238E27FC236}">
              <a16:creationId xmlns:a16="http://schemas.microsoft.com/office/drawing/2014/main" id="{00000000-0008-0000-1B00-00003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8" name="Text Box 8">
          <a:extLst>
            <a:ext uri="{FF2B5EF4-FFF2-40B4-BE49-F238E27FC236}">
              <a16:creationId xmlns:a16="http://schemas.microsoft.com/office/drawing/2014/main" id="{00000000-0008-0000-1B00-00003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9" name="Text Box 9">
          <a:extLst>
            <a:ext uri="{FF2B5EF4-FFF2-40B4-BE49-F238E27FC236}">
              <a16:creationId xmlns:a16="http://schemas.microsoft.com/office/drawing/2014/main" id="{00000000-0008-0000-1B00-00003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0" name="Text Box 10">
          <a:extLst>
            <a:ext uri="{FF2B5EF4-FFF2-40B4-BE49-F238E27FC236}">
              <a16:creationId xmlns:a16="http://schemas.microsoft.com/office/drawing/2014/main" id="{00000000-0008-0000-1B00-00003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1" name="Text Box 1">
          <a:extLst>
            <a:ext uri="{FF2B5EF4-FFF2-40B4-BE49-F238E27FC236}">
              <a16:creationId xmlns:a16="http://schemas.microsoft.com/office/drawing/2014/main" id="{00000000-0008-0000-1B00-00003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2" name="Text Box 2">
          <a:extLst>
            <a:ext uri="{FF2B5EF4-FFF2-40B4-BE49-F238E27FC236}">
              <a16:creationId xmlns:a16="http://schemas.microsoft.com/office/drawing/2014/main" id="{00000000-0008-0000-1B00-00003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3" name="Text Box 8">
          <a:extLst>
            <a:ext uri="{FF2B5EF4-FFF2-40B4-BE49-F238E27FC236}">
              <a16:creationId xmlns:a16="http://schemas.microsoft.com/office/drawing/2014/main" id="{00000000-0008-0000-1B00-00003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4" name="Text Box 1">
          <a:extLst>
            <a:ext uri="{FF2B5EF4-FFF2-40B4-BE49-F238E27FC236}">
              <a16:creationId xmlns:a16="http://schemas.microsoft.com/office/drawing/2014/main" id="{00000000-0008-0000-1B00-00003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5" name="Text Box 2">
          <a:extLst>
            <a:ext uri="{FF2B5EF4-FFF2-40B4-BE49-F238E27FC236}">
              <a16:creationId xmlns:a16="http://schemas.microsoft.com/office/drawing/2014/main" id="{00000000-0008-0000-1B00-00003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6" name="Text Box 3">
          <a:extLst>
            <a:ext uri="{FF2B5EF4-FFF2-40B4-BE49-F238E27FC236}">
              <a16:creationId xmlns:a16="http://schemas.microsoft.com/office/drawing/2014/main" id="{00000000-0008-0000-1B00-00003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7" name="Text Box 4">
          <a:extLst>
            <a:ext uri="{FF2B5EF4-FFF2-40B4-BE49-F238E27FC236}">
              <a16:creationId xmlns:a16="http://schemas.microsoft.com/office/drawing/2014/main" id="{00000000-0008-0000-1B00-00003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8" name="Text Box 5">
          <a:extLst>
            <a:ext uri="{FF2B5EF4-FFF2-40B4-BE49-F238E27FC236}">
              <a16:creationId xmlns:a16="http://schemas.microsoft.com/office/drawing/2014/main" id="{00000000-0008-0000-1B00-00003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19" name="Text Box 6">
          <a:extLst>
            <a:ext uri="{FF2B5EF4-FFF2-40B4-BE49-F238E27FC236}">
              <a16:creationId xmlns:a16="http://schemas.microsoft.com/office/drawing/2014/main" id="{00000000-0008-0000-1B00-00003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0" name="Text Box 8">
          <a:extLst>
            <a:ext uri="{FF2B5EF4-FFF2-40B4-BE49-F238E27FC236}">
              <a16:creationId xmlns:a16="http://schemas.microsoft.com/office/drawing/2014/main" id="{00000000-0008-0000-1B00-00004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1" name="Text Box 9">
          <a:extLst>
            <a:ext uri="{FF2B5EF4-FFF2-40B4-BE49-F238E27FC236}">
              <a16:creationId xmlns:a16="http://schemas.microsoft.com/office/drawing/2014/main" id="{00000000-0008-0000-1B00-00004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2" name="Text Box 10">
          <a:extLst>
            <a:ext uri="{FF2B5EF4-FFF2-40B4-BE49-F238E27FC236}">
              <a16:creationId xmlns:a16="http://schemas.microsoft.com/office/drawing/2014/main" id="{00000000-0008-0000-1B00-00004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3" name="Text Box 1">
          <a:extLst>
            <a:ext uri="{FF2B5EF4-FFF2-40B4-BE49-F238E27FC236}">
              <a16:creationId xmlns:a16="http://schemas.microsoft.com/office/drawing/2014/main" id="{00000000-0008-0000-1B00-00004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4" name="Text Box 2">
          <a:extLst>
            <a:ext uri="{FF2B5EF4-FFF2-40B4-BE49-F238E27FC236}">
              <a16:creationId xmlns:a16="http://schemas.microsoft.com/office/drawing/2014/main" id="{00000000-0008-0000-1B00-00004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5" name="Text Box 8">
          <a:extLst>
            <a:ext uri="{FF2B5EF4-FFF2-40B4-BE49-F238E27FC236}">
              <a16:creationId xmlns:a16="http://schemas.microsoft.com/office/drawing/2014/main" id="{00000000-0008-0000-1B00-00004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6" name="Text Box 8">
          <a:extLst>
            <a:ext uri="{FF2B5EF4-FFF2-40B4-BE49-F238E27FC236}">
              <a16:creationId xmlns:a16="http://schemas.microsoft.com/office/drawing/2014/main" id="{00000000-0008-0000-1B00-00004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7" name="Text Box 1">
          <a:extLst>
            <a:ext uri="{FF2B5EF4-FFF2-40B4-BE49-F238E27FC236}">
              <a16:creationId xmlns:a16="http://schemas.microsoft.com/office/drawing/2014/main" id="{00000000-0008-0000-1B00-00004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8" name="Text Box 2">
          <a:extLst>
            <a:ext uri="{FF2B5EF4-FFF2-40B4-BE49-F238E27FC236}">
              <a16:creationId xmlns:a16="http://schemas.microsoft.com/office/drawing/2014/main" id="{00000000-0008-0000-1B00-00004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29" name="Text Box 3">
          <a:extLst>
            <a:ext uri="{FF2B5EF4-FFF2-40B4-BE49-F238E27FC236}">
              <a16:creationId xmlns:a16="http://schemas.microsoft.com/office/drawing/2014/main" id="{00000000-0008-0000-1B00-00004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0" name="Text Box 4">
          <a:extLst>
            <a:ext uri="{FF2B5EF4-FFF2-40B4-BE49-F238E27FC236}">
              <a16:creationId xmlns:a16="http://schemas.microsoft.com/office/drawing/2014/main" id="{00000000-0008-0000-1B00-00004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1" name="Text Box 5">
          <a:extLst>
            <a:ext uri="{FF2B5EF4-FFF2-40B4-BE49-F238E27FC236}">
              <a16:creationId xmlns:a16="http://schemas.microsoft.com/office/drawing/2014/main" id="{00000000-0008-0000-1B00-00004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2" name="Text Box 6">
          <a:extLst>
            <a:ext uri="{FF2B5EF4-FFF2-40B4-BE49-F238E27FC236}">
              <a16:creationId xmlns:a16="http://schemas.microsoft.com/office/drawing/2014/main" id="{00000000-0008-0000-1B00-00004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3" name="Text Box 8">
          <a:extLst>
            <a:ext uri="{FF2B5EF4-FFF2-40B4-BE49-F238E27FC236}">
              <a16:creationId xmlns:a16="http://schemas.microsoft.com/office/drawing/2014/main" id="{00000000-0008-0000-1B00-00004D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4" name="Text Box 9">
          <a:extLst>
            <a:ext uri="{FF2B5EF4-FFF2-40B4-BE49-F238E27FC236}">
              <a16:creationId xmlns:a16="http://schemas.microsoft.com/office/drawing/2014/main" id="{00000000-0008-0000-1B00-00004E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5" name="Text Box 10">
          <a:extLst>
            <a:ext uri="{FF2B5EF4-FFF2-40B4-BE49-F238E27FC236}">
              <a16:creationId xmlns:a16="http://schemas.microsoft.com/office/drawing/2014/main" id="{00000000-0008-0000-1B00-00004F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6" name="Text Box 1">
          <a:extLst>
            <a:ext uri="{FF2B5EF4-FFF2-40B4-BE49-F238E27FC236}">
              <a16:creationId xmlns:a16="http://schemas.microsoft.com/office/drawing/2014/main" id="{00000000-0008-0000-1B00-000050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7" name="Text Box 2">
          <a:extLst>
            <a:ext uri="{FF2B5EF4-FFF2-40B4-BE49-F238E27FC236}">
              <a16:creationId xmlns:a16="http://schemas.microsoft.com/office/drawing/2014/main" id="{00000000-0008-0000-1B00-000051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8" name="Text Box 8">
          <a:extLst>
            <a:ext uri="{FF2B5EF4-FFF2-40B4-BE49-F238E27FC236}">
              <a16:creationId xmlns:a16="http://schemas.microsoft.com/office/drawing/2014/main" id="{00000000-0008-0000-1B00-000052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39" name="Text Box 1">
          <a:extLst>
            <a:ext uri="{FF2B5EF4-FFF2-40B4-BE49-F238E27FC236}">
              <a16:creationId xmlns:a16="http://schemas.microsoft.com/office/drawing/2014/main" id="{00000000-0008-0000-1B00-000053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0" name="Text Box 2">
          <a:extLst>
            <a:ext uri="{FF2B5EF4-FFF2-40B4-BE49-F238E27FC236}">
              <a16:creationId xmlns:a16="http://schemas.microsoft.com/office/drawing/2014/main" id="{00000000-0008-0000-1B00-000054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1" name="Text Box 3">
          <a:extLst>
            <a:ext uri="{FF2B5EF4-FFF2-40B4-BE49-F238E27FC236}">
              <a16:creationId xmlns:a16="http://schemas.microsoft.com/office/drawing/2014/main" id="{00000000-0008-0000-1B00-000055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2" name="Text Box 4">
          <a:extLst>
            <a:ext uri="{FF2B5EF4-FFF2-40B4-BE49-F238E27FC236}">
              <a16:creationId xmlns:a16="http://schemas.microsoft.com/office/drawing/2014/main" id="{00000000-0008-0000-1B00-000056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3" name="Text Box 5">
          <a:extLst>
            <a:ext uri="{FF2B5EF4-FFF2-40B4-BE49-F238E27FC236}">
              <a16:creationId xmlns:a16="http://schemas.microsoft.com/office/drawing/2014/main" id="{00000000-0008-0000-1B00-000057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4" name="Text Box 6">
          <a:extLst>
            <a:ext uri="{FF2B5EF4-FFF2-40B4-BE49-F238E27FC236}">
              <a16:creationId xmlns:a16="http://schemas.microsoft.com/office/drawing/2014/main" id="{00000000-0008-0000-1B00-000058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5" name="Text Box 8">
          <a:extLst>
            <a:ext uri="{FF2B5EF4-FFF2-40B4-BE49-F238E27FC236}">
              <a16:creationId xmlns:a16="http://schemas.microsoft.com/office/drawing/2014/main" id="{00000000-0008-0000-1B00-000059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6" name="Text Box 9">
          <a:extLst>
            <a:ext uri="{FF2B5EF4-FFF2-40B4-BE49-F238E27FC236}">
              <a16:creationId xmlns:a16="http://schemas.microsoft.com/office/drawing/2014/main" id="{00000000-0008-0000-1B00-00005A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7" name="Text Box 10">
          <a:extLst>
            <a:ext uri="{FF2B5EF4-FFF2-40B4-BE49-F238E27FC236}">
              <a16:creationId xmlns:a16="http://schemas.microsoft.com/office/drawing/2014/main" id="{00000000-0008-0000-1B00-00005B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48" name="Text Box 1">
          <a:extLst>
            <a:ext uri="{FF2B5EF4-FFF2-40B4-BE49-F238E27FC236}">
              <a16:creationId xmlns:a16="http://schemas.microsoft.com/office/drawing/2014/main" id="{00000000-0008-0000-1B00-00005C010000}"/>
            </a:ext>
          </a:extLst>
        </xdr:cNvPr>
        <xdr:cNvSpPr txBox="1">
          <a:spLocks noChangeArrowheads="1"/>
        </xdr:cNvSpPr>
      </xdr:nvSpPr>
      <xdr:spPr bwMode="auto">
        <a:xfrm>
          <a:off x="12496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1B00-00005D010000}"/>
            </a:ext>
          </a:extLst>
        </xdr:cNvPr>
        <xdr:cNvSpPr txBox="1">
          <a:spLocks noChangeArrowheads="1"/>
        </xdr:cNvSpPr>
      </xdr:nvSpPr>
      <xdr:spPr bwMode="auto">
        <a:xfrm>
          <a:off x="43738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1B00-00005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1B00-00005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1B00-00006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1B00-00006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1B00-00006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1B00-00006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1B00-00006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1B00-00006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1B00-00006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1B00-00006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1B00-000068010000}"/>
            </a:ext>
          </a:extLst>
        </xdr:cNvPr>
        <xdr:cNvSpPr txBox="1">
          <a:spLocks noChangeArrowheads="1"/>
        </xdr:cNvSpPr>
      </xdr:nvSpPr>
      <xdr:spPr bwMode="auto">
        <a:xfrm>
          <a:off x="249745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1B00-00006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1B00-00006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1B00-00006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1B00-00006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1B00-00006D010000}"/>
            </a:ext>
          </a:extLst>
        </xdr:cNvPr>
        <xdr:cNvSpPr txBox="1">
          <a:spLocks noChangeArrowheads="1"/>
        </xdr:cNvSpPr>
      </xdr:nvSpPr>
      <xdr:spPr bwMode="auto">
        <a:xfrm>
          <a:off x="229362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1B00-00006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1B00-00006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1B00-00007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1B00-00007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1B00-00007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1B00-00007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1B00-00007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1B00-000075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1B00-000076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1B00-00007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1B00-00007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1B00-00007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1B00-00007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1B00-00007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1B00-00007C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1B00-00007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1B00-00007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1B00-00007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1B00-00008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1B00-00008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1B00-00008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1B00-00008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1B00-000084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1B00-00008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1B00-000086010000}"/>
            </a:ext>
          </a:extLst>
        </xdr:cNvPr>
        <xdr:cNvSpPr txBox="1">
          <a:spLocks noChangeArrowheads="1"/>
        </xdr:cNvSpPr>
      </xdr:nvSpPr>
      <xdr:spPr bwMode="auto">
        <a:xfrm>
          <a:off x="401362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1B00-00008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1B00-00008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1B00-00008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1B00-00008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1B00-00008B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1B00-00008C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1B00-00008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1B00-00008E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1B00-00008F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1B00-000090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1B00-00009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1B00-000092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1B00-000093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1B00-000094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1B00-00009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1B00-000096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1B00-000097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1B00-000098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1B00-00009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1B00-00009A01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1B00-00009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1B00-00009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1B00-00009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1B00-00009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1B00-00009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1B00-0000A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1B00-0000A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1B00-0000A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1B00-0000A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1B00-0000A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1B00-0000A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1B00-0000A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1B00-0000A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1B00-0000A8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1B00-0000A9010000}"/>
            </a:ext>
          </a:extLst>
        </xdr:cNvPr>
        <xdr:cNvSpPr txBox="1">
          <a:spLocks noChangeArrowheads="1"/>
        </xdr:cNvSpPr>
      </xdr:nvSpPr>
      <xdr:spPr bwMode="auto">
        <a:xfrm>
          <a:off x="437388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1B00-0000AA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1B00-0000A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1B00-0000A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1B00-0000A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1B00-0000A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1B00-0000A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1B00-0000B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1B00-0000B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1B00-0000B2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1B00-0000B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1B00-0000B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8</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1B00-0000B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1B00-0000B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1B00-0000B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1B00-0000B8010000}"/>
            </a:ext>
          </a:extLst>
        </xdr:cNvPr>
        <xdr:cNvSpPr txBox="1">
          <a:spLocks noChangeArrowheads="1"/>
        </xdr:cNvSpPr>
      </xdr:nvSpPr>
      <xdr:spPr bwMode="auto">
        <a:xfrm>
          <a:off x="437430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1B00-0000B9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1B00-0000BA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1B00-0000BB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1B00-0000BC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1B00-0000BD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1B00-0000BE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1B00-0000BF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1B00-0000C0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1B00-0000C1010000}"/>
            </a:ext>
          </a:extLst>
        </xdr:cNvPr>
        <xdr:cNvSpPr txBox="1">
          <a:spLocks noChangeArrowheads="1"/>
        </xdr:cNvSpPr>
      </xdr:nvSpPr>
      <xdr:spPr bwMode="auto">
        <a:xfrm>
          <a:off x="49987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1B00-0000C2010000}"/>
            </a:ext>
          </a:extLst>
        </xdr:cNvPr>
        <xdr:cNvSpPr txBox="1">
          <a:spLocks noChangeArrowheads="1"/>
        </xdr:cNvSpPr>
      </xdr:nvSpPr>
      <xdr:spPr bwMode="auto">
        <a:xfrm>
          <a:off x="49987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114300</xdr:colOff>
      <xdr:row>87</xdr:row>
      <xdr:rowOff>139700</xdr:rowOff>
    </xdr:from>
    <xdr:ext cx="114300" cy="285750"/>
    <xdr:sp macro="" textlink="">
      <xdr:nvSpPr>
        <xdr:cNvPr id="451" name="Text Box 12">
          <a:extLst>
            <a:ext uri="{FF2B5EF4-FFF2-40B4-BE49-F238E27FC236}">
              <a16:creationId xmlns:a16="http://schemas.microsoft.com/office/drawing/2014/main" id="{00000000-0008-0000-1B00-0000C3010000}"/>
            </a:ext>
          </a:extLst>
        </xdr:cNvPr>
        <xdr:cNvSpPr txBox="1">
          <a:spLocks noChangeArrowheads="1"/>
        </xdr:cNvSpPr>
      </xdr:nvSpPr>
      <xdr:spPr bwMode="auto">
        <a:xfrm>
          <a:off x="8458200" y="1600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1B00-0000C4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1B00-0000C5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1B00-0000C6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1B00-0000C7010000}"/>
            </a:ext>
          </a:extLst>
        </xdr:cNvPr>
        <xdr:cNvSpPr txBox="1">
          <a:spLocks noChangeArrowheads="1"/>
        </xdr:cNvSpPr>
      </xdr:nvSpPr>
      <xdr:spPr bwMode="auto">
        <a:xfrm>
          <a:off x="49987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1B00-0000C8010000}"/>
            </a:ext>
          </a:extLst>
        </xdr:cNvPr>
        <xdr:cNvSpPr txBox="1">
          <a:spLocks noChangeArrowheads="1"/>
        </xdr:cNvSpPr>
      </xdr:nvSpPr>
      <xdr:spPr bwMode="auto">
        <a:xfrm>
          <a:off x="549084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1B00-0000C901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1B00-0000CA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1B00-0000CB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1B00-0000CC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1B00-0000CD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1B00-0000CE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1B00-0000CF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1B00-0000D0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1B00-0000D1010000}"/>
            </a:ext>
          </a:extLst>
        </xdr:cNvPr>
        <xdr:cNvSpPr txBox="1">
          <a:spLocks noChangeArrowheads="1"/>
        </xdr:cNvSpPr>
      </xdr:nvSpPr>
      <xdr:spPr bwMode="auto">
        <a:xfrm>
          <a:off x="124968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466" name="Text Box 8">
          <a:extLst>
            <a:ext uri="{FF2B5EF4-FFF2-40B4-BE49-F238E27FC236}">
              <a16:creationId xmlns:a16="http://schemas.microsoft.com/office/drawing/2014/main" id="{00000000-0008-0000-1B00-0000D2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467" name="Text Box 8">
          <a:extLst>
            <a:ext uri="{FF2B5EF4-FFF2-40B4-BE49-F238E27FC236}">
              <a16:creationId xmlns:a16="http://schemas.microsoft.com/office/drawing/2014/main" id="{00000000-0008-0000-1B00-0000D3010000}"/>
            </a:ext>
          </a:extLst>
        </xdr:cNvPr>
        <xdr:cNvSpPr txBox="1">
          <a:spLocks noChangeArrowheads="1"/>
        </xdr:cNvSpPr>
      </xdr:nvSpPr>
      <xdr:spPr bwMode="auto">
        <a:xfrm>
          <a:off x="12496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68" name="Text Box 8">
          <a:extLst>
            <a:ext uri="{FF2B5EF4-FFF2-40B4-BE49-F238E27FC236}">
              <a16:creationId xmlns:a16="http://schemas.microsoft.com/office/drawing/2014/main" id="{00000000-0008-0000-1B00-0000D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69" name="Text Box 8">
          <a:extLst>
            <a:ext uri="{FF2B5EF4-FFF2-40B4-BE49-F238E27FC236}">
              <a16:creationId xmlns:a16="http://schemas.microsoft.com/office/drawing/2014/main" id="{00000000-0008-0000-1B00-0000D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0" name="Text Box 1">
          <a:extLst>
            <a:ext uri="{FF2B5EF4-FFF2-40B4-BE49-F238E27FC236}">
              <a16:creationId xmlns:a16="http://schemas.microsoft.com/office/drawing/2014/main" id="{00000000-0008-0000-1B00-0000D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1" name="Text Box 2">
          <a:extLst>
            <a:ext uri="{FF2B5EF4-FFF2-40B4-BE49-F238E27FC236}">
              <a16:creationId xmlns:a16="http://schemas.microsoft.com/office/drawing/2014/main" id="{00000000-0008-0000-1B00-0000D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2" name="Text Box 3">
          <a:extLst>
            <a:ext uri="{FF2B5EF4-FFF2-40B4-BE49-F238E27FC236}">
              <a16:creationId xmlns:a16="http://schemas.microsoft.com/office/drawing/2014/main" id="{00000000-0008-0000-1B00-0000D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3" name="Text Box 4">
          <a:extLst>
            <a:ext uri="{FF2B5EF4-FFF2-40B4-BE49-F238E27FC236}">
              <a16:creationId xmlns:a16="http://schemas.microsoft.com/office/drawing/2014/main" id="{00000000-0008-0000-1B00-0000D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4" name="Text Box 5">
          <a:extLst>
            <a:ext uri="{FF2B5EF4-FFF2-40B4-BE49-F238E27FC236}">
              <a16:creationId xmlns:a16="http://schemas.microsoft.com/office/drawing/2014/main" id="{00000000-0008-0000-1B00-0000D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5" name="Text Box 6">
          <a:extLst>
            <a:ext uri="{FF2B5EF4-FFF2-40B4-BE49-F238E27FC236}">
              <a16:creationId xmlns:a16="http://schemas.microsoft.com/office/drawing/2014/main" id="{00000000-0008-0000-1B00-0000D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6" name="Text Box 8">
          <a:extLst>
            <a:ext uri="{FF2B5EF4-FFF2-40B4-BE49-F238E27FC236}">
              <a16:creationId xmlns:a16="http://schemas.microsoft.com/office/drawing/2014/main" id="{00000000-0008-0000-1B00-0000D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7" name="Text Box 9">
          <a:extLst>
            <a:ext uri="{FF2B5EF4-FFF2-40B4-BE49-F238E27FC236}">
              <a16:creationId xmlns:a16="http://schemas.microsoft.com/office/drawing/2014/main" id="{00000000-0008-0000-1B00-0000D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8" name="Text Box 10">
          <a:extLst>
            <a:ext uri="{FF2B5EF4-FFF2-40B4-BE49-F238E27FC236}">
              <a16:creationId xmlns:a16="http://schemas.microsoft.com/office/drawing/2014/main" id="{00000000-0008-0000-1B00-0000D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79" name="Text Box 1">
          <a:extLst>
            <a:ext uri="{FF2B5EF4-FFF2-40B4-BE49-F238E27FC236}">
              <a16:creationId xmlns:a16="http://schemas.microsoft.com/office/drawing/2014/main" id="{00000000-0008-0000-1B00-0000D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0" name="Text Box 2">
          <a:extLst>
            <a:ext uri="{FF2B5EF4-FFF2-40B4-BE49-F238E27FC236}">
              <a16:creationId xmlns:a16="http://schemas.microsoft.com/office/drawing/2014/main" id="{00000000-0008-0000-1B00-0000E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1" name="Text Box 8">
          <a:extLst>
            <a:ext uri="{FF2B5EF4-FFF2-40B4-BE49-F238E27FC236}">
              <a16:creationId xmlns:a16="http://schemas.microsoft.com/office/drawing/2014/main" id="{00000000-0008-0000-1B00-0000E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2" name="Text Box 1">
          <a:extLst>
            <a:ext uri="{FF2B5EF4-FFF2-40B4-BE49-F238E27FC236}">
              <a16:creationId xmlns:a16="http://schemas.microsoft.com/office/drawing/2014/main" id="{00000000-0008-0000-1B00-0000E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3" name="Text Box 2">
          <a:extLst>
            <a:ext uri="{FF2B5EF4-FFF2-40B4-BE49-F238E27FC236}">
              <a16:creationId xmlns:a16="http://schemas.microsoft.com/office/drawing/2014/main" id="{00000000-0008-0000-1B00-0000E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4" name="Text Box 3">
          <a:extLst>
            <a:ext uri="{FF2B5EF4-FFF2-40B4-BE49-F238E27FC236}">
              <a16:creationId xmlns:a16="http://schemas.microsoft.com/office/drawing/2014/main" id="{00000000-0008-0000-1B00-0000E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5" name="Text Box 4">
          <a:extLst>
            <a:ext uri="{FF2B5EF4-FFF2-40B4-BE49-F238E27FC236}">
              <a16:creationId xmlns:a16="http://schemas.microsoft.com/office/drawing/2014/main" id="{00000000-0008-0000-1B00-0000E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6" name="Text Box 5">
          <a:extLst>
            <a:ext uri="{FF2B5EF4-FFF2-40B4-BE49-F238E27FC236}">
              <a16:creationId xmlns:a16="http://schemas.microsoft.com/office/drawing/2014/main" id="{00000000-0008-0000-1B00-0000E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7" name="Text Box 6">
          <a:extLst>
            <a:ext uri="{FF2B5EF4-FFF2-40B4-BE49-F238E27FC236}">
              <a16:creationId xmlns:a16="http://schemas.microsoft.com/office/drawing/2014/main" id="{00000000-0008-0000-1B00-0000E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8" name="Text Box 8">
          <a:extLst>
            <a:ext uri="{FF2B5EF4-FFF2-40B4-BE49-F238E27FC236}">
              <a16:creationId xmlns:a16="http://schemas.microsoft.com/office/drawing/2014/main" id="{00000000-0008-0000-1B00-0000E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89" name="Text Box 9">
          <a:extLst>
            <a:ext uri="{FF2B5EF4-FFF2-40B4-BE49-F238E27FC236}">
              <a16:creationId xmlns:a16="http://schemas.microsoft.com/office/drawing/2014/main" id="{00000000-0008-0000-1B00-0000E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0" name="Text Box 10">
          <a:extLst>
            <a:ext uri="{FF2B5EF4-FFF2-40B4-BE49-F238E27FC236}">
              <a16:creationId xmlns:a16="http://schemas.microsoft.com/office/drawing/2014/main" id="{00000000-0008-0000-1B00-0000E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1" name="Text Box 1">
          <a:extLst>
            <a:ext uri="{FF2B5EF4-FFF2-40B4-BE49-F238E27FC236}">
              <a16:creationId xmlns:a16="http://schemas.microsoft.com/office/drawing/2014/main" id="{00000000-0008-0000-1B00-0000E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2" name="Text Box 2">
          <a:extLst>
            <a:ext uri="{FF2B5EF4-FFF2-40B4-BE49-F238E27FC236}">
              <a16:creationId xmlns:a16="http://schemas.microsoft.com/office/drawing/2014/main" id="{00000000-0008-0000-1B00-0000E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3" name="Text Box 8">
          <a:extLst>
            <a:ext uri="{FF2B5EF4-FFF2-40B4-BE49-F238E27FC236}">
              <a16:creationId xmlns:a16="http://schemas.microsoft.com/office/drawing/2014/main" id="{00000000-0008-0000-1B00-0000E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4" name="Text Box 8">
          <a:extLst>
            <a:ext uri="{FF2B5EF4-FFF2-40B4-BE49-F238E27FC236}">
              <a16:creationId xmlns:a16="http://schemas.microsoft.com/office/drawing/2014/main" id="{00000000-0008-0000-1B00-0000E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5" name="Text Box 1">
          <a:extLst>
            <a:ext uri="{FF2B5EF4-FFF2-40B4-BE49-F238E27FC236}">
              <a16:creationId xmlns:a16="http://schemas.microsoft.com/office/drawing/2014/main" id="{00000000-0008-0000-1B00-0000E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6" name="Text Box 2">
          <a:extLst>
            <a:ext uri="{FF2B5EF4-FFF2-40B4-BE49-F238E27FC236}">
              <a16:creationId xmlns:a16="http://schemas.microsoft.com/office/drawing/2014/main" id="{00000000-0008-0000-1B00-0000F0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7" name="Text Box 3">
          <a:extLst>
            <a:ext uri="{FF2B5EF4-FFF2-40B4-BE49-F238E27FC236}">
              <a16:creationId xmlns:a16="http://schemas.microsoft.com/office/drawing/2014/main" id="{00000000-0008-0000-1B00-0000F1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8" name="Text Box 4">
          <a:extLst>
            <a:ext uri="{FF2B5EF4-FFF2-40B4-BE49-F238E27FC236}">
              <a16:creationId xmlns:a16="http://schemas.microsoft.com/office/drawing/2014/main" id="{00000000-0008-0000-1B00-0000F2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499" name="Text Box 5">
          <a:extLst>
            <a:ext uri="{FF2B5EF4-FFF2-40B4-BE49-F238E27FC236}">
              <a16:creationId xmlns:a16="http://schemas.microsoft.com/office/drawing/2014/main" id="{00000000-0008-0000-1B00-0000F3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0" name="Text Box 6">
          <a:extLst>
            <a:ext uri="{FF2B5EF4-FFF2-40B4-BE49-F238E27FC236}">
              <a16:creationId xmlns:a16="http://schemas.microsoft.com/office/drawing/2014/main" id="{00000000-0008-0000-1B00-0000F4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1" name="Text Box 8">
          <a:extLst>
            <a:ext uri="{FF2B5EF4-FFF2-40B4-BE49-F238E27FC236}">
              <a16:creationId xmlns:a16="http://schemas.microsoft.com/office/drawing/2014/main" id="{00000000-0008-0000-1B00-0000F5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2" name="Text Box 9">
          <a:extLst>
            <a:ext uri="{FF2B5EF4-FFF2-40B4-BE49-F238E27FC236}">
              <a16:creationId xmlns:a16="http://schemas.microsoft.com/office/drawing/2014/main" id="{00000000-0008-0000-1B00-0000F6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3" name="Text Box 10">
          <a:extLst>
            <a:ext uri="{FF2B5EF4-FFF2-40B4-BE49-F238E27FC236}">
              <a16:creationId xmlns:a16="http://schemas.microsoft.com/office/drawing/2014/main" id="{00000000-0008-0000-1B00-0000F7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4" name="Text Box 1">
          <a:extLst>
            <a:ext uri="{FF2B5EF4-FFF2-40B4-BE49-F238E27FC236}">
              <a16:creationId xmlns:a16="http://schemas.microsoft.com/office/drawing/2014/main" id="{00000000-0008-0000-1B00-0000F8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5" name="Text Box 2">
          <a:extLst>
            <a:ext uri="{FF2B5EF4-FFF2-40B4-BE49-F238E27FC236}">
              <a16:creationId xmlns:a16="http://schemas.microsoft.com/office/drawing/2014/main" id="{00000000-0008-0000-1B00-0000F9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6" name="Text Box 8">
          <a:extLst>
            <a:ext uri="{FF2B5EF4-FFF2-40B4-BE49-F238E27FC236}">
              <a16:creationId xmlns:a16="http://schemas.microsoft.com/office/drawing/2014/main" id="{00000000-0008-0000-1B00-0000FA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7" name="Text Box 1">
          <a:extLst>
            <a:ext uri="{FF2B5EF4-FFF2-40B4-BE49-F238E27FC236}">
              <a16:creationId xmlns:a16="http://schemas.microsoft.com/office/drawing/2014/main" id="{00000000-0008-0000-1B00-0000FB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8" name="Text Box 2">
          <a:extLst>
            <a:ext uri="{FF2B5EF4-FFF2-40B4-BE49-F238E27FC236}">
              <a16:creationId xmlns:a16="http://schemas.microsoft.com/office/drawing/2014/main" id="{00000000-0008-0000-1B00-0000FC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09" name="Text Box 3">
          <a:extLst>
            <a:ext uri="{FF2B5EF4-FFF2-40B4-BE49-F238E27FC236}">
              <a16:creationId xmlns:a16="http://schemas.microsoft.com/office/drawing/2014/main" id="{00000000-0008-0000-1B00-0000FD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0" name="Text Box 4">
          <a:extLst>
            <a:ext uri="{FF2B5EF4-FFF2-40B4-BE49-F238E27FC236}">
              <a16:creationId xmlns:a16="http://schemas.microsoft.com/office/drawing/2014/main" id="{00000000-0008-0000-1B00-0000FE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1" name="Text Box 5">
          <a:extLst>
            <a:ext uri="{FF2B5EF4-FFF2-40B4-BE49-F238E27FC236}">
              <a16:creationId xmlns:a16="http://schemas.microsoft.com/office/drawing/2014/main" id="{00000000-0008-0000-1B00-0000FF01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2" name="Text Box 6">
          <a:extLst>
            <a:ext uri="{FF2B5EF4-FFF2-40B4-BE49-F238E27FC236}">
              <a16:creationId xmlns:a16="http://schemas.microsoft.com/office/drawing/2014/main" id="{00000000-0008-0000-1B00-000000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3" name="Text Box 8">
          <a:extLst>
            <a:ext uri="{FF2B5EF4-FFF2-40B4-BE49-F238E27FC236}">
              <a16:creationId xmlns:a16="http://schemas.microsoft.com/office/drawing/2014/main" id="{00000000-0008-0000-1B00-000001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4" name="Text Box 9">
          <a:extLst>
            <a:ext uri="{FF2B5EF4-FFF2-40B4-BE49-F238E27FC236}">
              <a16:creationId xmlns:a16="http://schemas.microsoft.com/office/drawing/2014/main" id="{00000000-0008-0000-1B00-000002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39</xdr:row>
      <xdr:rowOff>0</xdr:rowOff>
    </xdr:from>
    <xdr:ext cx="114300" cy="285750"/>
    <xdr:sp macro="" textlink="">
      <xdr:nvSpPr>
        <xdr:cNvPr id="515" name="Text Box 10">
          <a:extLst>
            <a:ext uri="{FF2B5EF4-FFF2-40B4-BE49-F238E27FC236}">
              <a16:creationId xmlns:a16="http://schemas.microsoft.com/office/drawing/2014/main" id="{00000000-0008-0000-1B00-000003020000}"/>
            </a:ext>
          </a:extLst>
        </xdr:cNvPr>
        <xdr:cNvSpPr txBox="1">
          <a:spLocks noChangeArrowheads="1"/>
        </xdr:cNvSpPr>
      </xdr:nvSpPr>
      <xdr:spPr bwMode="auto">
        <a:xfrm>
          <a:off x="12496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1B00-000004020000}"/>
            </a:ext>
          </a:extLst>
        </xdr:cNvPr>
        <xdr:cNvSpPr txBox="1">
          <a:spLocks noChangeArrowheads="1"/>
        </xdr:cNvSpPr>
      </xdr:nvSpPr>
      <xdr:spPr bwMode="auto">
        <a:xfrm>
          <a:off x="125306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7" name="Text Box 1">
          <a:extLst>
            <a:ext uri="{FF2B5EF4-FFF2-40B4-BE49-F238E27FC236}">
              <a16:creationId xmlns:a16="http://schemas.microsoft.com/office/drawing/2014/main" id="{00000000-0008-0000-1B00-00000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8" name="Text Box 2">
          <a:extLst>
            <a:ext uri="{FF2B5EF4-FFF2-40B4-BE49-F238E27FC236}">
              <a16:creationId xmlns:a16="http://schemas.microsoft.com/office/drawing/2014/main" id="{00000000-0008-0000-1B00-00000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19" name="Text Box 3">
          <a:extLst>
            <a:ext uri="{FF2B5EF4-FFF2-40B4-BE49-F238E27FC236}">
              <a16:creationId xmlns:a16="http://schemas.microsoft.com/office/drawing/2014/main" id="{00000000-0008-0000-1B00-00000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0" name="Text Box 4">
          <a:extLst>
            <a:ext uri="{FF2B5EF4-FFF2-40B4-BE49-F238E27FC236}">
              <a16:creationId xmlns:a16="http://schemas.microsoft.com/office/drawing/2014/main" id="{00000000-0008-0000-1B00-00000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1" name="Text Box 5">
          <a:extLst>
            <a:ext uri="{FF2B5EF4-FFF2-40B4-BE49-F238E27FC236}">
              <a16:creationId xmlns:a16="http://schemas.microsoft.com/office/drawing/2014/main" id="{00000000-0008-0000-1B00-00000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2" name="Text Box 6">
          <a:extLst>
            <a:ext uri="{FF2B5EF4-FFF2-40B4-BE49-F238E27FC236}">
              <a16:creationId xmlns:a16="http://schemas.microsoft.com/office/drawing/2014/main" id="{00000000-0008-0000-1B00-00000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3" name="Text Box 8">
          <a:extLst>
            <a:ext uri="{FF2B5EF4-FFF2-40B4-BE49-F238E27FC236}">
              <a16:creationId xmlns:a16="http://schemas.microsoft.com/office/drawing/2014/main" id="{00000000-0008-0000-1B00-00000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4" name="Text Box 9">
          <a:extLst>
            <a:ext uri="{FF2B5EF4-FFF2-40B4-BE49-F238E27FC236}">
              <a16:creationId xmlns:a16="http://schemas.microsoft.com/office/drawing/2014/main" id="{00000000-0008-0000-1B00-00000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5" name="Text Box 10">
          <a:extLst>
            <a:ext uri="{FF2B5EF4-FFF2-40B4-BE49-F238E27FC236}">
              <a16:creationId xmlns:a16="http://schemas.microsoft.com/office/drawing/2014/main" id="{00000000-0008-0000-1B00-00000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6" name="Text Box 1">
          <a:extLst>
            <a:ext uri="{FF2B5EF4-FFF2-40B4-BE49-F238E27FC236}">
              <a16:creationId xmlns:a16="http://schemas.microsoft.com/office/drawing/2014/main" id="{00000000-0008-0000-1B00-00000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7" name="Text Box 2">
          <a:extLst>
            <a:ext uri="{FF2B5EF4-FFF2-40B4-BE49-F238E27FC236}">
              <a16:creationId xmlns:a16="http://schemas.microsoft.com/office/drawing/2014/main" id="{00000000-0008-0000-1B00-00000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8" name="Text Box 1">
          <a:extLst>
            <a:ext uri="{FF2B5EF4-FFF2-40B4-BE49-F238E27FC236}">
              <a16:creationId xmlns:a16="http://schemas.microsoft.com/office/drawing/2014/main" id="{00000000-0008-0000-1B00-00001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29" name="Text Box 2">
          <a:extLst>
            <a:ext uri="{FF2B5EF4-FFF2-40B4-BE49-F238E27FC236}">
              <a16:creationId xmlns:a16="http://schemas.microsoft.com/office/drawing/2014/main" id="{00000000-0008-0000-1B00-00001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0" name="Text Box 3">
          <a:extLst>
            <a:ext uri="{FF2B5EF4-FFF2-40B4-BE49-F238E27FC236}">
              <a16:creationId xmlns:a16="http://schemas.microsoft.com/office/drawing/2014/main" id="{00000000-0008-0000-1B00-00001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1" name="Text Box 4">
          <a:extLst>
            <a:ext uri="{FF2B5EF4-FFF2-40B4-BE49-F238E27FC236}">
              <a16:creationId xmlns:a16="http://schemas.microsoft.com/office/drawing/2014/main" id="{00000000-0008-0000-1B00-00001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2" name="Text Box 5">
          <a:extLst>
            <a:ext uri="{FF2B5EF4-FFF2-40B4-BE49-F238E27FC236}">
              <a16:creationId xmlns:a16="http://schemas.microsoft.com/office/drawing/2014/main" id="{00000000-0008-0000-1B00-00001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3" name="Text Box 6">
          <a:extLst>
            <a:ext uri="{FF2B5EF4-FFF2-40B4-BE49-F238E27FC236}">
              <a16:creationId xmlns:a16="http://schemas.microsoft.com/office/drawing/2014/main" id="{00000000-0008-0000-1B00-00001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4" name="Text Box 8">
          <a:extLst>
            <a:ext uri="{FF2B5EF4-FFF2-40B4-BE49-F238E27FC236}">
              <a16:creationId xmlns:a16="http://schemas.microsoft.com/office/drawing/2014/main" id="{00000000-0008-0000-1B00-00001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5" name="Text Box 9">
          <a:extLst>
            <a:ext uri="{FF2B5EF4-FFF2-40B4-BE49-F238E27FC236}">
              <a16:creationId xmlns:a16="http://schemas.microsoft.com/office/drawing/2014/main" id="{00000000-0008-0000-1B00-00001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6" name="Text Box 10">
          <a:extLst>
            <a:ext uri="{FF2B5EF4-FFF2-40B4-BE49-F238E27FC236}">
              <a16:creationId xmlns:a16="http://schemas.microsoft.com/office/drawing/2014/main" id="{00000000-0008-0000-1B00-00001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7" name="Text Box 1">
          <a:extLst>
            <a:ext uri="{FF2B5EF4-FFF2-40B4-BE49-F238E27FC236}">
              <a16:creationId xmlns:a16="http://schemas.microsoft.com/office/drawing/2014/main" id="{00000000-0008-0000-1B00-00001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38" name="Text Box 2">
          <a:extLst>
            <a:ext uri="{FF2B5EF4-FFF2-40B4-BE49-F238E27FC236}">
              <a16:creationId xmlns:a16="http://schemas.microsoft.com/office/drawing/2014/main" id="{00000000-0008-0000-1B00-00001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39" name="Text Box 8">
          <a:extLst>
            <a:ext uri="{FF2B5EF4-FFF2-40B4-BE49-F238E27FC236}">
              <a16:creationId xmlns:a16="http://schemas.microsoft.com/office/drawing/2014/main" id="{00000000-0008-0000-1B00-00001B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40" name="Text Box 8">
          <a:extLst>
            <a:ext uri="{FF2B5EF4-FFF2-40B4-BE49-F238E27FC236}">
              <a16:creationId xmlns:a16="http://schemas.microsoft.com/office/drawing/2014/main" id="{00000000-0008-0000-1B00-00001C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1" name="Text Box 1">
          <a:extLst>
            <a:ext uri="{FF2B5EF4-FFF2-40B4-BE49-F238E27FC236}">
              <a16:creationId xmlns:a16="http://schemas.microsoft.com/office/drawing/2014/main" id="{00000000-0008-0000-1B00-00001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2" name="Text Box 2">
          <a:extLst>
            <a:ext uri="{FF2B5EF4-FFF2-40B4-BE49-F238E27FC236}">
              <a16:creationId xmlns:a16="http://schemas.microsoft.com/office/drawing/2014/main" id="{00000000-0008-0000-1B00-00001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3" name="Text Box 3">
          <a:extLst>
            <a:ext uri="{FF2B5EF4-FFF2-40B4-BE49-F238E27FC236}">
              <a16:creationId xmlns:a16="http://schemas.microsoft.com/office/drawing/2014/main" id="{00000000-0008-0000-1B00-00001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4" name="Text Box 4">
          <a:extLst>
            <a:ext uri="{FF2B5EF4-FFF2-40B4-BE49-F238E27FC236}">
              <a16:creationId xmlns:a16="http://schemas.microsoft.com/office/drawing/2014/main" id="{00000000-0008-0000-1B00-00002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5" name="Text Box 5">
          <a:extLst>
            <a:ext uri="{FF2B5EF4-FFF2-40B4-BE49-F238E27FC236}">
              <a16:creationId xmlns:a16="http://schemas.microsoft.com/office/drawing/2014/main" id="{00000000-0008-0000-1B00-00002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6" name="Text Box 6">
          <a:extLst>
            <a:ext uri="{FF2B5EF4-FFF2-40B4-BE49-F238E27FC236}">
              <a16:creationId xmlns:a16="http://schemas.microsoft.com/office/drawing/2014/main" id="{00000000-0008-0000-1B00-00002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7" name="Text Box 8">
          <a:extLst>
            <a:ext uri="{FF2B5EF4-FFF2-40B4-BE49-F238E27FC236}">
              <a16:creationId xmlns:a16="http://schemas.microsoft.com/office/drawing/2014/main" id="{00000000-0008-0000-1B00-00002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8" name="Text Box 9">
          <a:extLst>
            <a:ext uri="{FF2B5EF4-FFF2-40B4-BE49-F238E27FC236}">
              <a16:creationId xmlns:a16="http://schemas.microsoft.com/office/drawing/2014/main" id="{00000000-0008-0000-1B00-00002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49" name="Text Box 10">
          <a:extLst>
            <a:ext uri="{FF2B5EF4-FFF2-40B4-BE49-F238E27FC236}">
              <a16:creationId xmlns:a16="http://schemas.microsoft.com/office/drawing/2014/main" id="{00000000-0008-0000-1B00-00002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0" name="Text Box 1">
          <a:extLst>
            <a:ext uri="{FF2B5EF4-FFF2-40B4-BE49-F238E27FC236}">
              <a16:creationId xmlns:a16="http://schemas.microsoft.com/office/drawing/2014/main" id="{00000000-0008-0000-1B00-00002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1" name="Text Box 2">
          <a:extLst>
            <a:ext uri="{FF2B5EF4-FFF2-40B4-BE49-F238E27FC236}">
              <a16:creationId xmlns:a16="http://schemas.microsoft.com/office/drawing/2014/main" id="{00000000-0008-0000-1B00-00002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52" name="Text Box 8">
          <a:extLst>
            <a:ext uri="{FF2B5EF4-FFF2-40B4-BE49-F238E27FC236}">
              <a16:creationId xmlns:a16="http://schemas.microsoft.com/office/drawing/2014/main" id="{00000000-0008-0000-1B00-000028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3" name="Text Box 1">
          <a:extLst>
            <a:ext uri="{FF2B5EF4-FFF2-40B4-BE49-F238E27FC236}">
              <a16:creationId xmlns:a16="http://schemas.microsoft.com/office/drawing/2014/main" id="{00000000-0008-0000-1B00-00002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4" name="Text Box 2">
          <a:extLst>
            <a:ext uri="{FF2B5EF4-FFF2-40B4-BE49-F238E27FC236}">
              <a16:creationId xmlns:a16="http://schemas.microsoft.com/office/drawing/2014/main" id="{00000000-0008-0000-1B00-00002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5" name="Text Box 3">
          <a:extLst>
            <a:ext uri="{FF2B5EF4-FFF2-40B4-BE49-F238E27FC236}">
              <a16:creationId xmlns:a16="http://schemas.microsoft.com/office/drawing/2014/main" id="{00000000-0008-0000-1B00-00002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6" name="Text Box 4">
          <a:extLst>
            <a:ext uri="{FF2B5EF4-FFF2-40B4-BE49-F238E27FC236}">
              <a16:creationId xmlns:a16="http://schemas.microsoft.com/office/drawing/2014/main" id="{00000000-0008-0000-1B00-00002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7" name="Text Box 5">
          <a:extLst>
            <a:ext uri="{FF2B5EF4-FFF2-40B4-BE49-F238E27FC236}">
              <a16:creationId xmlns:a16="http://schemas.microsoft.com/office/drawing/2014/main" id="{00000000-0008-0000-1B00-00002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8" name="Text Box 6">
          <a:extLst>
            <a:ext uri="{FF2B5EF4-FFF2-40B4-BE49-F238E27FC236}">
              <a16:creationId xmlns:a16="http://schemas.microsoft.com/office/drawing/2014/main" id="{00000000-0008-0000-1B00-00002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59" name="Text Box 8">
          <a:extLst>
            <a:ext uri="{FF2B5EF4-FFF2-40B4-BE49-F238E27FC236}">
              <a16:creationId xmlns:a16="http://schemas.microsoft.com/office/drawing/2014/main" id="{00000000-0008-0000-1B00-00002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0" name="Text Box 9">
          <a:extLst>
            <a:ext uri="{FF2B5EF4-FFF2-40B4-BE49-F238E27FC236}">
              <a16:creationId xmlns:a16="http://schemas.microsoft.com/office/drawing/2014/main" id="{00000000-0008-0000-1B00-00003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1" name="Text Box 10">
          <a:extLst>
            <a:ext uri="{FF2B5EF4-FFF2-40B4-BE49-F238E27FC236}">
              <a16:creationId xmlns:a16="http://schemas.microsoft.com/office/drawing/2014/main" id="{00000000-0008-0000-1B00-000031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2" name="Text Box 1">
          <a:extLst>
            <a:ext uri="{FF2B5EF4-FFF2-40B4-BE49-F238E27FC236}">
              <a16:creationId xmlns:a16="http://schemas.microsoft.com/office/drawing/2014/main" id="{00000000-0008-0000-1B00-00003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3" name="Text Box 2">
          <a:extLst>
            <a:ext uri="{FF2B5EF4-FFF2-40B4-BE49-F238E27FC236}">
              <a16:creationId xmlns:a16="http://schemas.microsoft.com/office/drawing/2014/main" id="{00000000-0008-0000-1B00-00003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64" name="Text Box 8">
          <a:extLst>
            <a:ext uri="{FF2B5EF4-FFF2-40B4-BE49-F238E27FC236}">
              <a16:creationId xmlns:a16="http://schemas.microsoft.com/office/drawing/2014/main" id="{00000000-0008-0000-1B00-000034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65" name="Text Box 8">
          <a:extLst>
            <a:ext uri="{FF2B5EF4-FFF2-40B4-BE49-F238E27FC236}">
              <a16:creationId xmlns:a16="http://schemas.microsoft.com/office/drawing/2014/main" id="{00000000-0008-0000-1B00-000035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6" name="Text Box 1">
          <a:extLst>
            <a:ext uri="{FF2B5EF4-FFF2-40B4-BE49-F238E27FC236}">
              <a16:creationId xmlns:a16="http://schemas.microsoft.com/office/drawing/2014/main" id="{00000000-0008-0000-1B00-00003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7" name="Text Box 2">
          <a:extLst>
            <a:ext uri="{FF2B5EF4-FFF2-40B4-BE49-F238E27FC236}">
              <a16:creationId xmlns:a16="http://schemas.microsoft.com/office/drawing/2014/main" id="{00000000-0008-0000-1B00-00003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8" name="Text Box 3">
          <a:extLst>
            <a:ext uri="{FF2B5EF4-FFF2-40B4-BE49-F238E27FC236}">
              <a16:creationId xmlns:a16="http://schemas.microsoft.com/office/drawing/2014/main" id="{00000000-0008-0000-1B00-00003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69" name="Text Box 4">
          <a:extLst>
            <a:ext uri="{FF2B5EF4-FFF2-40B4-BE49-F238E27FC236}">
              <a16:creationId xmlns:a16="http://schemas.microsoft.com/office/drawing/2014/main" id="{00000000-0008-0000-1B00-000039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0" name="Text Box 5">
          <a:extLst>
            <a:ext uri="{FF2B5EF4-FFF2-40B4-BE49-F238E27FC236}">
              <a16:creationId xmlns:a16="http://schemas.microsoft.com/office/drawing/2014/main" id="{00000000-0008-0000-1B00-00003A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1" name="Text Box 6">
          <a:extLst>
            <a:ext uri="{FF2B5EF4-FFF2-40B4-BE49-F238E27FC236}">
              <a16:creationId xmlns:a16="http://schemas.microsoft.com/office/drawing/2014/main" id="{00000000-0008-0000-1B00-00003B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2" name="Text Box 8">
          <a:extLst>
            <a:ext uri="{FF2B5EF4-FFF2-40B4-BE49-F238E27FC236}">
              <a16:creationId xmlns:a16="http://schemas.microsoft.com/office/drawing/2014/main" id="{00000000-0008-0000-1B00-00003C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3" name="Text Box 9">
          <a:extLst>
            <a:ext uri="{FF2B5EF4-FFF2-40B4-BE49-F238E27FC236}">
              <a16:creationId xmlns:a16="http://schemas.microsoft.com/office/drawing/2014/main" id="{00000000-0008-0000-1B00-00003D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4" name="Text Box 10">
          <a:extLst>
            <a:ext uri="{FF2B5EF4-FFF2-40B4-BE49-F238E27FC236}">
              <a16:creationId xmlns:a16="http://schemas.microsoft.com/office/drawing/2014/main" id="{00000000-0008-0000-1B00-00003E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5" name="Text Box 1">
          <a:extLst>
            <a:ext uri="{FF2B5EF4-FFF2-40B4-BE49-F238E27FC236}">
              <a16:creationId xmlns:a16="http://schemas.microsoft.com/office/drawing/2014/main" id="{00000000-0008-0000-1B00-00003F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6" name="Text Box 2">
          <a:extLst>
            <a:ext uri="{FF2B5EF4-FFF2-40B4-BE49-F238E27FC236}">
              <a16:creationId xmlns:a16="http://schemas.microsoft.com/office/drawing/2014/main" id="{00000000-0008-0000-1B00-000040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577" name="Text Box 8">
          <a:extLst>
            <a:ext uri="{FF2B5EF4-FFF2-40B4-BE49-F238E27FC236}">
              <a16:creationId xmlns:a16="http://schemas.microsoft.com/office/drawing/2014/main" id="{00000000-0008-0000-1B00-00004102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8" name="Text Box 1">
          <a:extLst>
            <a:ext uri="{FF2B5EF4-FFF2-40B4-BE49-F238E27FC236}">
              <a16:creationId xmlns:a16="http://schemas.microsoft.com/office/drawing/2014/main" id="{00000000-0008-0000-1B00-000042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79" name="Text Box 2">
          <a:extLst>
            <a:ext uri="{FF2B5EF4-FFF2-40B4-BE49-F238E27FC236}">
              <a16:creationId xmlns:a16="http://schemas.microsoft.com/office/drawing/2014/main" id="{00000000-0008-0000-1B00-000043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0" name="Text Box 3">
          <a:extLst>
            <a:ext uri="{FF2B5EF4-FFF2-40B4-BE49-F238E27FC236}">
              <a16:creationId xmlns:a16="http://schemas.microsoft.com/office/drawing/2014/main" id="{00000000-0008-0000-1B00-000044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1" name="Text Box 4">
          <a:extLst>
            <a:ext uri="{FF2B5EF4-FFF2-40B4-BE49-F238E27FC236}">
              <a16:creationId xmlns:a16="http://schemas.microsoft.com/office/drawing/2014/main" id="{00000000-0008-0000-1B00-000045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2" name="Text Box 5">
          <a:extLst>
            <a:ext uri="{FF2B5EF4-FFF2-40B4-BE49-F238E27FC236}">
              <a16:creationId xmlns:a16="http://schemas.microsoft.com/office/drawing/2014/main" id="{00000000-0008-0000-1B00-000046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3" name="Text Box 6">
          <a:extLst>
            <a:ext uri="{FF2B5EF4-FFF2-40B4-BE49-F238E27FC236}">
              <a16:creationId xmlns:a16="http://schemas.microsoft.com/office/drawing/2014/main" id="{00000000-0008-0000-1B00-000047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584" name="Text Box 8">
          <a:extLst>
            <a:ext uri="{FF2B5EF4-FFF2-40B4-BE49-F238E27FC236}">
              <a16:creationId xmlns:a16="http://schemas.microsoft.com/office/drawing/2014/main" id="{00000000-0008-0000-1B00-000048020000}"/>
            </a:ext>
          </a:extLst>
        </xdr:cNvPr>
        <xdr:cNvSpPr txBox="1">
          <a:spLocks noChangeArrowheads="1"/>
        </xdr:cNvSpPr>
      </xdr:nvSpPr>
      <xdr:spPr bwMode="auto">
        <a:xfrm>
          <a:off x="12496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39</xdr:row>
      <xdr:rowOff>114300</xdr:rowOff>
    </xdr:from>
    <xdr:ext cx="114300" cy="285750"/>
    <xdr:sp macro="" textlink="">
      <xdr:nvSpPr>
        <xdr:cNvPr id="585" name="Text Box 9">
          <a:extLst>
            <a:ext uri="{FF2B5EF4-FFF2-40B4-BE49-F238E27FC236}">
              <a16:creationId xmlns:a16="http://schemas.microsoft.com/office/drawing/2014/main" id="{00000000-0008-0000-1B00-000049020000}"/>
            </a:ext>
          </a:extLst>
        </xdr:cNvPr>
        <xdr:cNvSpPr txBox="1">
          <a:spLocks noChangeArrowheads="1"/>
        </xdr:cNvSpPr>
      </xdr:nvSpPr>
      <xdr:spPr bwMode="auto">
        <a:xfrm>
          <a:off x="127825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52918</xdr:rowOff>
    </xdr:from>
    <xdr:ext cx="114300" cy="285750"/>
    <xdr:sp macro="" textlink="">
      <xdr:nvSpPr>
        <xdr:cNvPr id="586" name="Text Box 10">
          <a:extLst>
            <a:ext uri="{FF2B5EF4-FFF2-40B4-BE49-F238E27FC236}">
              <a16:creationId xmlns:a16="http://schemas.microsoft.com/office/drawing/2014/main" id="{00000000-0008-0000-1B00-00004A02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74083</xdr:colOff>
      <xdr:row>43</xdr:row>
      <xdr:rowOff>107949</xdr:rowOff>
    </xdr:from>
    <xdr:ext cx="114300" cy="285750"/>
    <xdr:sp macro="" textlink="">
      <xdr:nvSpPr>
        <xdr:cNvPr id="587" name="Text Box 1">
          <a:extLst>
            <a:ext uri="{FF2B5EF4-FFF2-40B4-BE49-F238E27FC236}">
              <a16:creationId xmlns:a16="http://schemas.microsoft.com/office/drawing/2014/main" id="{00000000-0008-0000-1B00-00004B020000}"/>
            </a:ext>
          </a:extLst>
        </xdr:cNvPr>
        <xdr:cNvSpPr txBox="1">
          <a:spLocks noChangeArrowheads="1"/>
        </xdr:cNvSpPr>
      </xdr:nvSpPr>
      <xdr:spPr bwMode="auto">
        <a:xfrm>
          <a:off x="132376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8" name="Text Box 1">
          <a:extLst>
            <a:ext uri="{FF2B5EF4-FFF2-40B4-BE49-F238E27FC236}">
              <a16:creationId xmlns:a16="http://schemas.microsoft.com/office/drawing/2014/main" id="{00000000-0008-0000-1B00-00004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89" name="Text Box 2">
          <a:extLst>
            <a:ext uri="{FF2B5EF4-FFF2-40B4-BE49-F238E27FC236}">
              <a16:creationId xmlns:a16="http://schemas.microsoft.com/office/drawing/2014/main" id="{00000000-0008-0000-1B00-00004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0" name="Text Box 3">
          <a:extLst>
            <a:ext uri="{FF2B5EF4-FFF2-40B4-BE49-F238E27FC236}">
              <a16:creationId xmlns:a16="http://schemas.microsoft.com/office/drawing/2014/main" id="{00000000-0008-0000-1B00-00004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1" name="Text Box 4">
          <a:extLst>
            <a:ext uri="{FF2B5EF4-FFF2-40B4-BE49-F238E27FC236}">
              <a16:creationId xmlns:a16="http://schemas.microsoft.com/office/drawing/2014/main" id="{00000000-0008-0000-1B00-00004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2" name="Text Box 5">
          <a:extLst>
            <a:ext uri="{FF2B5EF4-FFF2-40B4-BE49-F238E27FC236}">
              <a16:creationId xmlns:a16="http://schemas.microsoft.com/office/drawing/2014/main" id="{00000000-0008-0000-1B00-00005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3" name="Text Box 6">
          <a:extLst>
            <a:ext uri="{FF2B5EF4-FFF2-40B4-BE49-F238E27FC236}">
              <a16:creationId xmlns:a16="http://schemas.microsoft.com/office/drawing/2014/main" id="{00000000-0008-0000-1B00-00005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4" name="Text Box 8">
          <a:extLst>
            <a:ext uri="{FF2B5EF4-FFF2-40B4-BE49-F238E27FC236}">
              <a16:creationId xmlns:a16="http://schemas.microsoft.com/office/drawing/2014/main" id="{00000000-0008-0000-1B00-00005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5" name="Text Box 9">
          <a:extLst>
            <a:ext uri="{FF2B5EF4-FFF2-40B4-BE49-F238E27FC236}">
              <a16:creationId xmlns:a16="http://schemas.microsoft.com/office/drawing/2014/main" id="{00000000-0008-0000-1B00-00005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6" name="Text Box 10">
          <a:extLst>
            <a:ext uri="{FF2B5EF4-FFF2-40B4-BE49-F238E27FC236}">
              <a16:creationId xmlns:a16="http://schemas.microsoft.com/office/drawing/2014/main" id="{00000000-0008-0000-1B00-00005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7" name="Text Box 1">
          <a:extLst>
            <a:ext uri="{FF2B5EF4-FFF2-40B4-BE49-F238E27FC236}">
              <a16:creationId xmlns:a16="http://schemas.microsoft.com/office/drawing/2014/main" id="{00000000-0008-0000-1B00-00005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8" name="Text Box 2">
          <a:extLst>
            <a:ext uri="{FF2B5EF4-FFF2-40B4-BE49-F238E27FC236}">
              <a16:creationId xmlns:a16="http://schemas.microsoft.com/office/drawing/2014/main" id="{00000000-0008-0000-1B00-00005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599" name="Text Box 1">
          <a:extLst>
            <a:ext uri="{FF2B5EF4-FFF2-40B4-BE49-F238E27FC236}">
              <a16:creationId xmlns:a16="http://schemas.microsoft.com/office/drawing/2014/main" id="{00000000-0008-0000-1B00-00005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0" name="Text Box 2">
          <a:extLst>
            <a:ext uri="{FF2B5EF4-FFF2-40B4-BE49-F238E27FC236}">
              <a16:creationId xmlns:a16="http://schemas.microsoft.com/office/drawing/2014/main" id="{00000000-0008-0000-1B00-00005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1" name="Text Box 3">
          <a:extLst>
            <a:ext uri="{FF2B5EF4-FFF2-40B4-BE49-F238E27FC236}">
              <a16:creationId xmlns:a16="http://schemas.microsoft.com/office/drawing/2014/main" id="{00000000-0008-0000-1B00-00005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2" name="Text Box 4">
          <a:extLst>
            <a:ext uri="{FF2B5EF4-FFF2-40B4-BE49-F238E27FC236}">
              <a16:creationId xmlns:a16="http://schemas.microsoft.com/office/drawing/2014/main" id="{00000000-0008-0000-1B00-00005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3" name="Text Box 5">
          <a:extLst>
            <a:ext uri="{FF2B5EF4-FFF2-40B4-BE49-F238E27FC236}">
              <a16:creationId xmlns:a16="http://schemas.microsoft.com/office/drawing/2014/main" id="{00000000-0008-0000-1B00-00005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4" name="Text Box 6">
          <a:extLst>
            <a:ext uri="{FF2B5EF4-FFF2-40B4-BE49-F238E27FC236}">
              <a16:creationId xmlns:a16="http://schemas.microsoft.com/office/drawing/2014/main" id="{00000000-0008-0000-1B00-00005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5" name="Text Box 8">
          <a:extLst>
            <a:ext uri="{FF2B5EF4-FFF2-40B4-BE49-F238E27FC236}">
              <a16:creationId xmlns:a16="http://schemas.microsoft.com/office/drawing/2014/main" id="{00000000-0008-0000-1B00-00005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6" name="Text Box 9">
          <a:extLst>
            <a:ext uri="{FF2B5EF4-FFF2-40B4-BE49-F238E27FC236}">
              <a16:creationId xmlns:a16="http://schemas.microsoft.com/office/drawing/2014/main" id="{00000000-0008-0000-1B00-00005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7" name="Text Box 10">
          <a:extLst>
            <a:ext uri="{FF2B5EF4-FFF2-40B4-BE49-F238E27FC236}">
              <a16:creationId xmlns:a16="http://schemas.microsoft.com/office/drawing/2014/main" id="{00000000-0008-0000-1B00-00005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8" name="Text Box 1">
          <a:extLst>
            <a:ext uri="{FF2B5EF4-FFF2-40B4-BE49-F238E27FC236}">
              <a16:creationId xmlns:a16="http://schemas.microsoft.com/office/drawing/2014/main" id="{00000000-0008-0000-1B00-00006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09" name="Text Box 2">
          <a:extLst>
            <a:ext uri="{FF2B5EF4-FFF2-40B4-BE49-F238E27FC236}">
              <a16:creationId xmlns:a16="http://schemas.microsoft.com/office/drawing/2014/main" id="{00000000-0008-0000-1B00-00006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10" name="Text Box 8">
          <a:extLst>
            <a:ext uri="{FF2B5EF4-FFF2-40B4-BE49-F238E27FC236}">
              <a16:creationId xmlns:a16="http://schemas.microsoft.com/office/drawing/2014/main" id="{00000000-0008-0000-1B00-000062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11" name="Text Box 8">
          <a:extLst>
            <a:ext uri="{FF2B5EF4-FFF2-40B4-BE49-F238E27FC236}">
              <a16:creationId xmlns:a16="http://schemas.microsoft.com/office/drawing/2014/main" id="{00000000-0008-0000-1B00-000063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2" name="Text Box 1">
          <a:extLst>
            <a:ext uri="{FF2B5EF4-FFF2-40B4-BE49-F238E27FC236}">
              <a16:creationId xmlns:a16="http://schemas.microsoft.com/office/drawing/2014/main" id="{00000000-0008-0000-1B00-00006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3" name="Text Box 2">
          <a:extLst>
            <a:ext uri="{FF2B5EF4-FFF2-40B4-BE49-F238E27FC236}">
              <a16:creationId xmlns:a16="http://schemas.microsoft.com/office/drawing/2014/main" id="{00000000-0008-0000-1B00-00006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4" name="Text Box 3">
          <a:extLst>
            <a:ext uri="{FF2B5EF4-FFF2-40B4-BE49-F238E27FC236}">
              <a16:creationId xmlns:a16="http://schemas.microsoft.com/office/drawing/2014/main" id="{00000000-0008-0000-1B00-00006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5" name="Text Box 4">
          <a:extLst>
            <a:ext uri="{FF2B5EF4-FFF2-40B4-BE49-F238E27FC236}">
              <a16:creationId xmlns:a16="http://schemas.microsoft.com/office/drawing/2014/main" id="{00000000-0008-0000-1B00-00006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6" name="Text Box 5">
          <a:extLst>
            <a:ext uri="{FF2B5EF4-FFF2-40B4-BE49-F238E27FC236}">
              <a16:creationId xmlns:a16="http://schemas.microsoft.com/office/drawing/2014/main" id="{00000000-0008-0000-1B00-00006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7" name="Text Box 6">
          <a:extLst>
            <a:ext uri="{FF2B5EF4-FFF2-40B4-BE49-F238E27FC236}">
              <a16:creationId xmlns:a16="http://schemas.microsoft.com/office/drawing/2014/main" id="{00000000-0008-0000-1B00-00006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8" name="Text Box 8">
          <a:extLst>
            <a:ext uri="{FF2B5EF4-FFF2-40B4-BE49-F238E27FC236}">
              <a16:creationId xmlns:a16="http://schemas.microsoft.com/office/drawing/2014/main" id="{00000000-0008-0000-1B00-00006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19" name="Text Box 9">
          <a:extLst>
            <a:ext uri="{FF2B5EF4-FFF2-40B4-BE49-F238E27FC236}">
              <a16:creationId xmlns:a16="http://schemas.microsoft.com/office/drawing/2014/main" id="{00000000-0008-0000-1B00-00006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0" name="Text Box 10">
          <a:extLst>
            <a:ext uri="{FF2B5EF4-FFF2-40B4-BE49-F238E27FC236}">
              <a16:creationId xmlns:a16="http://schemas.microsoft.com/office/drawing/2014/main" id="{00000000-0008-0000-1B00-00006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1" name="Text Box 1">
          <a:extLst>
            <a:ext uri="{FF2B5EF4-FFF2-40B4-BE49-F238E27FC236}">
              <a16:creationId xmlns:a16="http://schemas.microsoft.com/office/drawing/2014/main" id="{00000000-0008-0000-1B00-00006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2" name="Text Box 2">
          <a:extLst>
            <a:ext uri="{FF2B5EF4-FFF2-40B4-BE49-F238E27FC236}">
              <a16:creationId xmlns:a16="http://schemas.microsoft.com/office/drawing/2014/main" id="{00000000-0008-0000-1B00-00006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23" name="Text Box 8">
          <a:extLst>
            <a:ext uri="{FF2B5EF4-FFF2-40B4-BE49-F238E27FC236}">
              <a16:creationId xmlns:a16="http://schemas.microsoft.com/office/drawing/2014/main" id="{00000000-0008-0000-1B00-00006F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4" name="Text Box 1">
          <a:extLst>
            <a:ext uri="{FF2B5EF4-FFF2-40B4-BE49-F238E27FC236}">
              <a16:creationId xmlns:a16="http://schemas.microsoft.com/office/drawing/2014/main" id="{00000000-0008-0000-1B00-00007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5" name="Text Box 2">
          <a:extLst>
            <a:ext uri="{FF2B5EF4-FFF2-40B4-BE49-F238E27FC236}">
              <a16:creationId xmlns:a16="http://schemas.microsoft.com/office/drawing/2014/main" id="{00000000-0008-0000-1B00-00007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6" name="Text Box 3">
          <a:extLst>
            <a:ext uri="{FF2B5EF4-FFF2-40B4-BE49-F238E27FC236}">
              <a16:creationId xmlns:a16="http://schemas.microsoft.com/office/drawing/2014/main" id="{00000000-0008-0000-1B00-00007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7" name="Text Box 4">
          <a:extLst>
            <a:ext uri="{FF2B5EF4-FFF2-40B4-BE49-F238E27FC236}">
              <a16:creationId xmlns:a16="http://schemas.microsoft.com/office/drawing/2014/main" id="{00000000-0008-0000-1B00-00007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8" name="Text Box 5">
          <a:extLst>
            <a:ext uri="{FF2B5EF4-FFF2-40B4-BE49-F238E27FC236}">
              <a16:creationId xmlns:a16="http://schemas.microsoft.com/office/drawing/2014/main" id="{00000000-0008-0000-1B00-00007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29" name="Text Box 6">
          <a:extLst>
            <a:ext uri="{FF2B5EF4-FFF2-40B4-BE49-F238E27FC236}">
              <a16:creationId xmlns:a16="http://schemas.microsoft.com/office/drawing/2014/main" id="{00000000-0008-0000-1B00-00007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0" name="Text Box 8">
          <a:extLst>
            <a:ext uri="{FF2B5EF4-FFF2-40B4-BE49-F238E27FC236}">
              <a16:creationId xmlns:a16="http://schemas.microsoft.com/office/drawing/2014/main" id="{00000000-0008-0000-1B00-00007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1" name="Text Box 9">
          <a:extLst>
            <a:ext uri="{FF2B5EF4-FFF2-40B4-BE49-F238E27FC236}">
              <a16:creationId xmlns:a16="http://schemas.microsoft.com/office/drawing/2014/main" id="{00000000-0008-0000-1B00-00007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2" name="Text Box 10">
          <a:extLst>
            <a:ext uri="{FF2B5EF4-FFF2-40B4-BE49-F238E27FC236}">
              <a16:creationId xmlns:a16="http://schemas.microsoft.com/office/drawing/2014/main" id="{00000000-0008-0000-1B00-000078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3" name="Text Box 1">
          <a:extLst>
            <a:ext uri="{FF2B5EF4-FFF2-40B4-BE49-F238E27FC236}">
              <a16:creationId xmlns:a16="http://schemas.microsoft.com/office/drawing/2014/main" id="{00000000-0008-0000-1B00-00007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4" name="Text Box 2">
          <a:extLst>
            <a:ext uri="{FF2B5EF4-FFF2-40B4-BE49-F238E27FC236}">
              <a16:creationId xmlns:a16="http://schemas.microsoft.com/office/drawing/2014/main" id="{00000000-0008-0000-1B00-00007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35" name="Text Box 8">
          <a:extLst>
            <a:ext uri="{FF2B5EF4-FFF2-40B4-BE49-F238E27FC236}">
              <a16:creationId xmlns:a16="http://schemas.microsoft.com/office/drawing/2014/main" id="{00000000-0008-0000-1B00-00007B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36" name="Text Box 8">
          <a:extLst>
            <a:ext uri="{FF2B5EF4-FFF2-40B4-BE49-F238E27FC236}">
              <a16:creationId xmlns:a16="http://schemas.microsoft.com/office/drawing/2014/main" id="{00000000-0008-0000-1B00-00007C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7" name="Text Box 1">
          <a:extLst>
            <a:ext uri="{FF2B5EF4-FFF2-40B4-BE49-F238E27FC236}">
              <a16:creationId xmlns:a16="http://schemas.microsoft.com/office/drawing/2014/main" id="{00000000-0008-0000-1B00-00007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8" name="Text Box 2">
          <a:extLst>
            <a:ext uri="{FF2B5EF4-FFF2-40B4-BE49-F238E27FC236}">
              <a16:creationId xmlns:a16="http://schemas.microsoft.com/office/drawing/2014/main" id="{00000000-0008-0000-1B00-00007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39" name="Text Box 3">
          <a:extLst>
            <a:ext uri="{FF2B5EF4-FFF2-40B4-BE49-F238E27FC236}">
              <a16:creationId xmlns:a16="http://schemas.microsoft.com/office/drawing/2014/main" id="{00000000-0008-0000-1B00-00007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0" name="Text Box 4">
          <a:extLst>
            <a:ext uri="{FF2B5EF4-FFF2-40B4-BE49-F238E27FC236}">
              <a16:creationId xmlns:a16="http://schemas.microsoft.com/office/drawing/2014/main" id="{00000000-0008-0000-1B00-00008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1" name="Text Box 5">
          <a:extLst>
            <a:ext uri="{FF2B5EF4-FFF2-40B4-BE49-F238E27FC236}">
              <a16:creationId xmlns:a16="http://schemas.microsoft.com/office/drawing/2014/main" id="{00000000-0008-0000-1B00-000081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2" name="Text Box 6">
          <a:extLst>
            <a:ext uri="{FF2B5EF4-FFF2-40B4-BE49-F238E27FC236}">
              <a16:creationId xmlns:a16="http://schemas.microsoft.com/office/drawing/2014/main" id="{00000000-0008-0000-1B00-000082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3" name="Text Box 8">
          <a:extLst>
            <a:ext uri="{FF2B5EF4-FFF2-40B4-BE49-F238E27FC236}">
              <a16:creationId xmlns:a16="http://schemas.microsoft.com/office/drawing/2014/main" id="{00000000-0008-0000-1B00-000083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4" name="Text Box 9">
          <a:extLst>
            <a:ext uri="{FF2B5EF4-FFF2-40B4-BE49-F238E27FC236}">
              <a16:creationId xmlns:a16="http://schemas.microsoft.com/office/drawing/2014/main" id="{00000000-0008-0000-1B00-000084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5" name="Text Box 10">
          <a:extLst>
            <a:ext uri="{FF2B5EF4-FFF2-40B4-BE49-F238E27FC236}">
              <a16:creationId xmlns:a16="http://schemas.microsoft.com/office/drawing/2014/main" id="{00000000-0008-0000-1B00-000085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6" name="Text Box 1">
          <a:extLst>
            <a:ext uri="{FF2B5EF4-FFF2-40B4-BE49-F238E27FC236}">
              <a16:creationId xmlns:a16="http://schemas.microsoft.com/office/drawing/2014/main" id="{00000000-0008-0000-1B00-000086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7" name="Text Box 2">
          <a:extLst>
            <a:ext uri="{FF2B5EF4-FFF2-40B4-BE49-F238E27FC236}">
              <a16:creationId xmlns:a16="http://schemas.microsoft.com/office/drawing/2014/main" id="{00000000-0008-0000-1B00-000087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648" name="Text Box 8">
          <a:extLst>
            <a:ext uri="{FF2B5EF4-FFF2-40B4-BE49-F238E27FC236}">
              <a16:creationId xmlns:a16="http://schemas.microsoft.com/office/drawing/2014/main" id="{00000000-0008-0000-1B00-00008802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49" name="Text Box 1">
          <a:extLst>
            <a:ext uri="{FF2B5EF4-FFF2-40B4-BE49-F238E27FC236}">
              <a16:creationId xmlns:a16="http://schemas.microsoft.com/office/drawing/2014/main" id="{00000000-0008-0000-1B00-000089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0" name="Text Box 2">
          <a:extLst>
            <a:ext uri="{FF2B5EF4-FFF2-40B4-BE49-F238E27FC236}">
              <a16:creationId xmlns:a16="http://schemas.microsoft.com/office/drawing/2014/main" id="{00000000-0008-0000-1B00-00008A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1" name="Text Box 3">
          <a:extLst>
            <a:ext uri="{FF2B5EF4-FFF2-40B4-BE49-F238E27FC236}">
              <a16:creationId xmlns:a16="http://schemas.microsoft.com/office/drawing/2014/main" id="{00000000-0008-0000-1B00-00008B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2" name="Text Box 4">
          <a:extLst>
            <a:ext uri="{FF2B5EF4-FFF2-40B4-BE49-F238E27FC236}">
              <a16:creationId xmlns:a16="http://schemas.microsoft.com/office/drawing/2014/main" id="{00000000-0008-0000-1B00-00008C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3" name="Text Box 5">
          <a:extLst>
            <a:ext uri="{FF2B5EF4-FFF2-40B4-BE49-F238E27FC236}">
              <a16:creationId xmlns:a16="http://schemas.microsoft.com/office/drawing/2014/main" id="{00000000-0008-0000-1B00-00008D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4" name="Text Box 6">
          <a:extLst>
            <a:ext uri="{FF2B5EF4-FFF2-40B4-BE49-F238E27FC236}">
              <a16:creationId xmlns:a16="http://schemas.microsoft.com/office/drawing/2014/main" id="{00000000-0008-0000-1B00-00008E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5" name="Text Box 8">
          <a:extLst>
            <a:ext uri="{FF2B5EF4-FFF2-40B4-BE49-F238E27FC236}">
              <a16:creationId xmlns:a16="http://schemas.microsoft.com/office/drawing/2014/main" id="{00000000-0008-0000-1B00-00008F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656" name="Text Box 9">
          <a:extLst>
            <a:ext uri="{FF2B5EF4-FFF2-40B4-BE49-F238E27FC236}">
              <a16:creationId xmlns:a16="http://schemas.microsoft.com/office/drawing/2014/main" id="{00000000-0008-0000-1B00-00009002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33</xdr:row>
      <xdr:rowOff>171450</xdr:rowOff>
    </xdr:from>
    <xdr:ext cx="114300" cy="285750"/>
    <xdr:sp macro="" textlink="">
      <xdr:nvSpPr>
        <xdr:cNvPr id="657" name="Text Box 10">
          <a:extLst>
            <a:ext uri="{FF2B5EF4-FFF2-40B4-BE49-F238E27FC236}">
              <a16:creationId xmlns:a16="http://schemas.microsoft.com/office/drawing/2014/main" id="{00000000-0008-0000-1B00-000091020000}"/>
            </a:ext>
          </a:extLst>
        </xdr:cNvPr>
        <xdr:cNvSpPr txBox="1">
          <a:spLocks noChangeArrowheads="1"/>
        </xdr:cNvSpPr>
      </xdr:nvSpPr>
      <xdr:spPr bwMode="auto">
        <a:xfrm>
          <a:off x="189357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117475</xdr:colOff>
      <xdr:row>46</xdr:row>
      <xdr:rowOff>97367</xdr:rowOff>
    </xdr:from>
    <xdr:ext cx="114300" cy="285750"/>
    <xdr:sp macro="" textlink="">
      <xdr:nvSpPr>
        <xdr:cNvPr id="658" name="Text Box 1">
          <a:extLst>
            <a:ext uri="{FF2B5EF4-FFF2-40B4-BE49-F238E27FC236}">
              <a16:creationId xmlns:a16="http://schemas.microsoft.com/office/drawing/2014/main" id="{00000000-0008-0000-1B00-000092020000}"/>
            </a:ext>
          </a:extLst>
        </xdr:cNvPr>
        <xdr:cNvSpPr txBox="1">
          <a:spLocks noChangeArrowheads="1"/>
        </xdr:cNvSpPr>
      </xdr:nvSpPr>
      <xdr:spPr bwMode="auto">
        <a:xfrm>
          <a:off x="136715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59" name="Text Box 1">
          <a:extLst>
            <a:ext uri="{FF2B5EF4-FFF2-40B4-BE49-F238E27FC236}">
              <a16:creationId xmlns:a16="http://schemas.microsoft.com/office/drawing/2014/main" id="{00000000-0008-0000-1B00-00009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0" name="Text Box 2">
          <a:extLst>
            <a:ext uri="{FF2B5EF4-FFF2-40B4-BE49-F238E27FC236}">
              <a16:creationId xmlns:a16="http://schemas.microsoft.com/office/drawing/2014/main" id="{00000000-0008-0000-1B00-00009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1" name="Text Box 3">
          <a:extLst>
            <a:ext uri="{FF2B5EF4-FFF2-40B4-BE49-F238E27FC236}">
              <a16:creationId xmlns:a16="http://schemas.microsoft.com/office/drawing/2014/main" id="{00000000-0008-0000-1B00-00009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2" name="Text Box 4">
          <a:extLst>
            <a:ext uri="{FF2B5EF4-FFF2-40B4-BE49-F238E27FC236}">
              <a16:creationId xmlns:a16="http://schemas.microsoft.com/office/drawing/2014/main" id="{00000000-0008-0000-1B00-00009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3" name="Text Box 5">
          <a:extLst>
            <a:ext uri="{FF2B5EF4-FFF2-40B4-BE49-F238E27FC236}">
              <a16:creationId xmlns:a16="http://schemas.microsoft.com/office/drawing/2014/main" id="{00000000-0008-0000-1B00-00009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4" name="Text Box 6">
          <a:extLst>
            <a:ext uri="{FF2B5EF4-FFF2-40B4-BE49-F238E27FC236}">
              <a16:creationId xmlns:a16="http://schemas.microsoft.com/office/drawing/2014/main" id="{00000000-0008-0000-1B00-00009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5" name="Text Box 8">
          <a:extLst>
            <a:ext uri="{FF2B5EF4-FFF2-40B4-BE49-F238E27FC236}">
              <a16:creationId xmlns:a16="http://schemas.microsoft.com/office/drawing/2014/main" id="{00000000-0008-0000-1B00-00009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6" name="Text Box 9">
          <a:extLst>
            <a:ext uri="{FF2B5EF4-FFF2-40B4-BE49-F238E27FC236}">
              <a16:creationId xmlns:a16="http://schemas.microsoft.com/office/drawing/2014/main" id="{00000000-0008-0000-1B00-00009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7" name="Text Box 10">
          <a:extLst>
            <a:ext uri="{FF2B5EF4-FFF2-40B4-BE49-F238E27FC236}">
              <a16:creationId xmlns:a16="http://schemas.microsoft.com/office/drawing/2014/main" id="{00000000-0008-0000-1B00-00009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8" name="Text Box 1">
          <a:extLst>
            <a:ext uri="{FF2B5EF4-FFF2-40B4-BE49-F238E27FC236}">
              <a16:creationId xmlns:a16="http://schemas.microsoft.com/office/drawing/2014/main" id="{00000000-0008-0000-1B00-00009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69" name="Text Box 2">
          <a:extLst>
            <a:ext uri="{FF2B5EF4-FFF2-40B4-BE49-F238E27FC236}">
              <a16:creationId xmlns:a16="http://schemas.microsoft.com/office/drawing/2014/main" id="{00000000-0008-0000-1B00-00009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0" name="Text Box 1">
          <a:extLst>
            <a:ext uri="{FF2B5EF4-FFF2-40B4-BE49-F238E27FC236}">
              <a16:creationId xmlns:a16="http://schemas.microsoft.com/office/drawing/2014/main" id="{00000000-0008-0000-1B00-00009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1" name="Text Box 2">
          <a:extLst>
            <a:ext uri="{FF2B5EF4-FFF2-40B4-BE49-F238E27FC236}">
              <a16:creationId xmlns:a16="http://schemas.microsoft.com/office/drawing/2014/main" id="{00000000-0008-0000-1B00-00009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2" name="Text Box 3">
          <a:extLst>
            <a:ext uri="{FF2B5EF4-FFF2-40B4-BE49-F238E27FC236}">
              <a16:creationId xmlns:a16="http://schemas.microsoft.com/office/drawing/2014/main" id="{00000000-0008-0000-1B00-0000A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3" name="Text Box 4">
          <a:extLst>
            <a:ext uri="{FF2B5EF4-FFF2-40B4-BE49-F238E27FC236}">
              <a16:creationId xmlns:a16="http://schemas.microsoft.com/office/drawing/2014/main" id="{00000000-0008-0000-1B00-0000A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4" name="Text Box 5">
          <a:extLst>
            <a:ext uri="{FF2B5EF4-FFF2-40B4-BE49-F238E27FC236}">
              <a16:creationId xmlns:a16="http://schemas.microsoft.com/office/drawing/2014/main" id="{00000000-0008-0000-1B00-0000A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5" name="Text Box 6">
          <a:extLst>
            <a:ext uri="{FF2B5EF4-FFF2-40B4-BE49-F238E27FC236}">
              <a16:creationId xmlns:a16="http://schemas.microsoft.com/office/drawing/2014/main" id="{00000000-0008-0000-1B00-0000A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6" name="Text Box 8">
          <a:extLst>
            <a:ext uri="{FF2B5EF4-FFF2-40B4-BE49-F238E27FC236}">
              <a16:creationId xmlns:a16="http://schemas.microsoft.com/office/drawing/2014/main" id="{00000000-0008-0000-1B00-0000A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7" name="Text Box 9">
          <a:extLst>
            <a:ext uri="{FF2B5EF4-FFF2-40B4-BE49-F238E27FC236}">
              <a16:creationId xmlns:a16="http://schemas.microsoft.com/office/drawing/2014/main" id="{00000000-0008-0000-1B00-0000A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8" name="Text Box 10">
          <a:extLst>
            <a:ext uri="{FF2B5EF4-FFF2-40B4-BE49-F238E27FC236}">
              <a16:creationId xmlns:a16="http://schemas.microsoft.com/office/drawing/2014/main" id="{00000000-0008-0000-1B00-0000A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79" name="Text Box 1">
          <a:extLst>
            <a:ext uri="{FF2B5EF4-FFF2-40B4-BE49-F238E27FC236}">
              <a16:creationId xmlns:a16="http://schemas.microsoft.com/office/drawing/2014/main" id="{00000000-0008-0000-1B00-0000A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0" name="Text Box 2">
          <a:extLst>
            <a:ext uri="{FF2B5EF4-FFF2-40B4-BE49-F238E27FC236}">
              <a16:creationId xmlns:a16="http://schemas.microsoft.com/office/drawing/2014/main" id="{00000000-0008-0000-1B00-0000A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1" name="Text Box 1">
          <a:extLst>
            <a:ext uri="{FF2B5EF4-FFF2-40B4-BE49-F238E27FC236}">
              <a16:creationId xmlns:a16="http://schemas.microsoft.com/office/drawing/2014/main" id="{00000000-0008-0000-1B00-0000A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2" name="Text Box 2">
          <a:extLst>
            <a:ext uri="{FF2B5EF4-FFF2-40B4-BE49-F238E27FC236}">
              <a16:creationId xmlns:a16="http://schemas.microsoft.com/office/drawing/2014/main" id="{00000000-0008-0000-1B00-0000A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3" name="Text Box 3">
          <a:extLst>
            <a:ext uri="{FF2B5EF4-FFF2-40B4-BE49-F238E27FC236}">
              <a16:creationId xmlns:a16="http://schemas.microsoft.com/office/drawing/2014/main" id="{00000000-0008-0000-1B00-0000A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4" name="Text Box 4">
          <a:extLst>
            <a:ext uri="{FF2B5EF4-FFF2-40B4-BE49-F238E27FC236}">
              <a16:creationId xmlns:a16="http://schemas.microsoft.com/office/drawing/2014/main" id="{00000000-0008-0000-1B00-0000A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5" name="Text Box 5">
          <a:extLst>
            <a:ext uri="{FF2B5EF4-FFF2-40B4-BE49-F238E27FC236}">
              <a16:creationId xmlns:a16="http://schemas.microsoft.com/office/drawing/2014/main" id="{00000000-0008-0000-1B00-0000A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6" name="Text Box 6">
          <a:extLst>
            <a:ext uri="{FF2B5EF4-FFF2-40B4-BE49-F238E27FC236}">
              <a16:creationId xmlns:a16="http://schemas.microsoft.com/office/drawing/2014/main" id="{00000000-0008-0000-1B00-0000A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7" name="Text Box 8">
          <a:extLst>
            <a:ext uri="{FF2B5EF4-FFF2-40B4-BE49-F238E27FC236}">
              <a16:creationId xmlns:a16="http://schemas.microsoft.com/office/drawing/2014/main" id="{00000000-0008-0000-1B00-0000A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8" name="Text Box 9">
          <a:extLst>
            <a:ext uri="{FF2B5EF4-FFF2-40B4-BE49-F238E27FC236}">
              <a16:creationId xmlns:a16="http://schemas.microsoft.com/office/drawing/2014/main" id="{00000000-0008-0000-1B00-0000B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89" name="Text Box 10">
          <a:extLst>
            <a:ext uri="{FF2B5EF4-FFF2-40B4-BE49-F238E27FC236}">
              <a16:creationId xmlns:a16="http://schemas.microsoft.com/office/drawing/2014/main" id="{00000000-0008-0000-1B00-0000B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0" name="Text Box 1">
          <a:extLst>
            <a:ext uri="{FF2B5EF4-FFF2-40B4-BE49-F238E27FC236}">
              <a16:creationId xmlns:a16="http://schemas.microsoft.com/office/drawing/2014/main" id="{00000000-0008-0000-1B00-0000B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1" name="Text Box 2">
          <a:extLst>
            <a:ext uri="{FF2B5EF4-FFF2-40B4-BE49-F238E27FC236}">
              <a16:creationId xmlns:a16="http://schemas.microsoft.com/office/drawing/2014/main" id="{00000000-0008-0000-1B00-0000B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2" name="Text Box 1">
          <a:extLst>
            <a:ext uri="{FF2B5EF4-FFF2-40B4-BE49-F238E27FC236}">
              <a16:creationId xmlns:a16="http://schemas.microsoft.com/office/drawing/2014/main" id="{00000000-0008-0000-1B00-0000B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3" name="Text Box 2">
          <a:extLst>
            <a:ext uri="{FF2B5EF4-FFF2-40B4-BE49-F238E27FC236}">
              <a16:creationId xmlns:a16="http://schemas.microsoft.com/office/drawing/2014/main" id="{00000000-0008-0000-1B00-0000B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4" name="Text Box 3">
          <a:extLst>
            <a:ext uri="{FF2B5EF4-FFF2-40B4-BE49-F238E27FC236}">
              <a16:creationId xmlns:a16="http://schemas.microsoft.com/office/drawing/2014/main" id="{00000000-0008-0000-1B00-0000B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5" name="Text Box 4">
          <a:extLst>
            <a:ext uri="{FF2B5EF4-FFF2-40B4-BE49-F238E27FC236}">
              <a16:creationId xmlns:a16="http://schemas.microsoft.com/office/drawing/2014/main" id="{00000000-0008-0000-1B00-0000B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6" name="Text Box 5">
          <a:extLst>
            <a:ext uri="{FF2B5EF4-FFF2-40B4-BE49-F238E27FC236}">
              <a16:creationId xmlns:a16="http://schemas.microsoft.com/office/drawing/2014/main" id="{00000000-0008-0000-1B00-0000B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7" name="Text Box 6">
          <a:extLst>
            <a:ext uri="{FF2B5EF4-FFF2-40B4-BE49-F238E27FC236}">
              <a16:creationId xmlns:a16="http://schemas.microsoft.com/office/drawing/2014/main" id="{00000000-0008-0000-1B00-0000B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8" name="Text Box 8">
          <a:extLst>
            <a:ext uri="{FF2B5EF4-FFF2-40B4-BE49-F238E27FC236}">
              <a16:creationId xmlns:a16="http://schemas.microsoft.com/office/drawing/2014/main" id="{00000000-0008-0000-1B00-0000B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699" name="Text Box 9">
          <a:extLst>
            <a:ext uri="{FF2B5EF4-FFF2-40B4-BE49-F238E27FC236}">
              <a16:creationId xmlns:a16="http://schemas.microsoft.com/office/drawing/2014/main" id="{00000000-0008-0000-1B00-0000B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0" name="Text Box 10">
          <a:extLst>
            <a:ext uri="{FF2B5EF4-FFF2-40B4-BE49-F238E27FC236}">
              <a16:creationId xmlns:a16="http://schemas.microsoft.com/office/drawing/2014/main" id="{00000000-0008-0000-1B00-0000B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1" name="Text Box 1">
          <a:extLst>
            <a:ext uri="{FF2B5EF4-FFF2-40B4-BE49-F238E27FC236}">
              <a16:creationId xmlns:a16="http://schemas.microsoft.com/office/drawing/2014/main" id="{00000000-0008-0000-1B00-0000B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2" name="Text Box 2">
          <a:extLst>
            <a:ext uri="{FF2B5EF4-FFF2-40B4-BE49-F238E27FC236}">
              <a16:creationId xmlns:a16="http://schemas.microsoft.com/office/drawing/2014/main" id="{00000000-0008-0000-1B00-0000B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3" name="Text Box 1">
          <a:extLst>
            <a:ext uri="{FF2B5EF4-FFF2-40B4-BE49-F238E27FC236}">
              <a16:creationId xmlns:a16="http://schemas.microsoft.com/office/drawing/2014/main" id="{00000000-0008-0000-1B00-0000B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4" name="Text Box 2">
          <a:extLst>
            <a:ext uri="{FF2B5EF4-FFF2-40B4-BE49-F238E27FC236}">
              <a16:creationId xmlns:a16="http://schemas.microsoft.com/office/drawing/2014/main" id="{00000000-0008-0000-1B00-0000C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5" name="Text Box 3">
          <a:extLst>
            <a:ext uri="{FF2B5EF4-FFF2-40B4-BE49-F238E27FC236}">
              <a16:creationId xmlns:a16="http://schemas.microsoft.com/office/drawing/2014/main" id="{00000000-0008-0000-1B00-0000C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6" name="Text Box 4">
          <a:extLst>
            <a:ext uri="{FF2B5EF4-FFF2-40B4-BE49-F238E27FC236}">
              <a16:creationId xmlns:a16="http://schemas.microsoft.com/office/drawing/2014/main" id="{00000000-0008-0000-1B00-0000C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7" name="Text Box 5">
          <a:extLst>
            <a:ext uri="{FF2B5EF4-FFF2-40B4-BE49-F238E27FC236}">
              <a16:creationId xmlns:a16="http://schemas.microsoft.com/office/drawing/2014/main" id="{00000000-0008-0000-1B00-0000C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8" name="Text Box 6">
          <a:extLst>
            <a:ext uri="{FF2B5EF4-FFF2-40B4-BE49-F238E27FC236}">
              <a16:creationId xmlns:a16="http://schemas.microsoft.com/office/drawing/2014/main" id="{00000000-0008-0000-1B00-0000C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09" name="Text Box 8">
          <a:extLst>
            <a:ext uri="{FF2B5EF4-FFF2-40B4-BE49-F238E27FC236}">
              <a16:creationId xmlns:a16="http://schemas.microsoft.com/office/drawing/2014/main" id="{00000000-0008-0000-1B00-0000C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0" name="Text Box 9">
          <a:extLst>
            <a:ext uri="{FF2B5EF4-FFF2-40B4-BE49-F238E27FC236}">
              <a16:creationId xmlns:a16="http://schemas.microsoft.com/office/drawing/2014/main" id="{00000000-0008-0000-1B00-0000C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1" name="Text Box 10">
          <a:extLst>
            <a:ext uri="{FF2B5EF4-FFF2-40B4-BE49-F238E27FC236}">
              <a16:creationId xmlns:a16="http://schemas.microsoft.com/office/drawing/2014/main" id="{00000000-0008-0000-1B00-0000C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2" name="Text Box 1">
          <a:extLst>
            <a:ext uri="{FF2B5EF4-FFF2-40B4-BE49-F238E27FC236}">
              <a16:creationId xmlns:a16="http://schemas.microsoft.com/office/drawing/2014/main" id="{00000000-0008-0000-1B00-0000C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3" name="Text Box 2">
          <a:extLst>
            <a:ext uri="{FF2B5EF4-FFF2-40B4-BE49-F238E27FC236}">
              <a16:creationId xmlns:a16="http://schemas.microsoft.com/office/drawing/2014/main" id="{00000000-0008-0000-1B00-0000C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4" name="Text Box 1">
          <a:extLst>
            <a:ext uri="{FF2B5EF4-FFF2-40B4-BE49-F238E27FC236}">
              <a16:creationId xmlns:a16="http://schemas.microsoft.com/office/drawing/2014/main" id="{00000000-0008-0000-1B00-0000C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5" name="Text Box 2">
          <a:extLst>
            <a:ext uri="{FF2B5EF4-FFF2-40B4-BE49-F238E27FC236}">
              <a16:creationId xmlns:a16="http://schemas.microsoft.com/office/drawing/2014/main" id="{00000000-0008-0000-1B00-0000C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6" name="Text Box 3">
          <a:extLst>
            <a:ext uri="{FF2B5EF4-FFF2-40B4-BE49-F238E27FC236}">
              <a16:creationId xmlns:a16="http://schemas.microsoft.com/office/drawing/2014/main" id="{00000000-0008-0000-1B00-0000C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7" name="Text Box 4">
          <a:extLst>
            <a:ext uri="{FF2B5EF4-FFF2-40B4-BE49-F238E27FC236}">
              <a16:creationId xmlns:a16="http://schemas.microsoft.com/office/drawing/2014/main" id="{00000000-0008-0000-1B00-0000C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8" name="Text Box 5">
          <a:extLst>
            <a:ext uri="{FF2B5EF4-FFF2-40B4-BE49-F238E27FC236}">
              <a16:creationId xmlns:a16="http://schemas.microsoft.com/office/drawing/2014/main" id="{00000000-0008-0000-1B00-0000C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19" name="Text Box 6">
          <a:extLst>
            <a:ext uri="{FF2B5EF4-FFF2-40B4-BE49-F238E27FC236}">
              <a16:creationId xmlns:a16="http://schemas.microsoft.com/office/drawing/2014/main" id="{00000000-0008-0000-1B00-0000C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0" name="Text Box 8">
          <a:extLst>
            <a:ext uri="{FF2B5EF4-FFF2-40B4-BE49-F238E27FC236}">
              <a16:creationId xmlns:a16="http://schemas.microsoft.com/office/drawing/2014/main" id="{00000000-0008-0000-1B00-0000D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1" name="Text Box 9">
          <a:extLst>
            <a:ext uri="{FF2B5EF4-FFF2-40B4-BE49-F238E27FC236}">
              <a16:creationId xmlns:a16="http://schemas.microsoft.com/office/drawing/2014/main" id="{00000000-0008-0000-1B00-0000D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2" name="Text Box 10">
          <a:extLst>
            <a:ext uri="{FF2B5EF4-FFF2-40B4-BE49-F238E27FC236}">
              <a16:creationId xmlns:a16="http://schemas.microsoft.com/office/drawing/2014/main" id="{00000000-0008-0000-1B00-0000D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10583</xdr:colOff>
      <xdr:row>44</xdr:row>
      <xdr:rowOff>42333</xdr:rowOff>
    </xdr:from>
    <xdr:ext cx="114300" cy="285750"/>
    <xdr:sp macro="" textlink="">
      <xdr:nvSpPr>
        <xdr:cNvPr id="723" name="Text Box 1">
          <a:extLst>
            <a:ext uri="{FF2B5EF4-FFF2-40B4-BE49-F238E27FC236}">
              <a16:creationId xmlns:a16="http://schemas.microsoft.com/office/drawing/2014/main" id="{00000000-0008-0000-1B00-0000D3020000}"/>
            </a:ext>
          </a:extLst>
        </xdr:cNvPr>
        <xdr:cNvSpPr txBox="1">
          <a:spLocks noChangeArrowheads="1"/>
        </xdr:cNvSpPr>
      </xdr:nvSpPr>
      <xdr:spPr bwMode="auto">
        <a:xfrm>
          <a:off x="126026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24" name="Text Box 8">
          <a:extLst>
            <a:ext uri="{FF2B5EF4-FFF2-40B4-BE49-F238E27FC236}">
              <a16:creationId xmlns:a16="http://schemas.microsoft.com/office/drawing/2014/main" id="{00000000-0008-0000-1B00-0000D4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25" name="Text Box 8">
          <a:extLst>
            <a:ext uri="{FF2B5EF4-FFF2-40B4-BE49-F238E27FC236}">
              <a16:creationId xmlns:a16="http://schemas.microsoft.com/office/drawing/2014/main" id="{00000000-0008-0000-1B00-0000D5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6" name="Text Box 1">
          <a:extLst>
            <a:ext uri="{FF2B5EF4-FFF2-40B4-BE49-F238E27FC236}">
              <a16:creationId xmlns:a16="http://schemas.microsoft.com/office/drawing/2014/main" id="{00000000-0008-0000-1B00-0000D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7" name="Text Box 2">
          <a:extLst>
            <a:ext uri="{FF2B5EF4-FFF2-40B4-BE49-F238E27FC236}">
              <a16:creationId xmlns:a16="http://schemas.microsoft.com/office/drawing/2014/main" id="{00000000-0008-0000-1B00-0000D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8" name="Text Box 3">
          <a:extLst>
            <a:ext uri="{FF2B5EF4-FFF2-40B4-BE49-F238E27FC236}">
              <a16:creationId xmlns:a16="http://schemas.microsoft.com/office/drawing/2014/main" id="{00000000-0008-0000-1B00-0000D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29" name="Text Box 4">
          <a:extLst>
            <a:ext uri="{FF2B5EF4-FFF2-40B4-BE49-F238E27FC236}">
              <a16:creationId xmlns:a16="http://schemas.microsoft.com/office/drawing/2014/main" id="{00000000-0008-0000-1B00-0000D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0" name="Text Box 5">
          <a:extLst>
            <a:ext uri="{FF2B5EF4-FFF2-40B4-BE49-F238E27FC236}">
              <a16:creationId xmlns:a16="http://schemas.microsoft.com/office/drawing/2014/main" id="{00000000-0008-0000-1B00-0000D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1" name="Text Box 6">
          <a:extLst>
            <a:ext uri="{FF2B5EF4-FFF2-40B4-BE49-F238E27FC236}">
              <a16:creationId xmlns:a16="http://schemas.microsoft.com/office/drawing/2014/main" id="{00000000-0008-0000-1B00-0000D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2" name="Text Box 8">
          <a:extLst>
            <a:ext uri="{FF2B5EF4-FFF2-40B4-BE49-F238E27FC236}">
              <a16:creationId xmlns:a16="http://schemas.microsoft.com/office/drawing/2014/main" id="{00000000-0008-0000-1B00-0000D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3" name="Text Box 9">
          <a:extLst>
            <a:ext uri="{FF2B5EF4-FFF2-40B4-BE49-F238E27FC236}">
              <a16:creationId xmlns:a16="http://schemas.microsoft.com/office/drawing/2014/main" id="{00000000-0008-0000-1B00-0000D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4" name="Text Box 10">
          <a:extLst>
            <a:ext uri="{FF2B5EF4-FFF2-40B4-BE49-F238E27FC236}">
              <a16:creationId xmlns:a16="http://schemas.microsoft.com/office/drawing/2014/main" id="{00000000-0008-0000-1B00-0000D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5" name="Text Box 1">
          <a:extLst>
            <a:ext uri="{FF2B5EF4-FFF2-40B4-BE49-F238E27FC236}">
              <a16:creationId xmlns:a16="http://schemas.microsoft.com/office/drawing/2014/main" id="{00000000-0008-0000-1B00-0000D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6" name="Text Box 2">
          <a:extLst>
            <a:ext uri="{FF2B5EF4-FFF2-40B4-BE49-F238E27FC236}">
              <a16:creationId xmlns:a16="http://schemas.microsoft.com/office/drawing/2014/main" id="{00000000-0008-0000-1B00-0000E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37" name="Text Box 8">
          <a:extLst>
            <a:ext uri="{FF2B5EF4-FFF2-40B4-BE49-F238E27FC236}">
              <a16:creationId xmlns:a16="http://schemas.microsoft.com/office/drawing/2014/main" id="{00000000-0008-0000-1B00-0000E1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8" name="Text Box 1">
          <a:extLst>
            <a:ext uri="{FF2B5EF4-FFF2-40B4-BE49-F238E27FC236}">
              <a16:creationId xmlns:a16="http://schemas.microsoft.com/office/drawing/2014/main" id="{00000000-0008-0000-1B00-0000E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39" name="Text Box 2">
          <a:extLst>
            <a:ext uri="{FF2B5EF4-FFF2-40B4-BE49-F238E27FC236}">
              <a16:creationId xmlns:a16="http://schemas.microsoft.com/office/drawing/2014/main" id="{00000000-0008-0000-1B00-0000E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0" name="Text Box 3">
          <a:extLst>
            <a:ext uri="{FF2B5EF4-FFF2-40B4-BE49-F238E27FC236}">
              <a16:creationId xmlns:a16="http://schemas.microsoft.com/office/drawing/2014/main" id="{00000000-0008-0000-1B00-0000E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1" name="Text Box 4">
          <a:extLst>
            <a:ext uri="{FF2B5EF4-FFF2-40B4-BE49-F238E27FC236}">
              <a16:creationId xmlns:a16="http://schemas.microsoft.com/office/drawing/2014/main" id="{00000000-0008-0000-1B00-0000E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2" name="Text Box 5">
          <a:extLst>
            <a:ext uri="{FF2B5EF4-FFF2-40B4-BE49-F238E27FC236}">
              <a16:creationId xmlns:a16="http://schemas.microsoft.com/office/drawing/2014/main" id="{00000000-0008-0000-1B00-0000E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3" name="Text Box 6">
          <a:extLst>
            <a:ext uri="{FF2B5EF4-FFF2-40B4-BE49-F238E27FC236}">
              <a16:creationId xmlns:a16="http://schemas.microsoft.com/office/drawing/2014/main" id="{00000000-0008-0000-1B00-0000E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4" name="Text Box 8">
          <a:extLst>
            <a:ext uri="{FF2B5EF4-FFF2-40B4-BE49-F238E27FC236}">
              <a16:creationId xmlns:a16="http://schemas.microsoft.com/office/drawing/2014/main" id="{00000000-0008-0000-1B00-0000E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5" name="Text Box 9">
          <a:extLst>
            <a:ext uri="{FF2B5EF4-FFF2-40B4-BE49-F238E27FC236}">
              <a16:creationId xmlns:a16="http://schemas.microsoft.com/office/drawing/2014/main" id="{00000000-0008-0000-1B00-0000E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6" name="Text Box 10">
          <a:extLst>
            <a:ext uri="{FF2B5EF4-FFF2-40B4-BE49-F238E27FC236}">
              <a16:creationId xmlns:a16="http://schemas.microsoft.com/office/drawing/2014/main" id="{00000000-0008-0000-1B00-0000EA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7" name="Text Box 1">
          <a:extLst>
            <a:ext uri="{FF2B5EF4-FFF2-40B4-BE49-F238E27FC236}">
              <a16:creationId xmlns:a16="http://schemas.microsoft.com/office/drawing/2014/main" id="{00000000-0008-0000-1B00-0000E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48" name="Text Box 2">
          <a:extLst>
            <a:ext uri="{FF2B5EF4-FFF2-40B4-BE49-F238E27FC236}">
              <a16:creationId xmlns:a16="http://schemas.microsoft.com/office/drawing/2014/main" id="{00000000-0008-0000-1B00-0000E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49" name="Text Box 8">
          <a:extLst>
            <a:ext uri="{FF2B5EF4-FFF2-40B4-BE49-F238E27FC236}">
              <a16:creationId xmlns:a16="http://schemas.microsoft.com/office/drawing/2014/main" id="{00000000-0008-0000-1B00-0000ED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50" name="Text Box 8">
          <a:extLst>
            <a:ext uri="{FF2B5EF4-FFF2-40B4-BE49-F238E27FC236}">
              <a16:creationId xmlns:a16="http://schemas.microsoft.com/office/drawing/2014/main" id="{00000000-0008-0000-1B00-0000EE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1" name="Text Box 1">
          <a:extLst>
            <a:ext uri="{FF2B5EF4-FFF2-40B4-BE49-F238E27FC236}">
              <a16:creationId xmlns:a16="http://schemas.microsoft.com/office/drawing/2014/main" id="{00000000-0008-0000-1B00-0000E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2" name="Text Box 2">
          <a:extLst>
            <a:ext uri="{FF2B5EF4-FFF2-40B4-BE49-F238E27FC236}">
              <a16:creationId xmlns:a16="http://schemas.microsoft.com/office/drawing/2014/main" id="{00000000-0008-0000-1B00-0000F0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3" name="Text Box 3">
          <a:extLst>
            <a:ext uri="{FF2B5EF4-FFF2-40B4-BE49-F238E27FC236}">
              <a16:creationId xmlns:a16="http://schemas.microsoft.com/office/drawing/2014/main" id="{00000000-0008-0000-1B00-0000F1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4" name="Text Box 4">
          <a:extLst>
            <a:ext uri="{FF2B5EF4-FFF2-40B4-BE49-F238E27FC236}">
              <a16:creationId xmlns:a16="http://schemas.microsoft.com/office/drawing/2014/main" id="{00000000-0008-0000-1B00-0000F2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5" name="Text Box 5">
          <a:extLst>
            <a:ext uri="{FF2B5EF4-FFF2-40B4-BE49-F238E27FC236}">
              <a16:creationId xmlns:a16="http://schemas.microsoft.com/office/drawing/2014/main" id="{00000000-0008-0000-1B00-0000F3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6" name="Text Box 6">
          <a:extLst>
            <a:ext uri="{FF2B5EF4-FFF2-40B4-BE49-F238E27FC236}">
              <a16:creationId xmlns:a16="http://schemas.microsoft.com/office/drawing/2014/main" id="{00000000-0008-0000-1B00-0000F4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7" name="Text Box 8">
          <a:extLst>
            <a:ext uri="{FF2B5EF4-FFF2-40B4-BE49-F238E27FC236}">
              <a16:creationId xmlns:a16="http://schemas.microsoft.com/office/drawing/2014/main" id="{00000000-0008-0000-1B00-0000F5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8" name="Text Box 9">
          <a:extLst>
            <a:ext uri="{FF2B5EF4-FFF2-40B4-BE49-F238E27FC236}">
              <a16:creationId xmlns:a16="http://schemas.microsoft.com/office/drawing/2014/main" id="{00000000-0008-0000-1B00-0000F6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59" name="Text Box 10">
          <a:extLst>
            <a:ext uri="{FF2B5EF4-FFF2-40B4-BE49-F238E27FC236}">
              <a16:creationId xmlns:a16="http://schemas.microsoft.com/office/drawing/2014/main" id="{00000000-0008-0000-1B00-0000F7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0" name="Text Box 1">
          <a:extLst>
            <a:ext uri="{FF2B5EF4-FFF2-40B4-BE49-F238E27FC236}">
              <a16:creationId xmlns:a16="http://schemas.microsoft.com/office/drawing/2014/main" id="{00000000-0008-0000-1B00-0000F8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1" name="Text Box 2">
          <a:extLst>
            <a:ext uri="{FF2B5EF4-FFF2-40B4-BE49-F238E27FC236}">
              <a16:creationId xmlns:a16="http://schemas.microsoft.com/office/drawing/2014/main" id="{00000000-0008-0000-1B00-0000F9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762" name="Text Box 8">
          <a:extLst>
            <a:ext uri="{FF2B5EF4-FFF2-40B4-BE49-F238E27FC236}">
              <a16:creationId xmlns:a16="http://schemas.microsoft.com/office/drawing/2014/main" id="{00000000-0008-0000-1B00-0000FA02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3" name="Text Box 1">
          <a:extLst>
            <a:ext uri="{FF2B5EF4-FFF2-40B4-BE49-F238E27FC236}">
              <a16:creationId xmlns:a16="http://schemas.microsoft.com/office/drawing/2014/main" id="{00000000-0008-0000-1B00-0000FB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4" name="Text Box 2">
          <a:extLst>
            <a:ext uri="{FF2B5EF4-FFF2-40B4-BE49-F238E27FC236}">
              <a16:creationId xmlns:a16="http://schemas.microsoft.com/office/drawing/2014/main" id="{00000000-0008-0000-1B00-0000FC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5" name="Text Box 3">
          <a:extLst>
            <a:ext uri="{FF2B5EF4-FFF2-40B4-BE49-F238E27FC236}">
              <a16:creationId xmlns:a16="http://schemas.microsoft.com/office/drawing/2014/main" id="{00000000-0008-0000-1B00-0000FD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6" name="Text Box 4">
          <a:extLst>
            <a:ext uri="{FF2B5EF4-FFF2-40B4-BE49-F238E27FC236}">
              <a16:creationId xmlns:a16="http://schemas.microsoft.com/office/drawing/2014/main" id="{00000000-0008-0000-1B00-0000FE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7" name="Text Box 5">
          <a:extLst>
            <a:ext uri="{FF2B5EF4-FFF2-40B4-BE49-F238E27FC236}">
              <a16:creationId xmlns:a16="http://schemas.microsoft.com/office/drawing/2014/main" id="{00000000-0008-0000-1B00-0000FF02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8" name="Text Box 6">
          <a:extLst>
            <a:ext uri="{FF2B5EF4-FFF2-40B4-BE49-F238E27FC236}">
              <a16:creationId xmlns:a16="http://schemas.microsoft.com/office/drawing/2014/main" id="{00000000-0008-0000-1B00-000000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69" name="Text Box 8">
          <a:extLst>
            <a:ext uri="{FF2B5EF4-FFF2-40B4-BE49-F238E27FC236}">
              <a16:creationId xmlns:a16="http://schemas.microsoft.com/office/drawing/2014/main" id="{00000000-0008-0000-1B00-000001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70" name="Text Box 9">
          <a:extLst>
            <a:ext uri="{FF2B5EF4-FFF2-40B4-BE49-F238E27FC236}">
              <a16:creationId xmlns:a16="http://schemas.microsoft.com/office/drawing/2014/main" id="{00000000-0008-0000-1B00-000002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771" name="Text Box 10">
          <a:extLst>
            <a:ext uri="{FF2B5EF4-FFF2-40B4-BE49-F238E27FC236}">
              <a16:creationId xmlns:a16="http://schemas.microsoft.com/office/drawing/2014/main" id="{00000000-0008-0000-1B00-00000303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20108</xdr:colOff>
      <xdr:row>33</xdr:row>
      <xdr:rowOff>61383</xdr:rowOff>
    </xdr:from>
    <xdr:ext cx="114300" cy="285750"/>
    <xdr:sp macro="" textlink="">
      <xdr:nvSpPr>
        <xdr:cNvPr id="772" name="Text Box 1">
          <a:extLst>
            <a:ext uri="{FF2B5EF4-FFF2-40B4-BE49-F238E27FC236}">
              <a16:creationId xmlns:a16="http://schemas.microsoft.com/office/drawing/2014/main" id="{00000000-0008-0000-1B00-000004030000}"/>
            </a:ext>
          </a:extLst>
        </xdr:cNvPr>
        <xdr:cNvSpPr txBox="1">
          <a:spLocks noChangeArrowheads="1"/>
        </xdr:cNvSpPr>
      </xdr:nvSpPr>
      <xdr:spPr bwMode="auto">
        <a:xfrm>
          <a:off x="126978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3" name="Text Box 1">
          <a:extLst>
            <a:ext uri="{FF2B5EF4-FFF2-40B4-BE49-F238E27FC236}">
              <a16:creationId xmlns:a16="http://schemas.microsoft.com/office/drawing/2014/main" id="{00000000-0008-0000-1B00-00000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4" name="Text Box 2">
          <a:extLst>
            <a:ext uri="{FF2B5EF4-FFF2-40B4-BE49-F238E27FC236}">
              <a16:creationId xmlns:a16="http://schemas.microsoft.com/office/drawing/2014/main" id="{00000000-0008-0000-1B00-00000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5" name="Text Box 3">
          <a:extLst>
            <a:ext uri="{FF2B5EF4-FFF2-40B4-BE49-F238E27FC236}">
              <a16:creationId xmlns:a16="http://schemas.microsoft.com/office/drawing/2014/main" id="{00000000-0008-0000-1B00-00000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6" name="Text Box 4">
          <a:extLst>
            <a:ext uri="{FF2B5EF4-FFF2-40B4-BE49-F238E27FC236}">
              <a16:creationId xmlns:a16="http://schemas.microsoft.com/office/drawing/2014/main" id="{00000000-0008-0000-1B00-00000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7" name="Text Box 5">
          <a:extLst>
            <a:ext uri="{FF2B5EF4-FFF2-40B4-BE49-F238E27FC236}">
              <a16:creationId xmlns:a16="http://schemas.microsoft.com/office/drawing/2014/main" id="{00000000-0008-0000-1B00-00000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8" name="Text Box 6">
          <a:extLst>
            <a:ext uri="{FF2B5EF4-FFF2-40B4-BE49-F238E27FC236}">
              <a16:creationId xmlns:a16="http://schemas.microsoft.com/office/drawing/2014/main" id="{00000000-0008-0000-1B00-00000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79" name="Text Box 8">
          <a:extLst>
            <a:ext uri="{FF2B5EF4-FFF2-40B4-BE49-F238E27FC236}">
              <a16:creationId xmlns:a16="http://schemas.microsoft.com/office/drawing/2014/main" id="{00000000-0008-0000-1B00-00000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0" name="Text Box 9">
          <a:extLst>
            <a:ext uri="{FF2B5EF4-FFF2-40B4-BE49-F238E27FC236}">
              <a16:creationId xmlns:a16="http://schemas.microsoft.com/office/drawing/2014/main" id="{00000000-0008-0000-1B00-00000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1" name="Text Box 10">
          <a:extLst>
            <a:ext uri="{FF2B5EF4-FFF2-40B4-BE49-F238E27FC236}">
              <a16:creationId xmlns:a16="http://schemas.microsoft.com/office/drawing/2014/main" id="{00000000-0008-0000-1B00-00000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2" name="Text Box 1">
          <a:extLst>
            <a:ext uri="{FF2B5EF4-FFF2-40B4-BE49-F238E27FC236}">
              <a16:creationId xmlns:a16="http://schemas.microsoft.com/office/drawing/2014/main" id="{00000000-0008-0000-1B00-00000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3" name="Text Box 2">
          <a:extLst>
            <a:ext uri="{FF2B5EF4-FFF2-40B4-BE49-F238E27FC236}">
              <a16:creationId xmlns:a16="http://schemas.microsoft.com/office/drawing/2014/main" id="{00000000-0008-0000-1B00-00000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4" name="Text Box 1">
          <a:extLst>
            <a:ext uri="{FF2B5EF4-FFF2-40B4-BE49-F238E27FC236}">
              <a16:creationId xmlns:a16="http://schemas.microsoft.com/office/drawing/2014/main" id="{00000000-0008-0000-1B00-00001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5" name="Text Box 2">
          <a:extLst>
            <a:ext uri="{FF2B5EF4-FFF2-40B4-BE49-F238E27FC236}">
              <a16:creationId xmlns:a16="http://schemas.microsoft.com/office/drawing/2014/main" id="{00000000-0008-0000-1B00-00001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6" name="Text Box 3">
          <a:extLst>
            <a:ext uri="{FF2B5EF4-FFF2-40B4-BE49-F238E27FC236}">
              <a16:creationId xmlns:a16="http://schemas.microsoft.com/office/drawing/2014/main" id="{00000000-0008-0000-1B00-00001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7" name="Text Box 4">
          <a:extLst>
            <a:ext uri="{FF2B5EF4-FFF2-40B4-BE49-F238E27FC236}">
              <a16:creationId xmlns:a16="http://schemas.microsoft.com/office/drawing/2014/main" id="{00000000-0008-0000-1B00-00001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8" name="Text Box 5">
          <a:extLst>
            <a:ext uri="{FF2B5EF4-FFF2-40B4-BE49-F238E27FC236}">
              <a16:creationId xmlns:a16="http://schemas.microsoft.com/office/drawing/2014/main" id="{00000000-0008-0000-1B00-00001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89" name="Text Box 6">
          <a:extLst>
            <a:ext uri="{FF2B5EF4-FFF2-40B4-BE49-F238E27FC236}">
              <a16:creationId xmlns:a16="http://schemas.microsoft.com/office/drawing/2014/main" id="{00000000-0008-0000-1B00-00001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0" name="Text Box 8">
          <a:extLst>
            <a:ext uri="{FF2B5EF4-FFF2-40B4-BE49-F238E27FC236}">
              <a16:creationId xmlns:a16="http://schemas.microsoft.com/office/drawing/2014/main" id="{00000000-0008-0000-1B00-00001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1" name="Text Box 9">
          <a:extLst>
            <a:ext uri="{FF2B5EF4-FFF2-40B4-BE49-F238E27FC236}">
              <a16:creationId xmlns:a16="http://schemas.microsoft.com/office/drawing/2014/main" id="{00000000-0008-0000-1B00-00001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2" name="Text Box 10">
          <a:extLst>
            <a:ext uri="{FF2B5EF4-FFF2-40B4-BE49-F238E27FC236}">
              <a16:creationId xmlns:a16="http://schemas.microsoft.com/office/drawing/2014/main" id="{00000000-0008-0000-1B00-00001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3" name="Text Box 1">
          <a:extLst>
            <a:ext uri="{FF2B5EF4-FFF2-40B4-BE49-F238E27FC236}">
              <a16:creationId xmlns:a16="http://schemas.microsoft.com/office/drawing/2014/main" id="{00000000-0008-0000-1B00-00001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4" name="Text Box 2">
          <a:extLst>
            <a:ext uri="{FF2B5EF4-FFF2-40B4-BE49-F238E27FC236}">
              <a16:creationId xmlns:a16="http://schemas.microsoft.com/office/drawing/2014/main" id="{00000000-0008-0000-1B00-00001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5" name="Text Box 1">
          <a:extLst>
            <a:ext uri="{FF2B5EF4-FFF2-40B4-BE49-F238E27FC236}">
              <a16:creationId xmlns:a16="http://schemas.microsoft.com/office/drawing/2014/main" id="{00000000-0008-0000-1B00-00001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6" name="Text Box 2">
          <a:extLst>
            <a:ext uri="{FF2B5EF4-FFF2-40B4-BE49-F238E27FC236}">
              <a16:creationId xmlns:a16="http://schemas.microsoft.com/office/drawing/2014/main" id="{00000000-0008-0000-1B00-00001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7" name="Text Box 3">
          <a:extLst>
            <a:ext uri="{FF2B5EF4-FFF2-40B4-BE49-F238E27FC236}">
              <a16:creationId xmlns:a16="http://schemas.microsoft.com/office/drawing/2014/main" id="{00000000-0008-0000-1B00-00001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8" name="Text Box 4">
          <a:extLst>
            <a:ext uri="{FF2B5EF4-FFF2-40B4-BE49-F238E27FC236}">
              <a16:creationId xmlns:a16="http://schemas.microsoft.com/office/drawing/2014/main" id="{00000000-0008-0000-1B00-00001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799" name="Text Box 5">
          <a:extLst>
            <a:ext uri="{FF2B5EF4-FFF2-40B4-BE49-F238E27FC236}">
              <a16:creationId xmlns:a16="http://schemas.microsoft.com/office/drawing/2014/main" id="{00000000-0008-0000-1B00-00001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0" name="Text Box 6">
          <a:extLst>
            <a:ext uri="{FF2B5EF4-FFF2-40B4-BE49-F238E27FC236}">
              <a16:creationId xmlns:a16="http://schemas.microsoft.com/office/drawing/2014/main" id="{00000000-0008-0000-1B00-00002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1" name="Text Box 8">
          <a:extLst>
            <a:ext uri="{FF2B5EF4-FFF2-40B4-BE49-F238E27FC236}">
              <a16:creationId xmlns:a16="http://schemas.microsoft.com/office/drawing/2014/main" id="{00000000-0008-0000-1B00-00002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2" name="Text Box 9">
          <a:extLst>
            <a:ext uri="{FF2B5EF4-FFF2-40B4-BE49-F238E27FC236}">
              <a16:creationId xmlns:a16="http://schemas.microsoft.com/office/drawing/2014/main" id="{00000000-0008-0000-1B00-00002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3" name="Text Box 10">
          <a:extLst>
            <a:ext uri="{FF2B5EF4-FFF2-40B4-BE49-F238E27FC236}">
              <a16:creationId xmlns:a16="http://schemas.microsoft.com/office/drawing/2014/main" id="{00000000-0008-0000-1B00-00002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4" name="Text Box 1">
          <a:extLst>
            <a:ext uri="{FF2B5EF4-FFF2-40B4-BE49-F238E27FC236}">
              <a16:creationId xmlns:a16="http://schemas.microsoft.com/office/drawing/2014/main" id="{00000000-0008-0000-1B00-00002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5" name="Text Box 2">
          <a:extLst>
            <a:ext uri="{FF2B5EF4-FFF2-40B4-BE49-F238E27FC236}">
              <a16:creationId xmlns:a16="http://schemas.microsoft.com/office/drawing/2014/main" id="{00000000-0008-0000-1B00-00002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6" name="Text Box 1">
          <a:extLst>
            <a:ext uri="{FF2B5EF4-FFF2-40B4-BE49-F238E27FC236}">
              <a16:creationId xmlns:a16="http://schemas.microsoft.com/office/drawing/2014/main" id="{00000000-0008-0000-1B00-00002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7" name="Text Box 2">
          <a:extLst>
            <a:ext uri="{FF2B5EF4-FFF2-40B4-BE49-F238E27FC236}">
              <a16:creationId xmlns:a16="http://schemas.microsoft.com/office/drawing/2014/main" id="{00000000-0008-0000-1B00-00002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8" name="Text Box 3">
          <a:extLst>
            <a:ext uri="{FF2B5EF4-FFF2-40B4-BE49-F238E27FC236}">
              <a16:creationId xmlns:a16="http://schemas.microsoft.com/office/drawing/2014/main" id="{00000000-0008-0000-1B00-00002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09" name="Text Box 4">
          <a:extLst>
            <a:ext uri="{FF2B5EF4-FFF2-40B4-BE49-F238E27FC236}">
              <a16:creationId xmlns:a16="http://schemas.microsoft.com/office/drawing/2014/main" id="{00000000-0008-0000-1B00-00002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0" name="Text Box 5">
          <a:extLst>
            <a:ext uri="{FF2B5EF4-FFF2-40B4-BE49-F238E27FC236}">
              <a16:creationId xmlns:a16="http://schemas.microsoft.com/office/drawing/2014/main" id="{00000000-0008-0000-1B00-00002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1" name="Text Box 6">
          <a:extLst>
            <a:ext uri="{FF2B5EF4-FFF2-40B4-BE49-F238E27FC236}">
              <a16:creationId xmlns:a16="http://schemas.microsoft.com/office/drawing/2014/main" id="{00000000-0008-0000-1B00-00002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2" name="Text Box 8">
          <a:extLst>
            <a:ext uri="{FF2B5EF4-FFF2-40B4-BE49-F238E27FC236}">
              <a16:creationId xmlns:a16="http://schemas.microsoft.com/office/drawing/2014/main" id="{00000000-0008-0000-1B00-00002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3" name="Text Box 9">
          <a:extLst>
            <a:ext uri="{FF2B5EF4-FFF2-40B4-BE49-F238E27FC236}">
              <a16:creationId xmlns:a16="http://schemas.microsoft.com/office/drawing/2014/main" id="{00000000-0008-0000-1B00-00002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4" name="Text Box 10">
          <a:extLst>
            <a:ext uri="{FF2B5EF4-FFF2-40B4-BE49-F238E27FC236}">
              <a16:creationId xmlns:a16="http://schemas.microsoft.com/office/drawing/2014/main" id="{00000000-0008-0000-1B00-00002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5" name="Text Box 1">
          <a:extLst>
            <a:ext uri="{FF2B5EF4-FFF2-40B4-BE49-F238E27FC236}">
              <a16:creationId xmlns:a16="http://schemas.microsoft.com/office/drawing/2014/main" id="{00000000-0008-0000-1B00-00002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6" name="Text Box 2">
          <a:extLst>
            <a:ext uri="{FF2B5EF4-FFF2-40B4-BE49-F238E27FC236}">
              <a16:creationId xmlns:a16="http://schemas.microsoft.com/office/drawing/2014/main" id="{00000000-0008-0000-1B00-00003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7" name="Text Box 1">
          <a:extLst>
            <a:ext uri="{FF2B5EF4-FFF2-40B4-BE49-F238E27FC236}">
              <a16:creationId xmlns:a16="http://schemas.microsoft.com/office/drawing/2014/main" id="{00000000-0008-0000-1B00-00003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8" name="Text Box 2">
          <a:extLst>
            <a:ext uri="{FF2B5EF4-FFF2-40B4-BE49-F238E27FC236}">
              <a16:creationId xmlns:a16="http://schemas.microsoft.com/office/drawing/2014/main" id="{00000000-0008-0000-1B00-00003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19" name="Text Box 3">
          <a:extLst>
            <a:ext uri="{FF2B5EF4-FFF2-40B4-BE49-F238E27FC236}">
              <a16:creationId xmlns:a16="http://schemas.microsoft.com/office/drawing/2014/main" id="{00000000-0008-0000-1B00-00003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0" name="Text Box 4">
          <a:extLst>
            <a:ext uri="{FF2B5EF4-FFF2-40B4-BE49-F238E27FC236}">
              <a16:creationId xmlns:a16="http://schemas.microsoft.com/office/drawing/2014/main" id="{00000000-0008-0000-1B00-00003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1" name="Text Box 5">
          <a:extLst>
            <a:ext uri="{FF2B5EF4-FFF2-40B4-BE49-F238E27FC236}">
              <a16:creationId xmlns:a16="http://schemas.microsoft.com/office/drawing/2014/main" id="{00000000-0008-0000-1B00-000035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2" name="Text Box 6">
          <a:extLst>
            <a:ext uri="{FF2B5EF4-FFF2-40B4-BE49-F238E27FC236}">
              <a16:creationId xmlns:a16="http://schemas.microsoft.com/office/drawing/2014/main" id="{00000000-0008-0000-1B00-000036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3" name="Text Box 8">
          <a:extLst>
            <a:ext uri="{FF2B5EF4-FFF2-40B4-BE49-F238E27FC236}">
              <a16:creationId xmlns:a16="http://schemas.microsoft.com/office/drawing/2014/main" id="{00000000-0008-0000-1B00-000037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4" name="Text Box 9">
          <a:extLst>
            <a:ext uri="{FF2B5EF4-FFF2-40B4-BE49-F238E27FC236}">
              <a16:creationId xmlns:a16="http://schemas.microsoft.com/office/drawing/2014/main" id="{00000000-0008-0000-1B00-000038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5" name="Text Box 10">
          <a:extLst>
            <a:ext uri="{FF2B5EF4-FFF2-40B4-BE49-F238E27FC236}">
              <a16:creationId xmlns:a16="http://schemas.microsoft.com/office/drawing/2014/main" id="{00000000-0008-0000-1B00-000039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6" name="Text Box 1">
          <a:extLst>
            <a:ext uri="{FF2B5EF4-FFF2-40B4-BE49-F238E27FC236}">
              <a16:creationId xmlns:a16="http://schemas.microsoft.com/office/drawing/2014/main" id="{00000000-0008-0000-1B00-00003A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7" name="Text Box 2">
          <a:extLst>
            <a:ext uri="{FF2B5EF4-FFF2-40B4-BE49-F238E27FC236}">
              <a16:creationId xmlns:a16="http://schemas.microsoft.com/office/drawing/2014/main" id="{00000000-0008-0000-1B00-00003B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8" name="Text Box 1">
          <a:extLst>
            <a:ext uri="{FF2B5EF4-FFF2-40B4-BE49-F238E27FC236}">
              <a16:creationId xmlns:a16="http://schemas.microsoft.com/office/drawing/2014/main" id="{00000000-0008-0000-1B00-00003C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29" name="Text Box 2">
          <a:extLst>
            <a:ext uri="{FF2B5EF4-FFF2-40B4-BE49-F238E27FC236}">
              <a16:creationId xmlns:a16="http://schemas.microsoft.com/office/drawing/2014/main" id="{00000000-0008-0000-1B00-00003D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0" name="Text Box 3">
          <a:extLst>
            <a:ext uri="{FF2B5EF4-FFF2-40B4-BE49-F238E27FC236}">
              <a16:creationId xmlns:a16="http://schemas.microsoft.com/office/drawing/2014/main" id="{00000000-0008-0000-1B00-00003E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1" name="Text Box 4">
          <a:extLst>
            <a:ext uri="{FF2B5EF4-FFF2-40B4-BE49-F238E27FC236}">
              <a16:creationId xmlns:a16="http://schemas.microsoft.com/office/drawing/2014/main" id="{00000000-0008-0000-1B00-00003F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2" name="Text Box 5">
          <a:extLst>
            <a:ext uri="{FF2B5EF4-FFF2-40B4-BE49-F238E27FC236}">
              <a16:creationId xmlns:a16="http://schemas.microsoft.com/office/drawing/2014/main" id="{00000000-0008-0000-1B00-000040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3" name="Text Box 6">
          <a:extLst>
            <a:ext uri="{FF2B5EF4-FFF2-40B4-BE49-F238E27FC236}">
              <a16:creationId xmlns:a16="http://schemas.microsoft.com/office/drawing/2014/main" id="{00000000-0008-0000-1B00-000041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4" name="Text Box 8">
          <a:extLst>
            <a:ext uri="{FF2B5EF4-FFF2-40B4-BE49-F238E27FC236}">
              <a16:creationId xmlns:a16="http://schemas.microsoft.com/office/drawing/2014/main" id="{00000000-0008-0000-1B00-000042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5" name="Text Box 9">
          <a:extLst>
            <a:ext uri="{FF2B5EF4-FFF2-40B4-BE49-F238E27FC236}">
              <a16:creationId xmlns:a16="http://schemas.microsoft.com/office/drawing/2014/main" id="{00000000-0008-0000-1B00-000043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114300" cy="285750"/>
    <xdr:sp macro="" textlink="">
      <xdr:nvSpPr>
        <xdr:cNvPr id="836" name="Text Box 10">
          <a:extLst>
            <a:ext uri="{FF2B5EF4-FFF2-40B4-BE49-F238E27FC236}">
              <a16:creationId xmlns:a16="http://schemas.microsoft.com/office/drawing/2014/main" id="{00000000-0008-0000-1B00-000044030000}"/>
            </a:ext>
          </a:extLst>
        </xdr:cNvPr>
        <xdr:cNvSpPr txBox="1">
          <a:spLocks noChangeArrowheads="1"/>
        </xdr:cNvSpPr>
      </xdr:nvSpPr>
      <xdr:spPr bwMode="auto">
        <a:xfrm>
          <a:off x="12496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7" name="Text Box 8">
          <a:extLst>
            <a:ext uri="{FF2B5EF4-FFF2-40B4-BE49-F238E27FC236}">
              <a16:creationId xmlns:a16="http://schemas.microsoft.com/office/drawing/2014/main" id="{00000000-0008-0000-1B00-00004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8" name="Text Box 1">
          <a:extLst>
            <a:ext uri="{FF2B5EF4-FFF2-40B4-BE49-F238E27FC236}">
              <a16:creationId xmlns:a16="http://schemas.microsoft.com/office/drawing/2014/main" id="{00000000-0008-0000-1B00-00004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39" name="Text Box 2">
          <a:extLst>
            <a:ext uri="{FF2B5EF4-FFF2-40B4-BE49-F238E27FC236}">
              <a16:creationId xmlns:a16="http://schemas.microsoft.com/office/drawing/2014/main" id="{00000000-0008-0000-1B00-00004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0" name="Text Box 3">
          <a:extLst>
            <a:ext uri="{FF2B5EF4-FFF2-40B4-BE49-F238E27FC236}">
              <a16:creationId xmlns:a16="http://schemas.microsoft.com/office/drawing/2014/main" id="{00000000-0008-0000-1B00-00004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1" name="Text Box 4">
          <a:extLst>
            <a:ext uri="{FF2B5EF4-FFF2-40B4-BE49-F238E27FC236}">
              <a16:creationId xmlns:a16="http://schemas.microsoft.com/office/drawing/2014/main" id="{00000000-0008-0000-1B00-00004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2" name="Text Box 5">
          <a:extLst>
            <a:ext uri="{FF2B5EF4-FFF2-40B4-BE49-F238E27FC236}">
              <a16:creationId xmlns:a16="http://schemas.microsoft.com/office/drawing/2014/main" id="{00000000-0008-0000-1B00-00004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3" name="Text Box 6">
          <a:extLst>
            <a:ext uri="{FF2B5EF4-FFF2-40B4-BE49-F238E27FC236}">
              <a16:creationId xmlns:a16="http://schemas.microsoft.com/office/drawing/2014/main" id="{00000000-0008-0000-1B00-00004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4" name="Text Box 8">
          <a:extLst>
            <a:ext uri="{FF2B5EF4-FFF2-40B4-BE49-F238E27FC236}">
              <a16:creationId xmlns:a16="http://schemas.microsoft.com/office/drawing/2014/main" id="{00000000-0008-0000-1B00-00004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5" name="Text Box 9">
          <a:extLst>
            <a:ext uri="{FF2B5EF4-FFF2-40B4-BE49-F238E27FC236}">
              <a16:creationId xmlns:a16="http://schemas.microsoft.com/office/drawing/2014/main" id="{00000000-0008-0000-1B00-00004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6" name="Text Box 10">
          <a:extLst>
            <a:ext uri="{FF2B5EF4-FFF2-40B4-BE49-F238E27FC236}">
              <a16:creationId xmlns:a16="http://schemas.microsoft.com/office/drawing/2014/main" id="{00000000-0008-0000-1B00-00004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7" name="Text Box 1">
          <a:extLst>
            <a:ext uri="{FF2B5EF4-FFF2-40B4-BE49-F238E27FC236}">
              <a16:creationId xmlns:a16="http://schemas.microsoft.com/office/drawing/2014/main" id="{00000000-0008-0000-1B00-00004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8" name="Text Box 2">
          <a:extLst>
            <a:ext uri="{FF2B5EF4-FFF2-40B4-BE49-F238E27FC236}">
              <a16:creationId xmlns:a16="http://schemas.microsoft.com/office/drawing/2014/main" id="{00000000-0008-0000-1B00-00005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49" name="Text Box 8">
          <a:extLst>
            <a:ext uri="{FF2B5EF4-FFF2-40B4-BE49-F238E27FC236}">
              <a16:creationId xmlns:a16="http://schemas.microsoft.com/office/drawing/2014/main" id="{00000000-0008-0000-1B00-00005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0" name="Text Box 8">
          <a:extLst>
            <a:ext uri="{FF2B5EF4-FFF2-40B4-BE49-F238E27FC236}">
              <a16:creationId xmlns:a16="http://schemas.microsoft.com/office/drawing/2014/main" id="{00000000-0008-0000-1B00-00005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1" name="Text Box 8">
          <a:extLst>
            <a:ext uri="{FF2B5EF4-FFF2-40B4-BE49-F238E27FC236}">
              <a16:creationId xmlns:a16="http://schemas.microsoft.com/office/drawing/2014/main" id="{00000000-0008-0000-1B00-00005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2" name="Text Box 8">
          <a:extLst>
            <a:ext uri="{FF2B5EF4-FFF2-40B4-BE49-F238E27FC236}">
              <a16:creationId xmlns:a16="http://schemas.microsoft.com/office/drawing/2014/main" id="{00000000-0008-0000-1B00-00005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3" name="Text Box 8">
          <a:extLst>
            <a:ext uri="{FF2B5EF4-FFF2-40B4-BE49-F238E27FC236}">
              <a16:creationId xmlns:a16="http://schemas.microsoft.com/office/drawing/2014/main" id="{00000000-0008-0000-1B00-00005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4" name="Text Box 1">
          <a:extLst>
            <a:ext uri="{FF2B5EF4-FFF2-40B4-BE49-F238E27FC236}">
              <a16:creationId xmlns:a16="http://schemas.microsoft.com/office/drawing/2014/main" id="{00000000-0008-0000-1B00-00005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5" name="Text Box 2">
          <a:extLst>
            <a:ext uri="{FF2B5EF4-FFF2-40B4-BE49-F238E27FC236}">
              <a16:creationId xmlns:a16="http://schemas.microsoft.com/office/drawing/2014/main" id="{00000000-0008-0000-1B00-00005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6" name="Text Box 3">
          <a:extLst>
            <a:ext uri="{FF2B5EF4-FFF2-40B4-BE49-F238E27FC236}">
              <a16:creationId xmlns:a16="http://schemas.microsoft.com/office/drawing/2014/main" id="{00000000-0008-0000-1B00-00005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7" name="Text Box 4">
          <a:extLst>
            <a:ext uri="{FF2B5EF4-FFF2-40B4-BE49-F238E27FC236}">
              <a16:creationId xmlns:a16="http://schemas.microsoft.com/office/drawing/2014/main" id="{00000000-0008-0000-1B00-00005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8" name="Text Box 5">
          <a:extLst>
            <a:ext uri="{FF2B5EF4-FFF2-40B4-BE49-F238E27FC236}">
              <a16:creationId xmlns:a16="http://schemas.microsoft.com/office/drawing/2014/main" id="{00000000-0008-0000-1B00-00005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59" name="Text Box 6">
          <a:extLst>
            <a:ext uri="{FF2B5EF4-FFF2-40B4-BE49-F238E27FC236}">
              <a16:creationId xmlns:a16="http://schemas.microsoft.com/office/drawing/2014/main" id="{00000000-0008-0000-1B00-00005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0" name="Text Box 8">
          <a:extLst>
            <a:ext uri="{FF2B5EF4-FFF2-40B4-BE49-F238E27FC236}">
              <a16:creationId xmlns:a16="http://schemas.microsoft.com/office/drawing/2014/main" id="{00000000-0008-0000-1B00-00005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1" name="Text Box 9">
          <a:extLst>
            <a:ext uri="{FF2B5EF4-FFF2-40B4-BE49-F238E27FC236}">
              <a16:creationId xmlns:a16="http://schemas.microsoft.com/office/drawing/2014/main" id="{00000000-0008-0000-1B00-00005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2" name="Text Box 10">
          <a:extLst>
            <a:ext uri="{FF2B5EF4-FFF2-40B4-BE49-F238E27FC236}">
              <a16:creationId xmlns:a16="http://schemas.microsoft.com/office/drawing/2014/main" id="{00000000-0008-0000-1B00-00005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3" name="Text Box 1">
          <a:extLst>
            <a:ext uri="{FF2B5EF4-FFF2-40B4-BE49-F238E27FC236}">
              <a16:creationId xmlns:a16="http://schemas.microsoft.com/office/drawing/2014/main" id="{00000000-0008-0000-1B00-00005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4" name="Text Box 2">
          <a:extLst>
            <a:ext uri="{FF2B5EF4-FFF2-40B4-BE49-F238E27FC236}">
              <a16:creationId xmlns:a16="http://schemas.microsoft.com/office/drawing/2014/main" id="{00000000-0008-0000-1B00-00006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865" name="Text Box 8">
          <a:extLst>
            <a:ext uri="{FF2B5EF4-FFF2-40B4-BE49-F238E27FC236}">
              <a16:creationId xmlns:a16="http://schemas.microsoft.com/office/drawing/2014/main" id="{00000000-0008-0000-1B00-000061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6" name="Text Box 8">
          <a:extLst>
            <a:ext uri="{FF2B5EF4-FFF2-40B4-BE49-F238E27FC236}">
              <a16:creationId xmlns:a16="http://schemas.microsoft.com/office/drawing/2014/main" id="{00000000-0008-0000-1B00-00006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7" name="Text Box 8">
          <a:extLst>
            <a:ext uri="{FF2B5EF4-FFF2-40B4-BE49-F238E27FC236}">
              <a16:creationId xmlns:a16="http://schemas.microsoft.com/office/drawing/2014/main" id="{00000000-0008-0000-1B00-00006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8" name="Text Box 1">
          <a:extLst>
            <a:ext uri="{FF2B5EF4-FFF2-40B4-BE49-F238E27FC236}">
              <a16:creationId xmlns:a16="http://schemas.microsoft.com/office/drawing/2014/main" id="{00000000-0008-0000-1B00-00006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69" name="Text Box 2">
          <a:extLst>
            <a:ext uri="{FF2B5EF4-FFF2-40B4-BE49-F238E27FC236}">
              <a16:creationId xmlns:a16="http://schemas.microsoft.com/office/drawing/2014/main" id="{00000000-0008-0000-1B00-00006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0" name="Text Box 3">
          <a:extLst>
            <a:ext uri="{FF2B5EF4-FFF2-40B4-BE49-F238E27FC236}">
              <a16:creationId xmlns:a16="http://schemas.microsoft.com/office/drawing/2014/main" id="{00000000-0008-0000-1B00-00006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1" name="Text Box 4">
          <a:extLst>
            <a:ext uri="{FF2B5EF4-FFF2-40B4-BE49-F238E27FC236}">
              <a16:creationId xmlns:a16="http://schemas.microsoft.com/office/drawing/2014/main" id="{00000000-0008-0000-1B00-00006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2" name="Text Box 5">
          <a:extLst>
            <a:ext uri="{FF2B5EF4-FFF2-40B4-BE49-F238E27FC236}">
              <a16:creationId xmlns:a16="http://schemas.microsoft.com/office/drawing/2014/main" id="{00000000-0008-0000-1B00-00006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3" name="Text Box 6">
          <a:extLst>
            <a:ext uri="{FF2B5EF4-FFF2-40B4-BE49-F238E27FC236}">
              <a16:creationId xmlns:a16="http://schemas.microsoft.com/office/drawing/2014/main" id="{00000000-0008-0000-1B00-00006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4" name="Text Box 8">
          <a:extLst>
            <a:ext uri="{FF2B5EF4-FFF2-40B4-BE49-F238E27FC236}">
              <a16:creationId xmlns:a16="http://schemas.microsoft.com/office/drawing/2014/main" id="{00000000-0008-0000-1B00-00006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5" name="Text Box 9">
          <a:extLst>
            <a:ext uri="{FF2B5EF4-FFF2-40B4-BE49-F238E27FC236}">
              <a16:creationId xmlns:a16="http://schemas.microsoft.com/office/drawing/2014/main" id="{00000000-0008-0000-1B00-00006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6" name="Text Box 10">
          <a:extLst>
            <a:ext uri="{FF2B5EF4-FFF2-40B4-BE49-F238E27FC236}">
              <a16:creationId xmlns:a16="http://schemas.microsoft.com/office/drawing/2014/main" id="{00000000-0008-0000-1B00-00006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7" name="Text Box 1">
          <a:extLst>
            <a:ext uri="{FF2B5EF4-FFF2-40B4-BE49-F238E27FC236}">
              <a16:creationId xmlns:a16="http://schemas.microsoft.com/office/drawing/2014/main" id="{00000000-0008-0000-1B00-00006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8" name="Text Box 2">
          <a:extLst>
            <a:ext uri="{FF2B5EF4-FFF2-40B4-BE49-F238E27FC236}">
              <a16:creationId xmlns:a16="http://schemas.microsoft.com/office/drawing/2014/main" id="{00000000-0008-0000-1B00-00006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79" name="Text Box 8">
          <a:extLst>
            <a:ext uri="{FF2B5EF4-FFF2-40B4-BE49-F238E27FC236}">
              <a16:creationId xmlns:a16="http://schemas.microsoft.com/office/drawing/2014/main" id="{00000000-0008-0000-1B00-00006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0" name="Text Box 8">
          <a:extLst>
            <a:ext uri="{FF2B5EF4-FFF2-40B4-BE49-F238E27FC236}">
              <a16:creationId xmlns:a16="http://schemas.microsoft.com/office/drawing/2014/main" id="{00000000-0008-0000-1B00-00007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1" name="Text Box 8">
          <a:extLst>
            <a:ext uri="{FF2B5EF4-FFF2-40B4-BE49-F238E27FC236}">
              <a16:creationId xmlns:a16="http://schemas.microsoft.com/office/drawing/2014/main" id="{00000000-0008-0000-1B00-00007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2" name="Text Box 8">
          <a:extLst>
            <a:ext uri="{FF2B5EF4-FFF2-40B4-BE49-F238E27FC236}">
              <a16:creationId xmlns:a16="http://schemas.microsoft.com/office/drawing/2014/main" id="{00000000-0008-0000-1B00-00007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3" name="Text Box 8">
          <a:extLst>
            <a:ext uri="{FF2B5EF4-FFF2-40B4-BE49-F238E27FC236}">
              <a16:creationId xmlns:a16="http://schemas.microsoft.com/office/drawing/2014/main" id="{00000000-0008-0000-1B00-00007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4" name="Text Box 1">
          <a:extLst>
            <a:ext uri="{FF2B5EF4-FFF2-40B4-BE49-F238E27FC236}">
              <a16:creationId xmlns:a16="http://schemas.microsoft.com/office/drawing/2014/main" id="{00000000-0008-0000-1B00-00007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5" name="Text Box 2">
          <a:extLst>
            <a:ext uri="{FF2B5EF4-FFF2-40B4-BE49-F238E27FC236}">
              <a16:creationId xmlns:a16="http://schemas.microsoft.com/office/drawing/2014/main" id="{00000000-0008-0000-1B00-00007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6" name="Text Box 3">
          <a:extLst>
            <a:ext uri="{FF2B5EF4-FFF2-40B4-BE49-F238E27FC236}">
              <a16:creationId xmlns:a16="http://schemas.microsoft.com/office/drawing/2014/main" id="{00000000-0008-0000-1B00-00007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7" name="Text Box 4">
          <a:extLst>
            <a:ext uri="{FF2B5EF4-FFF2-40B4-BE49-F238E27FC236}">
              <a16:creationId xmlns:a16="http://schemas.microsoft.com/office/drawing/2014/main" id="{00000000-0008-0000-1B00-00007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8" name="Text Box 5">
          <a:extLst>
            <a:ext uri="{FF2B5EF4-FFF2-40B4-BE49-F238E27FC236}">
              <a16:creationId xmlns:a16="http://schemas.microsoft.com/office/drawing/2014/main" id="{00000000-0008-0000-1B00-00007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89" name="Text Box 6">
          <a:extLst>
            <a:ext uri="{FF2B5EF4-FFF2-40B4-BE49-F238E27FC236}">
              <a16:creationId xmlns:a16="http://schemas.microsoft.com/office/drawing/2014/main" id="{00000000-0008-0000-1B00-00007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0" name="Text Box 8">
          <a:extLst>
            <a:ext uri="{FF2B5EF4-FFF2-40B4-BE49-F238E27FC236}">
              <a16:creationId xmlns:a16="http://schemas.microsoft.com/office/drawing/2014/main" id="{00000000-0008-0000-1B00-00007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1" name="Text Box 9">
          <a:extLst>
            <a:ext uri="{FF2B5EF4-FFF2-40B4-BE49-F238E27FC236}">
              <a16:creationId xmlns:a16="http://schemas.microsoft.com/office/drawing/2014/main" id="{00000000-0008-0000-1B00-00007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2" name="Text Box 10">
          <a:extLst>
            <a:ext uri="{FF2B5EF4-FFF2-40B4-BE49-F238E27FC236}">
              <a16:creationId xmlns:a16="http://schemas.microsoft.com/office/drawing/2014/main" id="{00000000-0008-0000-1B00-00007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3" name="Text Box 1">
          <a:extLst>
            <a:ext uri="{FF2B5EF4-FFF2-40B4-BE49-F238E27FC236}">
              <a16:creationId xmlns:a16="http://schemas.microsoft.com/office/drawing/2014/main" id="{00000000-0008-0000-1B00-00007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4" name="Text Box 2">
          <a:extLst>
            <a:ext uri="{FF2B5EF4-FFF2-40B4-BE49-F238E27FC236}">
              <a16:creationId xmlns:a16="http://schemas.microsoft.com/office/drawing/2014/main" id="{00000000-0008-0000-1B00-00007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895" name="Text Box 8">
          <a:extLst>
            <a:ext uri="{FF2B5EF4-FFF2-40B4-BE49-F238E27FC236}">
              <a16:creationId xmlns:a16="http://schemas.microsoft.com/office/drawing/2014/main" id="{00000000-0008-0000-1B00-00007F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896" name="Text Box 8">
          <a:extLst>
            <a:ext uri="{FF2B5EF4-FFF2-40B4-BE49-F238E27FC236}">
              <a16:creationId xmlns:a16="http://schemas.microsoft.com/office/drawing/2014/main" id="{00000000-0008-0000-1B00-00008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7" name="Text Box 8">
          <a:extLst>
            <a:ext uri="{FF2B5EF4-FFF2-40B4-BE49-F238E27FC236}">
              <a16:creationId xmlns:a16="http://schemas.microsoft.com/office/drawing/2014/main" id="{00000000-0008-0000-1B00-000081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8" name="Text Box 8">
          <a:extLst>
            <a:ext uri="{FF2B5EF4-FFF2-40B4-BE49-F238E27FC236}">
              <a16:creationId xmlns:a16="http://schemas.microsoft.com/office/drawing/2014/main" id="{00000000-0008-0000-1B00-000082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899" name="Text Box 8">
          <a:extLst>
            <a:ext uri="{FF2B5EF4-FFF2-40B4-BE49-F238E27FC236}">
              <a16:creationId xmlns:a16="http://schemas.microsoft.com/office/drawing/2014/main" id="{00000000-0008-0000-1B00-000083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34</xdr:row>
      <xdr:rowOff>0</xdr:rowOff>
    </xdr:from>
    <xdr:ext cx="114300" cy="285750"/>
    <xdr:sp macro="" textlink="">
      <xdr:nvSpPr>
        <xdr:cNvPr id="900" name="Text Box 8">
          <a:extLst>
            <a:ext uri="{FF2B5EF4-FFF2-40B4-BE49-F238E27FC236}">
              <a16:creationId xmlns:a16="http://schemas.microsoft.com/office/drawing/2014/main" id="{00000000-0008-0000-1B00-000084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1" name="Text Box 8">
          <a:extLst>
            <a:ext uri="{FF2B5EF4-FFF2-40B4-BE49-F238E27FC236}">
              <a16:creationId xmlns:a16="http://schemas.microsoft.com/office/drawing/2014/main" id="{00000000-0008-0000-1B00-000085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2" name="Text Box 8">
          <a:extLst>
            <a:ext uri="{FF2B5EF4-FFF2-40B4-BE49-F238E27FC236}">
              <a16:creationId xmlns:a16="http://schemas.microsoft.com/office/drawing/2014/main" id="{00000000-0008-0000-1B00-000086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3" name="Text Box 8">
          <a:extLst>
            <a:ext uri="{FF2B5EF4-FFF2-40B4-BE49-F238E27FC236}">
              <a16:creationId xmlns:a16="http://schemas.microsoft.com/office/drawing/2014/main" id="{00000000-0008-0000-1B00-000087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904" name="Text Box 8">
          <a:extLst>
            <a:ext uri="{FF2B5EF4-FFF2-40B4-BE49-F238E27FC236}">
              <a16:creationId xmlns:a16="http://schemas.microsoft.com/office/drawing/2014/main" id="{00000000-0008-0000-1B00-00008803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5" name="Text Box 1">
          <a:extLst>
            <a:ext uri="{FF2B5EF4-FFF2-40B4-BE49-F238E27FC236}">
              <a16:creationId xmlns:a16="http://schemas.microsoft.com/office/drawing/2014/main" id="{00000000-0008-0000-1B00-00008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6" name="Text Box 2">
          <a:extLst>
            <a:ext uri="{FF2B5EF4-FFF2-40B4-BE49-F238E27FC236}">
              <a16:creationId xmlns:a16="http://schemas.microsoft.com/office/drawing/2014/main" id="{00000000-0008-0000-1B00-00008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7" name="Text Box 3">
          <a:extLst>
            <a:ext uri="{FF2B5EF4-FFF2-40B4-BE49-F238E27FC236}">
              <a16:creationId xmlns:a16="http://schemas.microsoft.com/office/drawing/2014/main" id="{00000000-0008-0000-1B00-00008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8" name="Text Box 4">
          <a:extLst>
            <a:ext uri="{FF2B5EF4-FFF2-40B4-BE49-F238E27FC236}">
              <a16:creationId xmlns:a16="http://schemas.microsoft.com/office/drawing/2014/main" id="{00000000-0008-0000-1B00-00008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09" name="Text Box 5">
          <a:extLst>
            <a:ext uri="{FF2B5EF4-FFF2-40B4-BE49-F238E27FC236}">
              <a16:creationId xmlns:a16="http://schemas.microsoft.com/office/drawing/2014/main" id="{00000000-0008-0000-1B00-00008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0" name="Text Box 6">
          <a:extLst>
            <a:ext uri="{FF2B5EF4-FFF2-40B4-BE49-F238E27FC236}">
              <a16:creationId xmlns:a16="http://schemas.microsoft.com/office/drawing/2014/main" id="{00000000-0008-0000-1B00-00008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1" name="Text Box 8">
          <a:extLst>
            <a:ext uri="{FF2B5EF4-FFF2-40B4-BE49-F238E27FC236}">
              <a16:creationId xmlns:a16="http://schemas.microsoft.com/office/drawing/2014/main" id="{00000000-0008-0000-1B00-00008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2" name="Text Box 9">
          <a:extLst>
            <a:ext uri="{FF2B5EF4-FFF2-40B4-BE49-F238E27FC236}">
              <a16:creationId xmlns:a16="http://schemas.microsoft.com/office/drawing/2014/main" id="{00000000-0008-0000-1B00-00009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3" name="Text Box 10">
          <a:extLst>
            <a:ext uri="{FF2B5EF4-FFF2-40B4-BE49-F238E27FC236}">
              <a16:creationId xmlns:a16="http://schemas.microsoft.com/office/drawing/2014/main" id="{00000000-0008-0000-1B00-00009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4" name="Text Box 1">
          <a:extLst>
            <a:ext uri="{FF2B5EF4-FFF2-40B4-BE49-F238E27FC236}">
              <a16:creationId xmlns:a16="http://schemas.microsoft.com/office/drawing/2014/main" id="{00000000-0008-0000-1B00-00009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5" name="Text Box 2">
          <a:extLst>
            <a:ext uri="{FF2B5EF4-FFF2-40B4-BE49-F238E27FC236}">
              <a16:creationId xmlns:a16="http://schemas.microsoft.com/office/drawing/2014/main" id="{00000000-0008-0000-1B00-000093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6" name="Text Box 8">
          <a:extLst>
            <a:ext uri="{FF2B5EF4-FFF2-40B4-BE49-F238E27FC236}">
              <a16:creationId xmlns:a16="http://schemas.microsoft.com/office/drawing/2014/main" id="{00000000-0008-0000-1B00-000094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7" name="Text Box 8">
          <a:extLst>
            <a:ext uri="{FF2B5EF4-FFF2-40B4-BE49-F238E27FC236}">
              <a16:creationId xmlns:a16="http://schemas.microsoft.com/office/drawing/2014/main" id="{00000000-0008-0000-1B00-000095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8" name="Text Box 8">
          <a:extLst>
            <a:ext uri="{FF2B5EF4-FFF2-40B4-BE49-F238E27FC236}">
              <a16:creationId xmlns:a16="http://schemas.microsoft.com/office/drawing/2014/main" id="{00000000-0008-0000-1B00-000096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19" name="Text Box 8">
          <a:extLst>
            <a:ext uri="{FF2B5EF4-FFF2-40B4-BE49-F238E27FC236}">
              <a16:creationId xmlns:a16="http://schemas.microsoft.com/office/drawing/2014/main" id="{00000000-0008-0000-1B00-000097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0" name="Text Box 1">
          <a:extLst>
            <a:ext uri="{FF2B5EF4-FFF2-40B4-BE49-F238E27FC236}">
              <a16:creationId xmlns:a16="http://schemas.microsoft.com/office/drawing/2014/main" id="{00000000-0008-0000-1B00-000098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1" name="Text Box 2">
          <a:extLst>
            <a:ext uri="{FF2B5EF4-FFF2-40B4-BE49-F238E27FC236}">
              <a16:creationId xmlns:a16="http://schemas.microsoft.com/office/drawing/2014/main" id="{00000000-0008-0000-1B00-000099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2" name="Text Box 3">
          <a:extLst>
            <a:ext uri="{FF2B5EF4-FFF2-40B4-BE49-F238E27FC236}">
              <a16:creationId xmlns:a16="http://schemas.microsoft.com/office/drawing/2014/main" id="{00000000-0008-0000-1B00-00009A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3" name="Text Box 4">
          <a:extLst>
            <a:ext uri="{FF2B5EF4-FFF2-40B4-BE49-F238E27FC236}">
              <a16:creationId xmlns:a16="http://schemas.microsoft.com/office/drawing/2014/main" id="{00000000-0008-0000-1B00-00009B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4" name="Text Box 5">
          <a:extLst>
            <a:ext uri="{FF2B5EF4-FFF2-40B4-BE49-F238E27FC236}">
              <a16:creationId xmlns:a16="http://schemas.microsoft.com/office/drawing/2014/main" id="{00000000-0008-0000-1B00-00009C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5" name="Text Box 6">
          <a:extLst>
            <a:ext uri="{FF2B5EF4-FFF2-40B4-BE49-F238E27FC236}">
              <a16:creationId xmlns:a16="http://schemas.microsoft.com/office/drawing/2014/main" id="{00000000-0008-0000-1B00-00009D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6" name="Text Box 8">
          <a:extLst>
            <a:ext uri="{FF2B5EF4-FFF2-40B4-BE49-F238E27FC236}">
              <a16:creationId xmlns:a16="http://schemas.microsoft.com/office/drawing/2014/main" id="{00000000-0008-0000-1B00-00009E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7" name="Text Box 9">
          <a:extLst>
            <a:ext uri="{FF2B5EF4-FFF2-40B4-BE49-F238E27FC236}">
              <a16:creationId xmlns:a16="http://schemas.microsoft.com/office/drawing/2014/main" id="{00000000-0008-0000-1B00-00009F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8" name="Text Box 10">
          <a:extLst>
            <a:ext uri="{FF2B5EF4-FFF2-40B4-BE49-F238E27FC236}">
              <a16:creationId xmlns:a16="http://schemas.microsoft.com/office/drawing/2014/main" id="{00000000-0008-0000-1B00-0000A0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29" name="Text Box 1">
          <a:extLst>
            <a:ext uri="{FF2B5EF4-FFF2-40B4-BE49-F238E27FC236}">
              <a16:creationId xmlns:a16="http://schemas.microsoft.com/office/drawing/2014/main" id="{00000000-0008-0000-1B00-0000A1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930" name="Text Box 2">
          <a:extLst>
            <a:ext uri="{FF2B5EF4-FFF2-40B4-BE49-F238E27FC236}">
              <a16:creationId xmlns:a16="http://schemas.microsoft.com/office/drawing/2014/main" id="{00000000-0008-0000-1B00-0000A2030000}"/>
            </a:ext>
          </a:extLst>
        </xdr:cNvPr>
        <xdr:cNvSpPr txBox="1">
          <a:spLocks noChangeArrowheads="1"/>
        </xdr:cNvSpPr>
      </xdr:nvSpPr>
      <xdr:spPr bwMode="auto">
        <a:xfrm>
          <a:off x="12496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31" name="Text Box 8">
          <a:extLst>
            <a:ext uri="{FF2B5EF4-FFF2-40B4-BE49-F238E27FC236}">
              <a16:creationId xmlns:a16="http://schemas.microsoft.com/office/drawing/2014/main" id="{00000000-0008-0000-1B00-0000A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10584</xdr:colOff>
      <xdr:row>34</xdr:row>
      <xdr:rowOff>31750</xdr:rowOff>
    </xdr:from>
    <xdr:ext cx="114300" cy="285750"/>
    <xdr:sp macro="" textlink="">
      <xdr:nvSpPr>
        <xdr:cNvPr id="932" name="Text Box 8">
          <a:extLst>
            <a:ext uri="{FF2B5EF4-FFF2-40B4-BE49-F238E27FC236}">
              <a16:creationId xmlns:a16="http://schemas.microsoft.com/office/drawing/2014/main" id="{00000000-0008-0000-1B00-0000A4030000}"/>
            </a:ext>
          </a:extLst>
        </xdr:cNvPr>
        <xdr:cNvSpPr txBox="1">
          <a:spLocks noChangeArrowheads="1"/>
        </xdr:cNvSpPr>
      </xdr:nvSpPr>
      <xdr:spPr bwMode="auto">
        <a:xfrm>
          <a:off x="188510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933" name="Text Box 8">
          <a:extLst>
            <a:ext uri="{FF2B5EF4-FFF2-40B4-BE49-F238E27FC236}">
              <a16:creationId xmlns:a16="http://schemas.microsoft.com/office/drawing/2014/main" id="{00000000-0008-0000-1B00-0000A5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934" name="Text Box 8">
          <a:extLst>
            <a:ext uri="{FF2B5EF4-FFF2-40B4-BE49-F238E27FC236}">
              <a16:creationId xmlns:a16="http://schemas.microsoft.com/office/drawing/2014/main" id="{00000000-0008-0000-1B00-0000A603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935" name="Text Box 8">
          <a:extLst>
            <a:ext uri="{FF2B5EF4-FFF2-40B4-BE49-F238E27FC236}">
              <a16:creationId xmlns:a16="http://schemas.microsoft.com/office/drawing/2014/main" id="{00000000-0008-0000-1B00-0000A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6" name="Text Box 1">
          <a:extLst>
            <a:ext uri="{FF2B5EF4-FFF2-40B4-BE49-F238E27FC236}">
              <a16:creationId xmlns:a16="http://schemas.microsoft.com/office/drawing/2014/main" id="{00000000-0008-0000-1B00-0000A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7" name="Text Box 2">
          <a:extLst>
            <a:ext uri="{FF2B5EF4-FFF2-40B4-BE49-F238E27FC236}">
              <a16:creationId xmlns:a16="http://schemas.microsoft.com/office/drawing/2014/main" id="{00000000-0008-0000-1B00-0000A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8" name="Text Box 3">
          <a:extLst>
            <a:ext uri="{FF2B5EF4-FFF2-40B4-BE49-F238E27FC236}">
              <a16:creationId xmlns:a16="http://schemas.microsoft.com/office/drawing/2014/main" id="{00000000-0008-0000-1B00-0000A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9" name="Text Box 4">
          <a:extLst>
            <a:ext uri="{FF2B5EF4-FFF2-40B4-BE49-F238E27FC236}">
              <a16:creationId xmlns:a16="http://schemas.microsoft.com/office/drawing/2014/main" id="{00000000-0008-0000-1B00-0000A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0" name="Text Box 5">
          <a:extLst>
            <a:ext uri="{FF2B5EF4-FFF2-40B4-BE49-F238E27FC236}">
              <a16:creationId xmlns:a16="http://schemas.microsoft.com/office/drawing/2014/main" id="{00000000-0008-0000-1B00-0000A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1" name="Text Box 6">
          <a:extLst>
            <a:ext uri="{FF2B5EF4-FFF2-40B4-BE49-F238E27FC236}">
              <a16:creationId xmlns:a16="http://schemas.microsoft.com/office/drawing/2014/main" id="{00000000-0008-0000-1B00-0000A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2" name="Text Box 8">
          <a:extLst>
            <a:ext uri="{FF2B5EF4-FFF2-40B4-BE49-F238E27FC236}">
              <a16:creationId xmlns:a16="http://schemas.microsoft.com/office/drawing/2014/main" id="{00000000-0008-0000-1B00-0000A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3" name="Text Box 9">
          <a:extLst>
            <a:ext uri="{FF2B5EF4-FFF2-40B4-BE49-F238E27FC236}">
              <a16:creationId xmlns:a16="http://schemas.microsoft.com/office/drawing/2014/main" id="{00000000-0008-0000-1B00-0000A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4" name="Text Box 10">
          <a:extLst>
            <a:ext uri="{FF2B5EF4-FFF2-40B4-BE49-F238E27FC236}">
              <a16:creationId xmlns:a16="http://schemas.microsoft.com/office/drawing/2014/main" id="{00000000-0008-0000-1B00-0000B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5" name="Text Box 1">
          <a:extLst>
            <a:ext uri="{FF2B5EF4-FFF2-40B4-BE49-F238E27FC236}">
              <a16:creationId xmlns:a16="http://schemas.microsoft.com/office/drawing/2014/main" id="{00000000-0008-0000-1B00-0000B1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6" name="Text Box 2">
          <a:extLst>
            <a:ext uri="{FF2B5EF4-FFF2-40B4-BE49-F238E27FC236}">
              <a16:creationId xmlns:a16="http://schemas.microsoft.com/office/drawing/2014/main" id="{00000000-0008-0000-1B00-0000B2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7" name="Text Box 8">
          <a:extLst>
            <a:ext uri="{FF2B5EF4-FFF2-40B4-BE49-F238E27FC236}">
              <a16:creationId xmlns:a16="http://schemas.microsoft.com/office/drawing/2014/main" id="{00000000-0008-0000-1B00-0000B3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8" name="Text Box 8">
          <a:extLst>
            <a:ext uri="{FF2B5EF4-FFF2-40B4-BE49-F238E27FC236}">
              <a16:creationId xmlns:a16="http://schemas.microsoft.com/office/drawing/2014/main" id="{00000000-0008-0000-1B00-0000B4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9" name="Text Box 8">
          <a:extLst>
            <a:ext uri="{FF2B5EF4-FFF2-40B4-BE49-F238E27FC236}">
              <a16:creationId xmlns:a16="http://schemas.microsoft.com/office/drawing/2014/main" id="{00000000-0008-0000-1B00-0000B5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0" name="Text Box 8">
          <a:extLst>
            <a:ext uri="{FF2B5EF4-FFF2-40B4-BE49-F238E27FC236}">
              <a16:creationId xmlns:a16="http://schemas.microsoft.com/office/drawing/2014/main" id="{00000000-0008-0000-1B00-0000B6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951" name="Text Box 8">
          <a:extLst>
            <a:ext uri="{FF2B5EF4-FFF2-40B4-BE49-F238E27FC236}">
              <a16:creationId xmlns:a16="http://schemas.microsoft.com/office/drawing/2014/main" id="{00000000-0008-0000-1B00-0000B7030000}"/>
            </a:ext>
          </a:extLst>
        </xdr:cNvPr>
        <xdr:cNvSpPr txBox="1">
          <a:spLocks noChangeArrowheads="1"/>
        </xdr:cNvSpPr>
      </xdr:nvSpPr>
      <xdr:spPr bwMode="auto">
        <a:xfrm>
          <a:off x="12496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2" name="Text Box 1">
          <a:extLst>
            <a:ext uri="{FF2B5EF4-FFF2-40B4-BE49-F238E27FC236}">
              <a16:creationId xmlns:a16="http://schemas.microsoft.com/office/drawing/2014/main" id="{00000000-0008-0000-1B00-0000B8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3" name="Text Box 2">
          <a:extLst>
            <a:ext uri="{FF2B5EF4-FFF2-40B4-BE49-F238E27FC236}">
              <a16:creationId xmlns:a16="http://schemas.microsoft.com/office/drawing/2014/main" id="{00000000-0008-0000-1B00-0000B9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4" name="Text Box 3">
          <a:extLst>
            <a:ext uri="{FF2B5EF4-FFF2-40B4-BE49-F238E27FC236}">
              <a16:creationId xmlns:a16="http://schemas.microsoft.com/office/drawing/2014/main" id="{00000000-0008-0000-1B00-0000BA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5" name="Text Box 4">
          <a:extLst>
            <a:ext uri="{FF2B5EF4-FFF2-40B4-BE49-F238E27FC236}">
              <a16:creationId xmlns:a16="http://schemas.microsoft.com/office/drawing/2014/main" id="{00000000-0008-0000-1B00-0000BB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6" name="Text Box 5">
          <a:extLst>
            <a:ext uri="{FF2B5EF4-FFF2-40B4-BE49-F238E27FC236}">
              <a16:creationId xmlns:a16="http://schemas.microsoft.com/office/drawing/2014/main" id="{00000000-0008-0000-1B00-0000BC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7" name="Text Box 6">
          <a:extLst>
            <a:ext uri="{FF2B5EF4-FFF2-40B4-BE49-F238E27FC236}">
              <a16:creationId xmlns:a16="http://schemas.microsoft.com/office/drawing/2014/main" id="{00000000-0008-0000-1B00-0000BD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8" name="Text Box 8">
          <a:extLst>
            <a:ext uri="{FF2B5EF4-FFF2-40B4-BE49-F238E27FC236}">
              <a16:creationId xmlns:a16="http://schemas.microsoft.com/office/drawing/2014/main" id="{00000000-0008-0000-1B00-0000BE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9" name="Text Box 9">
          <a:extLst>
            <a:ext uri="{FF2B5EF4-FFF2-40B4-BE49-F238E27FC236}">
              <a16:creationId xmlns:a16="http://schemas.microsoft.com/office/drawing/2014/main" id="{00000000-0008-0000-1B00-0000BF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0" name="Text Box 10">
          <a:extLst>
            <a:ext uri="{FF2B5EF4-FFF2-40B4-BE49-F238E27FC236}">
              <a16:creationId xmlns:a16="http://schemas.microsoft.com/office/drawing/2014/main" id="{00000000-0008-0000-1B00-0000C0030000}"/>
            </a:ext>
          </a:extLst>
        </xdr:cNvPr>
        <xdr:cNvSpPr txBox="1">
          <a:spLocks noChangeArrowheads="1"/>
        </xdr:cNvSpPr>
      </xdr:nvSpPr>
      <xdr:spPr bwMode="auto">
        <a:xfrm>
          <a:off x="12496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101600</xdr:colOff>
      <xdr:row>33</xdr:row>
      <xdr:rowOff>25400</xdr:rowOff>
    </xdr:from>
    <xdr:ext cx="114300" cy="285750"/>
    <xdr:sp macro="" textlink="">
      <xdr:nvSpPr>
        <xdr:cNvPr id="961" name="Text Box 1">
          <a:extLst>
            <a:ext uri="{FF2B5EF4-FFF2-40B4-BE49-F238E27FC236}">
              <a16:creationId xmlns:a16="http://schemas.microsoft.com/office/drawing/2014/main" id="{00000000-0008-0000-1B00-0000C1030000}"/>
            </a:ext>
          </a:extLst>
        </xdr:cNvPr>
        <xdr:cNvSpPr txBox="1">
          <a:spLocks noChangeArrowheads="1"/>
        </xdr:cNvSpPr>
      </xdr:nvSpPr>
      <xdr:spPr bwMode="auto">
        <a:xfrm>
          <a:off x="3416300" y="3975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36</xdr:row>
      <xdr:rowOff>63500</xdr:rowOff>
    </xdr:from>
    <xdr:ext cx="114300" cy="285750"/>
    <xdr:sp macro="" textlink="">
      <xdr:nvSpPr>
        <xdr:cNvPr id="962" name="Text Box 8">
          <a:extLst>
            <a:ext uri="{FF2B5EF4-FFF2-40B4-BE49-F238E27FC236}">
              <a16:creationId xmlns:a16="http://schemas.microsoft.com/office/drawing/2014/main" id="{00000000-0008-0000-1B00-0000C2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963" name="Text Box 8">
          <a:extLst>
            <a:ext uri="{FF2B5EF4-FFF2-40B4-BE49-F238E27FC236}">
              <a16:creationId xmlns:a16="http://schemas.microsoft.com/office/drawing/2014/main" id="{00000000-0008-0000-1B00-0000C3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964" name="Text Box 8">
          <a:extLst>
            <a:ext uri="{FF2B5EF4-FFF2-40B4-BE49-F238E27FC236}">
              <a16:creationId xmlns:a16="http://schemas.microsoft.com/office/drawing/2014/main" id="{00000000-0008-0000-1B00-0000C403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5" name="Text Box 8">
          <a:extLst>
            <a:ext uri="{FF2B5EF4-FFF2-40B4-BE49-F238E27FC236}">
              <a16:creationId xmlns:a16="http://schemas.microsoft.com/office/drawing/2014/main" id="{00000000-0008-0000-1B00-0000C5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6" name="Text Box 8">
          <a:extLst>
            <a:ext uri="{FF2B5EF4-FFF2-40B4-BE49-F238E27FC236}">
              <a16:creationId xmlns:a16="http://schemas.microsoft.com/office/drawing/2014/main" id="{00000000-0008-0000-1B00-0000C603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967" name="Text Box 8">
          <a:extLst>
            <a:ext uri="{FF2B5EF4-FFF2-40B4-BE49-F238E27FC236}">
              <a16:creationId xmlns:a16="http://schemas.microsoft.com/office/drawing/2014/main" id="{00000000-0008-0000-1B00-0000C7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968" name="Text Box 8">
          <a:extLst>
            <a:ext uri="{FF2B5EF4-FFF2-40B4-BE49-F238E27FC236}">
              <a16:creationId xmlns:a16="http://schemas.microsoft.com/office/drawing/2014/main" id="{00000000-0008-0000-1B00-0000C8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969" name="Text Box 8">
          <a:extLst>
            <a:ext uri="{FF2B5EF4-FFF2-40B4-BE49-F238E27FC236}">
              <a16:creationId xmlns:a16="http://schemas.microsoft.com/office/drawing/2014/main" id="{00000000-0008-0000-1B00-0000C9030000}"/>
            </a:ext>
          </a:extLst>
        </xdr:cNvPr>
        <xdr:cNvSpPr txBox="1">
          <a:spLocks noChangeArrowheads="1"/>
        </xdr:cNvSpPr>
      </xdr:nvSpPr>
      <xdr:spPr bwMode="auto">
        <a:xfrm>
          <a:off x="12496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970" name="Text Box 8">
          <a:extLst>
            <a:ext uri="{FF2B5EF4-FFF2-40B4-BE49-F238E27FC236}">
              <a16:creationId xmlns:a16="http://schemas.microsoft.com/office/drawing/2014/main" id="{00000000-0008-0000-1B00-0000CA030000}"/>
            </a:ext>
          </a:extLst>
        </xdr:cNvPr>
        <xdr:cNvSpPr txBox="1">
          <a:spLocks noChangeArrowheads="1"/>
        </xdr:cNvSpPr>
      </xdr:nvSpPr>
      <xdr:spPr bwMode="auto">
        <a:xfrm>
          <a:off x="12496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45</xdr:row>
      <xdr:rowOff>43392</xdr:rowOff>
    </xdr:from>
    <xdr:ext cx="114300" cy="285750"/>
    <xdr:sp macro="" textlink="">
      <xdr:nvSpPr>
        <xdr:cNvPr id="971" name="Text Box 2">
          <a:extLst>
            <a:ext uri="{FF2B5EF4-FFF2-40B4-BE49-F238E27FC236}">
              <a16:creationId xmlns:a16="http://schemas.microsoft.com/office/drawing/2014/main" id="{00000000-0008-0000-1B00-0000CB03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104775</xdr:colOff>
      <xdr:row>52</xdr:row>
      <xdr:rowOff>9525</xdr:rowOff>
    </xdr:from>
    <xdr:ext cx="114300" cy="285750"/>
    <xdr:sp macro="" textlink="">
      <xdr:nvSpPr>
        <xdr:cNvPr id="972" name="Text Box 8">
          <a:extLst>
            <a:ext uri="{FF2B5EF4-FFF2-40B4-BE49-F238E27FC236}">
              <a16:creationId xmlns:a16="http://schemas.microsoft.com/office/drawing/2014/main" id="{00000000-0008-0000-1B00-0000CC030000}"/>
            </a:ext>
          </a:extLst>
        </xdr:cNvPr>
        <xdr:cNvSpPr txBox="1">
          <a:spLocks noChangeArrowheads="1"/>
        </xdr:cNvSpPr>
      </xdr:nvSpPr>
      <xdr:spPr bwMode="auto">
        <a:xfrm>
          <a:off x="260413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973" name="Text Box 8">
          <a:extLst>
            <a:ext uri="{FF2B5EF4-FFF2-40B4-BE49-F238E27FC236}">
              <a16:creationId xmlns:a16="http://schemas.microsoft.com/office/drawing/2014/main" id="{00000000-0008-0000-1B00-0000CD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114300" cy="285750"/>
    <xdr:sp macro="" textlink="">
      <xdr:nvSpPr>
        <xdr:cNvPr id="974" name="Text Box 8">
          <a:extLst>
            <a:ext uri="{FF2B5EF4-FFF2-40B4-BE49-F238E27FC236}">
              <a16:creationId xmlns:a16="http://schemas.microsoft.com/office/drawing/2014/main" id="{00000000-0008-0000-1B00-0000CE030000}"/>
            </a:ext>
          </a:extLst>
        </xdr:cNvPr>
        <xdr:cNvSpPr txBox="1">
          <a:spLocks noChangeArrowheads="1"/>
        </xdr:cNvSpPr>
      </xdr:nvSpPr>
      <xdr:spPr bwMode="auto">
        <a:xfrm>
          <a:off x="12496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38</xdr:row>
      <xdr:rowOff>14817</xdr:rowOff>
    </xdr:from>
    <xdr:ext cx="114300" cy="285750"/>
    <xdr:sp macro="" textlink="">
      <xdr:nvSpPr>
        <xdr:cNvPr id="975" name="Text Box 8">
          <a:extLst>
            <a:ext uri="{FF2B5EF4-FFF2-40B4-BE49-F238E27FC236}">
              <a16:creationId xmlns:a16="http://schemas.microsoft.com/office/drawing/2014/main" id="{00000000-0008-0000-1B00-0000CF030000}"/>
            </a:ext>
          </a:extLst>
        </xdr:cNvPr>
        <xdr:cNvSpPr txBox="1">
          <a:spLocks noChangeArrowheads="1"/>
        </xdr:cNvSpPr>
      </xdr:nvSpPr>
      <xdr:spPr bwMode="auto">
        <a:xfrm>
          <a:off x="124777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51</xdr:row>
      <xdr:rowOff>152400</xdr:rowOff>
    </xdr:from>
    <xdr:ext cx="114300" cy="285750"/>
    <xdr:sp macro="" textlink="">
      <xdr:nvSpPr>
        <xdr:cNvPr id="976" name="Text Box 8">
          <a:extLst>
            <a:ext uri="{FF2B5EF4-FFF2-40B4-BE49-F238E27FC236}">
              <a16:creationId xmlns:a16="http://schemas.microsoft.com/office/drawing/2014/main" id="{00000000-0008-0000-1B00-0000D0030000}"/>
            </a:ext>
          </a:extLst>
        </xdr:cNvPr>
        <xdr:cNvSpPr txBox="1">
          <a:spLocks noChangeArrowheads="1"/>
        </xdr:cNvSpPr>
      </xdr:nvSpPr>
      <xdr:spPr bwMode="auto">
        <a:xfrm>
          <a:off x="43738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39</xdr:row>
      <xdr:rowOff>0</xdr:rowOff>
    </xdr:from>
    <xdr:ext cx="114300" cy="285750"/>
    <xdr:sp macro="" textlink="">
      <xdr:nvSpPr>
        <xdr:cNvPr id="977" name="Text Box 8">
          <a:extLst>
            <a:ext uri="{FF2B5EF4-FFF2-40B4-BE49-F238E27FC236}">
              <a16:creationId xmlns:a16="http://schemas.microsoft.com/office/drawing/2014/main" id="{00000000-0008-0000-1B00-0000D1030000}"/>
            </a:ext>
          </a:extLst>
        </xdr:cNvPr>
        <xdr:cNvSpPr txBox="1">
          <a:spLocks noChangeArrowheads="1"/>
        </xdr:cNvSpPr>
      </xdr:nvSpPr>
      <xdr:spPr bwMode="auto">
        <a:xfrm>
          <a:off x="125306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1948391</xdr:colOff>
      <xdr:row>54</xdr:row>
      <xdr:rowOff>42333</xdr:rowOff>
    </xdr:from>
    <xdr:ext cx="114300" cy="285750"/>
    <xdr:sp macro="" textlink="">
      <xdr:nvSpPr>
        <xdr:cNvPr id="978" name="Text Box 1">
          <a:extLst>
            <a:ext uri="{FF2B5EF4-FFF2-40B4-BE49-F238E27FC236}">
              <a16:creationId xmlns:a16="http://schemas.microsoft.com/office/drawing/2014/main" id="{00000000-0008-0000-1B00-0000D2030000}"/>
            </a:ext>
          </a:extLst>
        </xdr:cNvPr>
        <xdr:cNvSpPr txBox="1">
          <a:spLocks noChangeArrowheads="1"/>
        </xdr:cNvSpPr>
      </xdr:nvSpPr>
      <xdr:spPr bwMode="auto">
        <a:xfrm>
          <a:off x="124735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79" name="Text Box 8">
          <a:extLst>
            <a:ext uri="{FF2B5EF4-FFF2-40B4-BE49-F238E27FC236}">
              <a16:creationId xmlns:a16="http://schemas.microsoft.com/office/drawing/2014/main" id="{00000000-0008-0000-1B00-0000D3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80" name="Text Box 8">
          <a:extLst>
            <a:ext uri="{FF2B5EF4-FFF2-40B4-BE49-F238E27FC236}">
              <a16:creationId xmlns:a16="http://schemas.microsoft.com/office/drawing/2014/main" id="{00000000-0008-0000-1B00-0000D4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34</xdr:row>
      <xdr:rowOff>0</xdr:rowOff>
    </xdr:from>
    <xdr:ext cx="114300" cy="285750"/>
    <xdr:sp macro="" textlink="">
      <xdr:nvSpPr>
        <xdr:cNvPr id="981" name="Text Box 8">
          <a:extLst>
            <a:ext uri="{FF2B5EF4-FFF2-40B4-BE49-F238E27FC236}">
              <a16:creationId xmlns:a16="http://schemas.microsoft.com/office/drawing/2014/main" id="{00000000-0008-0000-1B00-0000D5030000}"/>
            </a:ext>
          </a:extLst>
        </xdr:cNvPr>
        <xdr:cNvSpPr txBox="1">
          <a:spLocks noChangeArrowheads="1"/>
        </xdr:cNvSpPr>
      </xdr:nvSpPr>
      <xdr:spPr bwMode="auto">
        <a:xfrm>
          <a:off x="125306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1862666</xdr:colOff>
      <xdr:row>36</xdr:row>
      <xdr:rowOff>63500</xdr:rowOff>
    </xdr:from>
    <xdr:ext cx="114300" cy="285750"/>
    <xdr:sp macro="" textlink="">
      <xdr:nvSpPr>
        <xdr:cNvPr id="982" name="Text Box 8">
          <a:extLst>
            <a:ext uri="{FF2B5EF4-FFF2-40B4-BE49-F238E27FC236}">
              <a16:creationId xmlns:a16="http://schemas.microsoft.com/office/drawing/2014/main" id="{00000000-0008-0000-1B00-0000D6030000}"/>
            </a:ext>
          </a:extLst>
        </xdr:cNvPr>
        <xdr:cNvSpPr txBox="1">
          <a:spLocks noChangeArrowheads="1"/>
        </xdr:cNvSpPr>
      </xdr:nvSpPr>
      <xdr:spPr bwMode="auto">
        <a:xfrm>
          <a:off x="125306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83" name="Text Box 11">
          <a:extLst>
            <a:ext uri="{FF2B5EF4-FFF2-40B4-BE49-F238E27FC236}">
              <a16:creationId xmlns:a16="http://schemas.microsoft.com/office/drawing/2014/main" id="{00000000-0008-0000-1B00-0000D7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84" name="Text Box 12">
          <a:extLst>
            <a:ext uri="{FF2B5EF4-FFF2-40B4-BE49-F238E27FC236}">
              <a16:creationId xmlns:a16="http://schemas.microsoft.com/office/drawing/2014/main" id="{00000000-0008-0000-1B00-0000D8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5" name="Text Box 11">
          <a:extLst>
            <a:ext uri="{FF2B5EF4-FFF2-40B4-BE49-F238E27FC236}">
              <a16:creationId xmlns:a16="http://schemas.microsoft.com/office/drawing/2014/main" id="{00000000-0008-0000-1B00-0000D9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6" name="Text Box 12">
          <a:extLst>
            <a:ext uri="{FF2B5EF4-FFF2-40B4-BE49-F238E27FC236}">
              <a16:creationId xmlns:a16="http://schemas.microsoft.com/office/drawing/2014/main" id="{00000000-0008-0000-1B00-0000DA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7" name="Text Box 11">
          <a:extLst>
            <a:ext uri="{FF2B5EF4-FFF2-40B4-BE49-F238E27FC236}">
              <a16:creationId xmlns:a16="http://schemas.microsoft.com/office/drawing/2014/main" id="{00000000-0008-0000-1B00-0000DB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88" name="Text Box 12">
          <a:extLst>
            <a:ext uri="{FF2B5EF4-FFF2-40B4-BE49-F238E27FC236}">
              <a16:creationId xmlns:a16="http://schemas.microsoft.com/office/drawing/2014/main" id="{00000000-0008-0000-1B00-0000DC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989" name="Text Box 13">
          <a:extLst>
            <a:ext uri="{FF2B5EF4-FFF2-40B4-BE49-F238E27FC236}">
              <a16:creationId xmlns:a16="http://schemas.microsoft.com/office/drawing/2014/main" id="{00000000-0008-0000-1B00-0000DD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990" name="Text Box 14">
          <a:extLst>
            <a:ext uri="{FF2B5EF4-FFF2-40B4-BE49-F238E27FC236}">
              <a16:creationId xmlns:a16="http://schemas.microsoft.com/office/drawing/2014/main" id="{00000000-0008-0000-1B00-0000DE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1" name="Text Box 11">
          <a:extLst>
            <a:ext uri="{FF2B5EF4-FFF2-40B4-BE49-F238E27FC236}">
              <a16:creationId xmlns:a16="http://schemas.microsoft.com/office/drawing/2014/main" id="{00000000-0008-0000-1B00-0000DF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2" name="Text Box 12">
          <a:extLst>
            <a:ext uri="{FF2B5EF4-FFF2-40B4-BE49-F238E27FC236}">
              <a16:creationId xmlns:a16="http://schemas.microsoft.com/office/drawing/2014/main" id="{00000000-0008-0000-1B00-0000E003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3" name="Text Box 11">
          <a:extLst>
            <a:ext uri="{FF2B5EF4-FFF2-40B4-BE49-F238E27FC236}">
              <a16:creationId xmlns:a16="http://schemas.microsoft.com/office/drawing/2014/main" id="{00000000-0008-0000-1B00-0000E1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4" name="Text Box 12">
          <a:extLst>
            <a:ext uri="{FF2B5EF4-FFF2-40B4-BE49-F238E27FC236}">
              <a16:creationId xmlns:a16="http://schemas.microsoft.com/office/drawing/2014/main" id="{00000000-0008-0000-1B00-0000E2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5" name="Text Box 11">
          <a:extLst>
            <a:ext uri="{FF2B5EF4-FFF2-40B4-BE49-F238E27FC236}">
              <a16:creationId xmlns:a16="http://schemas.microsoft.com/office/drawing/2014/main" id="{00000000-0008-0000-1B00-0000E3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6" name="Text Box 12">
          <a:extLst>
            <a:ext uri="{FF2B5EF4-FFF2-40B4-BE49-F238E27FC236}">
              <a16:creationId xmlns:a16="http://schemas.microsoft.com/office/drawing/2014/main" id="{00000000-0008-0000-1B00-0000E403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997" name="Text Box 13">
          <a:extLst>
            <a:ext uri="{FF2B5EF4-FFF2-40B4-BE49-F238E27FC236}">
              <a16:creationId xmlns:a16="http://schemas.microsoft.com/office/drawing/2014/main" id="{00000000-0008-0000-1B00-0000E503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998" name="Text Box 11">
          <a:extLst>
            <a:ext uri="{FF2B5EF4-FFF2-40B4-BE49-F238E27FC236}">
              <a16:creationId xmlns:a16="http://schemas.microsoft.com/office/drawing/2014/main" id="{00000000-0008-0000-1B00-0000E6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999" name="Text Box 12">
          <a:extLst>
            <a:ext uri="{FF2B5EF4-FFF2-40B4-BE49-F238E27FC236}">
              <a16:creationId xmlns:a16="http://schemas.microsoft.com/office/drawing/2014/main" id="{00000000-0008-0000-1B00-0000E7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0" name="Text Box 11">
          <a:extLst>
            <a:ext uri="{FF2B5EF4-FFF2-40B4-BE49-F238E27FC236}">
              <a16:creationId xmlns:a16="http://schemas.microsoft.com/office/drawing/2014/main" id="{00000000-0008-0000-1B00-0000E8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1" name="Text Box 12">
          <a:extLst>
            <a:ext uri="{FF2B5EF4-FFF2-40B4-BE49-F238E27FC236}">
              <a16:creationId xmlns:a16="http://schemas.microsoft.com/office/drawing/2014/main" id="{00000000-0008-0000-1B00-0000E9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2" name="Text Box 11">
          <a:extLst>
            <a:ext uri="{FF2B5EF4-FFF2-40B4-BE49-F238E27FC236}">
              <a16:creationId xmlns:a16="http://schemas.microsoft.com/office/drawing/2014/main" id="{00000000-0008-0000-1B00-0000EA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3" name="Text Box 12">
          <a:extLst>
            <a:ext uri="{FF2B5EF4-FFF2-40B4-BE49-F238E27FC236}">
              <a16:creationId xmlns:a16="http://schemas.microsoft.com/office/drawing/2014/main" id="{00000000-0008-0000-1B00-0000EB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04" name="Text Box 13">
          <a:extLst>
            <a:ext uri="{FF2B5EF4-FFF2-40B4-BE49-F238E27FC236}">
              <a16:creationId xmlns:a16="http://schemas.microsoft.com/office/drawing/2014/main" id="{00000000-0008-0000-1B00-0000EC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05" name="Text Box 14">
          <a:extLst>
            <a:ext uri="{FF2B5EF4-FFF2-40B4-BE49-F238E27FC236}">
              <a16:creationId xmlns:a16="http://schemas.microsoft.com/office/drawing/2014/main" id="{00000000-0008-0000-1B00-0000ED03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1006" name="Text Box 11">
          <a:extLst>
            <a:ext uri="{FF2B5EF4-FFF2-40B4-BE49-F238E27FC236}">
              <a16:creationId xmlns:a16="http://schemas.microsoft.com/office/drawing/2014/main" id="{00000000-0008-0000-1B00-0000EE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1007" name="Text Box 12">
          <a:extLst>
            <a:ext uri="{FF2B5EF4-FFF2-40B4-BE49-F238E27FC236}">
              <a16:creationId xmlns:a16="http://schemas.microsoft.com/office/drawing/2014/main" id="{00000000-0008-0000-1B00-0000EF03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8" name="Text Box 11">
          <a:extLst>
            <a:ext uri="{FF2B5EF4-FFF2-40B4-BE49-F238E27FC236}">
              <a16:creationId xmlns:a16="http://schemas.microsoft.com/office/drawing/2014/main" id="{00000000-0008-0000-1B00-0000F0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09" name="Text Box 12">
          <a:extLst>
            <a:ext uri="{FF2B5EF4-FFF2-40B4-BE49-F238E27FC236}">
              <a16:creationId xmlns:a16="http://schemas.microsoft.com/office/drawing/2014/main" id="{00000000-0008-0000-1B00-0000F1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10" name="Text Box 11">
          <a:extLst>
            <a:ext uri="{FF2B5EF4-FFF2-40B4-BE49-F238E27FC236}">
              <a16:creationId xmlns:a16="http://schemas.microsoft.com/office/drawing/2014/main" id="{00000000-0008-0000-1B00-0000F2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1011" name="Text Box 12">
          <a:extLst>
            <a:ext uri="{FF2B5EF4-FFF2-40B4-BE49-F238E27FC236}">
              <a16:creationId xmlns:a16="http://schemas.microsoft.com/office/drawing/2014/main" id="{00000000-0008-0000-1B00-0000F303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1799166</xdr:colOff>
      <xdr:row>73</xdr:row>
      <xdr:rowOff>0</xdr:rowOff>
    </xdr:from>
    <xdr:ext cx="114300" cy="285750"/>
    <xdr:sp macro="" textlink="">
      <xdr:nvSpPr>
        <xdr:cNvPr id="1012" name="Text Box 13">
          <a:extLst>
            <a:ext uri="{FF2B5EF4-FFF2-40B4-BE49-F238E27FC236}">
              <a16:creationId xmlns:a16="http://schemas.microsoft.com/office/drawing/2014/main" id="{00000000-0008-0000-1B00-0000F403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13" name="Text Box 13">
          <a:extLst>
            <a:ext uri="{FF2B5EF4-FFF2-40B4-BE49-F238E27FC236}">
              <a16:creationId xmlns:a16="http://schemas.microsoft.com/office/drawing/2014/main" id="{00000000-0008-0000-1B00-0000F5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14" name="Text Box 14">
          <a:extLst>
            <a:ext uri="{FF2B5EF4-FFF2-40B4-BE49-F238E27FC236}">
              <a16:creationId xmlns:a16="http://schemas.microsoft.com/office/drawing/2014/main" id="{00000000-0008-0000-1B00-0000F6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5" name="Text Box 13">
          <a:extLst>
            <a:ext uri="{FF2B5EF4-FFF2-40B4-BE49-F238E27FC236}">
              <a16:creationId xmlns:a16="http://schemas.microsoft.com/office/drawing/2014/main" id="{00000000-0008-0000-1B00-0000F7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6" name="Text Box 14">
          <a:extLst>
            <a:ext uri="{FF2B5EF4-FFF2-40B4-BE49-F238E27FC236}">
              <a16:creationId xmlns:a16="http://schemas.microsoft.com/office/drawing/2014/main" id="{00000000-0008-0000-1B00-0000F8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7" name="Text Box 13">
          <a:extLst>
            <a:ext uri="{FF2B5EF4-FFF2-40B4-BE49-F238E27FC236}">
              <a16:creationId xmlns:a16="http://schemas.microsoft.com/office/drawing/2014/main" id="{00000000-0008-0000-1B00-0000F9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18" name="Text Box 14">
          <a:extLst>
            <a:ext uri="{FF2B5EF4-FFF2-40B4-BE49-F238E27FC236}">
              <a16:creationId xmlns:a16="http://schemas.microsoft.com/office/drawing/2014/main" id="{00000000-0008-0000-1B00-0000FA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19" name="Text Box 13">
          <a:extLst>
            <a:ext uri="{FF2B5EF4-FFF2-40B4-BE49-F238E27FC236}">
              <a16:creationId xmlns:a16="http://schemas.microsoft.com/office/drawing/2014/main" id="{00000000-0008-0000-1B00-0000FB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20" name="Text Box 14">
          <a:extLst>
            <a:ext uri="{FF2B5EF4-FFF2-40B4-BE49-F238E27FC236}">
              <a16:creationId xmlns:a16="http://schemas.microsoft.com/office/drawing/2014/main" id="{00000000-0008-0000-1B00-0000FC03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21" name="Text Box 13">
          <a:extLst>
            <a:ext uri="{FF2B5EF4-FFF2-40B4-BE49-F238E27FC236}">
              <a16:creationId xmlns:a16="http://schemas.microsoft.com/office/drawing/2014/main" id="{00000000-0008-0000-1B00-0000FD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22" name="Text Box 14">
          <a:extLst>
            <a:ext uri="{FF2B5EF4-FFF2-40B4-BE49-F238E27FC236}">
              <a16:creationId xmlns:a16="http://schemas.microsoft.com/office/drawing/2014/main" id="{00000000-0008-0000-1B00-0000FE03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3" name="Text Box 13">
          <a:extLst>
            <a:ext uri="{FF2B5EF4-FFF2-40B4-BE49-F238E27FC236}">
              <a16:creationId xmlns:a16="http://schemas.microsoft.com/office/drawing/2014/main" id="{00000000-0008-0000-1B00-0000FF03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4" name="Text Box 14">
          <a:extLst>
            <a:ext uri="{FF2B5EF4-FFF2-40B4-BE49-F238E27FC236}">
              <a16:creationId xmlns:a16="http://schemas.microsoft.com/office/drawing/2014/main" id="{00000000-0008-0000-1B00-00000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5" name="Text Box 13">
          <a:extLst>
            <a:ext uri="{FF2B5EF4-FFF2-40B4-BE49-F238E27FC236}">
              <a16:creationId xmlns:a16="http://schemas.microsoft.com/office/drawing/2014/main" id="{00000000-0008-0000-1B00-00000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6" name="Text Box 14">
          <a:extLst>
            <a:ext uri="{FF2B5EF4-FFF2-40B4-BE49-F238E27FC236}">
              <a16:creationId xmlns:a16="http://schemas.microsoft.com/office/drawing/2014/main" id="{00000000-0008-0000-1B00-00000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1799166</xdr:colOff>
      <xdr:row>73</xdr:row>
      <xdr:rowOff>0</xdr:rowOff>
    </xdr:from>
    <xdr:ext cx="114300" cy="285750"/>
    <xdr:sp macro="" textlink="">
      <xdr:nvSpPr>
        <xdr:cNvPr id="1027" name="Text Box 13">
          <a:extLst>
            <a:ext uri="{FF2B5EF4-FFF2-40B4-BE49-F238E27FC236}">
              <a16:creationId xmlns:a16="http://schemas.microsoft.com/office/drawing/2014/main" id="{00000000-0008-0000-1B00-000003040000}"/>
            </a:ext>
          </a:extLst>
        </xdr:cNvPr>
        <xdr:cNvSpPr txBox="1">
          <a:spLocks noChangeArrowheads="1"/>
        </xdr:cNvSpPr>
      </xdr:nvSpPr>
      <xdr:spPr bwMode="auto">
        <a:xfrm>
          <a:off x="250020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8" name="Text Box 13">
          <a:extLst>
            <a:ext uri="{FF2B5EF4-FFF2-40B4-BE49-F238E27FC236}">
              <a16:creationId xmlns:a16="http://schemas.microsoft.com/office/drawing/2014/main" id="{00000000-0008-0000-1B00-00000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29" name="Text Box 14">
          <a:extLst>
            <a:ext uri="{FF2B5EF4-FFF2-40B4-BE49-F238E27FC236}">
              <a16:creationId xmlns:a16="http://schemas.microsoft.com/office/drawing/2014/main" id="{00000000-0008-0000-1B00-00000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0" name="Text Box 13">
          <a:extLst>
            <a:ext uri="{FF2B5EF4-FFF2-40B4-BE49-F238E27FC236}">
              <a16:creationId xmlns:a16="http://schemas.microsoft.com/office/drawing/2014/main" id="{00000000-0008-0000-1B00-00000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1" name="Text Box 14">
          <a:extLst>
            <a:ext uri="{FF2B5EF4-FFF2-40B4-BE49-F238E27FC236}">
              <a16:creationId xmlns:a16="http://schemas.microsoft.com/office/drawing/2014/main" id="{00000000-0008-0000-1B00-00000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2" name="Text Box 13">
          <a:extLst>
            <a:ext uri="{FF2B5EF4-FFF2-40B4-BE49-F238E27FC236}">
              <a16:creationId xmlns:a16="http://schemas.microsoft.com/office/drawing/2014/main" id="{00000000-0008-0000-1B00-00000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3" name="Text Box 14">
          <a:extLst>
            <a:ext uri="{FF2B5EF4-FFF2-40B4-BE49-F238E27FC236}">
              <a16:creationId xmlns:a16="http://schemas.microsoft.com/office/drawing/2014/main" id="{00000000-0008-0000-1B00-00000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4" name="Text Box 13">
          <a:extLst>
            <a:ext uri="{FF2B5EF4-FFF2-40B4-BE49-F238E27FC236}">
              <a16:creationId xmlns:a16="http://schemas.microsoft.com/office/drawing/2014/main" id="{00000000-0008-0000-1B00-00000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5" name="Text Box 14">
          <a:extLst>
            <a:ext uri="{FF2B5EF4-FFF2-40B4-BE49-F238E27FC236}">
              <a16:creationId xmlns:a16="http://schemas.microsoft.com/office/drawing/2014/main" id="{00000000-0008-0000-1B00-00000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36" name="Text Box 13">
          <a:extLst>
            <a:ext uri="{FF2B5EF4-FFF2-40B4-BE49-F238E27FC236}">
              <a16:creationId xmlns:a16="http://schemas.microsoft.com/office/drawing/2014/main" id="{00000000-0008-0000-1B00-00000C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37" name="Text Box 14">
          <a:extLst>
            <a:ext uri="{FF2B5EF4-FFF2-40B4-BE49-F238E27FC236}">
              <a16:creationId xmlns:a16="http://schemas.microsoft.com/office/drawing/2014/main" id="{00000000-0008-0000-1B00-00000D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38" name="Text Box 13">
          <a:extLst>
            <a:ext uri="{FF2B5EF4-FFF2-40B4-BE49-F238E27FC236}">
              <a16:creationId xmlns:a16="http://schemas.microsoft.com/office/drawing/2014/main" id="{00000000-0008-0000-1B00-00000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39" name="Text Box 14">
          <a:extLst>
            <a:ext uri="{FF2B5EF4-FFF2-40B4-BE49-F238E27FC236}">
              <a16:creationId xmlns:a16="http://schemas.microsoft.com/office/drawing/2014/main" id="{00000000-0008-0000-1B00-00000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0" name="Text Box 13">
          <a:extLst>
            <a:ext uri="{FF2B5EF4-FFF2-40B4-BE49-F238E27FC236}">
              <a16:creationId xmlns:a16="http://schemas.microsoft.com/office/drawing/2014/main" id="{00000000-0008-0000-1B00-00001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1" name="Text Box 14">
          <a:extLst>
            <a:ext uri="{FF2B5EF4-FFF2-40B4-BE49-F238E27FC236}">
              <a16:creationId xmlns:a16="http://schemas.microsoft.com/office/drawing/2014/main" id="{00000000-0008-0000-1B00-00001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42" name="Text Box 13">
          <a:extLst>
            <a:ext uri="{FF2B5EF4-FFF2-40B4-BE49-F238E27FC236}">
              <a16:creationId xmlns:a16="http://schemas.microsoft.com/office/drawing/2014/main" id="{00000000-0008-0000-1B00-000012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1043" name="Text Box 14">
          <a:extLst>
            <a:ext uri="{FF2B5EF4-FFF2-40B4-BE49-F238E27FC236}">
              <a16:creationId xmlns:a16="http://schemas.microsoft.com/office/drawing/2014/main" id="{00000000-0008-0000-1B00-00001304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44" name="Text Box 13">
          <a:extLst>
            <a:ext uri="{FF2B5EF4-FFF2-40B4-BE49-F238E27FC236}">
              <a16:creationId xmlns:a16="http://schemas.microsoft.com/office/drawing/2014/main" id="{00000000-0008-0000-1B00-000014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74</xdr:row>
      <xdr:rowOff>0</xdr:rowOff>
    </xdr:from>
    <xdr:ext cx="114300" cy="285750"/>
    <xdr:sp macro="" textlink="">
      <xdr:nvSpPr>
        <xdr:cNvPr id="1045" name="Text Box 14">
          <a:extLst>
            <a:ext uri="{FF2B5EF4-FFF2-40B4-BE49-F238E27FC236}">
              <a16:creationId xmlns:a16="http://schemas.microsoft.com/office/drawing/2014/main" id="{00000000-0008-0000-1B00-000015040000}"/>
            </a:ext>
          </a:extLst>
        </xdr:cNvPr>
        <xdr:cNvSpPr txBox="1">
          <a:spLocks noChangeArrowheads="1"/>
        </xdr:cNvSpPr>
      </xdr:nvSpPr>
      <xdr:spPr bwMode="auto">
        <a:xfrm>
          <a:off x="37490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6" name="Text Box 13">
          <a:extLst>
            <a:ext uri="{FF2B5EF4-FFF2-40B4-BE49-F238E27FC236}">
              <a16:creationId xmlns:a16="http://schemas.microsoft.com/office/drawing/2014/main" id="{00000000-0008-0000-1B00-00001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7" name="Text Box 14">
          <a:extLst>
            <a:ext uri="{FF2B5EF4-FFF2-40B4-BE49-F238E27FC236}">
              <a16:creationId xmlns:a16="http://schemas.microsoft.com/office/drawing/2014/main" id="{00000000-0008-0000-1B00-00001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8" name="Text Box 13">
          <a:extLst>
            <a:ext uri="{FF2B5EF4-FFF2-40B4-BE49-F238E27FC236}">
              <a16:creationId xmlns:a16="http://schemas.microsoft.com/office/drawing/2014/main" id="{00000000-0008-0000-1B00-00001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49" name="Text Box 14">
          <a:extLst>
            <a:ext uri="{FF2B5EF4-FFF2-40B4-BE49-F238E27FC236}">
              <a16:creationId xmlns:a16="http://schemas.microsoft.com/office/drawing/2014/main" id="{00000000-0008-0000-1B00-00001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1799166</xdr:colOff>
      <xdr:row>73</xdr:row>
      <xdr:rowOff>0</xdr:rowOff>
    </xdr:from>
    <xdr:ext cx="114300" cy="285750"/>
    <xdr:sp macro="" textlink="">
      <xdr:nvSpPr>
        <xdr:cNvPr id="1050" name="Text Box 13">
          <a:extLst>
            <a:ext uri="{FF2B5EF4-FFF2-40B4-BE49-F238E27FC236}">
              <a16:creationId xmlns:a16="http://schemas.microsoft.com/office/drawing/2014/main" id="{00000000-0008-0000-1B00-00001A040000}"/>
            </a:ext>
          </a:extLst>
        </xdr:cNvPr>
        <xdr:cNvSpPr txBox="1">
          <a:spLocks noChangeArrowheads="1"/>
        </xdr:cNvSpPr>
      </xdr:nvSpPr>
      <xdr:spPr bwMode="auto">
        <a:xfrm>
          <a:off x="374988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1" name="Text Box 13">
          <a:extLst>
            <a:ext uri="{FF2B5EF4-FFF2-40B4-BE49-F238E27FC236}">
              <a16:creationId xmlns:a16="http://schemas.microsoft.com/office/drawing/2014/main" id="{00000000-0008-0000-1B00-00001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2" name="Text Box 14">
          <a:extLst>
            <a:ext uri="{FF2B5EF4-FFF2-40B4-BE49-F238E27FC236}">
              <a16:creationId xmlns:a16="http://schemas.microsoft.com/office/drawing/2014/main" id="{00000000-0008-0000-1B00-00001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3" name="Text Box 13">
          <a:extLst>
            <a:ext uri="{FF2B5EF4-FFF2-40B4-BE49-F238E27FC236}">
              <a16:creationId xmlns:a16="http://schemas.microsoft.com/office/drawing/2014/main" id="{00000000-0008-0000-1B00-00001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4" name="Text Box 14">
          <a:extLst>
            <a:ext uri="{FF2B5EF4-FFF2-40B4-BE49-F238E27FC236}">
              <a16:creationId xmlns:a16="http://schemas.microsoft.com/office/drawing/2014/main" id="{00000000-0008-0000-1B00-00001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5" name="Text Box 13">
          <a:extLst>
            <a:ext uri="{FF2B5EF4-FFF2-40B4-BE49-F238E27FC236}">
              <a16:creationId xmlns:a16="http://schemas.microsoft.com/office/drawing/2014/main" id="{00000000-0008-0000-1B00-00001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6" name="Text Box 14">
          <a:extLst>
            <a:ext uri="{FF2B5EF4-FFF2-40B4-BE49-F238E27FC236}">
              <a16:creationId xmlns:a16="http://schemas.microsoft.com/office/drawing/2014/main" id="{00000000-0008-0000-1B00-00002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7" name="Text Box 13">
          <a:extLst>
            <a:ext uri="{FF2B5EF4-FFF2-40B4-BE49-F238E27FC236}">
              <a16:creationId xmlns:a16="http://schemas.microsoft.com/office/drawing/2014/main" id="{00000000-0008-0000-1B00-00002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58" name="Text Box 14">
          <a:extLst>
            <a:ext uri="{FF2B5EF4-FFF2-40B4-BE49-F238E27FC236}">
              <a16:creationId xmlns:a16="http://schemas.microsoft.com/office/drawing/2014/main" id="{00000000-0008-0000-1B00-00002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9" name="Text Box 13">
          <a:extLst>
            <a:ext uri="{FF2B5EF4-FFF2-40B4-BE49-F238E27FC236}">
              <a16:creationId xmlns:a16="http://schemas.microsoft.com/office/drawing/2014/main" id="{00000000-0008-0000-1B00-000023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0" name="Text Box 14">
          <a:extLst>
            <a:ext uri="{FF2B5EF4-FFF2-40B4-BE49-F238E27FC236}">
              <a16:creationId xmlns:a16="http://schemas.microsoft.com/office/drawing/2014/main" id="{00000000-0008-0000-1B00-000024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1" name="Text Box 13">
          <a:extLst>
            <a:ext uri="{FF2B5EF4-FFF2-40B4-BE49-F238E27FC236}">
              <a16:creationId xmlns:a16="http://schemas.microsoft.com/office/drawing/2014/main" id="{00000000-0008-0000-1B00-000025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2" name="Text Box 14">
          <a:extLst>
            <a:ext uri="{FF2B5EF4-FFF2-40B4-BE49-F238E27FC236}">
              <a16:creationId xmlns:a16="http://schemas.microsoft.com/office/drawing/2014/main" id="{00000000-0008-0000-1B00-000026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3" name="Text Box 13">
          <a:extLst>
            <a:ext uri="{FF2B5EF4-FFF2-40B4-BE49-F238E27FC236}">
              <a16:creationId xmlns:a16="http://schemas.microsoft.com/office/drawing/2014/main" id="{00000000-0008-0000-1B00-000027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4" name="Text Box 14">
          <a:extLst>
            <a:ext uri="{FF2B5EF4-FFF2-40B4-BE49-F238E27FC236}">
              <a16:creationId xmlns:a16="http://schemas.microsoft.com/office/drawing/2014/main" id="{00000000-0008-0000-1B00-000028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5" name="Text Box 13">
          <a:extLst>
            <a:ext uri="{FF2B5EF4-FFF2-40B4-BE49-F238E27FC236}">
              <a16:creationId xmlns:a16="http://schemas.microsoft.com/office/drawing/2014/main" id="{00000000-0008-0000-1B00-000029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6" name="Text Box 14">
          <a:extLst>
            <a:ext uri="{FF2B5EF4-FFF2-40B4-BE49-F238E27FC236}">
              <a16:creationId xmlns:a16="http://schemas.microsoft.com/office/drawing/2014/main" id="{00000000-0008-0000-1B00-00002A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7" name="Text Box 13">
          <a:extLst>
            <a:ext uri="{FF2B5EF4-FFF2-40B4-BE49-F238E27FC236}">
              <a16:creationId xmlns:a16="http://schemas.microsoft.com/office/drawing/2014/main" id="{00000000-0008-0000-1B00-00002B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8" name="Text Box 14">
          <a:extLst>
            <a:ext uri="{FF2B5EF4-FFF2-40B4-BE49-F238E27FC236}">
              <a16:creationId xmlns:a16="http://schemas.microsoft.com/office/drawing/2014/main" id="{00000000-0008-0000-1B00-00002C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69" name="Text Box 13">
          <a:extLst>
            <a:ext uri="{FF2B5EF4-FFF2-40B4-BE49-F238E27FC236}">
              <a16:creationId xmlns:a16="http://schemas.microsoft.com/office/drawing/2014/main" id="{00000000-0008-0000-1B00-00002D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0" name="Text Box 14">
          <a:extLst>
            <a:ext uri="{FF2B5EF4-FFF2-40B4-BE49-F238E27FC236}">
              <a16:creationId xmlns:a16="http://schemas.microsoft.com/office/drawing/2014/main" id="{00000000-0008-0000-1B00-00002E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1" name="Text Box 13">
          <a:extLst>
            <a:ext uri="{FF2B5EF4-FFF2-40B4-BE49-F238E27FC236}">
              <a16:creationId xmlns:a16="http://schemas.microsoft.com/office/drawing/2014/main" id="{00000000-0008-0000-1B00-00002F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2" name="Text Box 14">
          <a:extLst>
            <a:ext uri="{FF2B5EF4-FFF2-40B4-BE49-F238E27FC236}">
              <a16:creationId xmlns:a16="http://schemas.microsoft.com/office/drawing/2014/main" id="{00000000-0008-0000-1B00-000030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3" name="Text Box 13">
          <a:extLst>
            <a:ext uri="{FF2B5EF4-FFF2-40B4-BE49-F238E27FC236}">
              <a16:creationId xmlns:a16="http://schemas.microsoft.com/office/drawing/2014/main" id="{00000000-0008-0000-1B00-000031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4" name="Text Box 14">
          <a:extLst>
            <a:ext uri="{FF2B5EF4-FFF2-40B4-BE49-F238E27FC236}">
              <a16:creationId xmlns:a16="http://schemas.microsoft.com/office/drawing/2014/main" id="{00000000-0008-0000-1B00-000032040000}"/>
            </a:ext>
          </a:extLst>
        </xdr:cNvPr>
        <xdr:cNvSpPr txBox="1">
          <a:spLocks noChangeArrowheads="1"/>
        </xdr:cNvSpPr>
      </xdr:nvSpPr>
      <xdr:spPr bwMode="auto">
        <a:xfrm>
          <a:off x="249936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5" name="Text Box 13">
          <a:extLst>
            <a:ext uri="{FF2B5EF4-FFF2-40B4-BE49-F238E27FC236}">
              <a16:creationId xmlns:a16="http://schemas.microsoft.com/office/drawing/2014/main" id="{00000000-0008-0000-1B00-000033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6" name="Text Box 14">
          <a:extLst>
            <a:ext uri="{FF2B5EF4-FFF2-40B4-BE49-F238E27FC236}">
              <a16:creationId xmlns:a16="http://schemas.microsoft.com/office/drawing/2014/main" id="{00000000-0008-0000-1B00-000034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7" name="Text Box 13">
          <a:extLst>
            <a:ext uri="{FF2B5EF4-FFF2-40B4-BE49-F238E27FC236}">
              <a16:creationId xmlns:a16="http://schemas.microsoft.com/office/drawing/2014/main" id="{00000000-0008-0000-1B00-000035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8" name="Text Box 14">
          <a:extLst>
            <a:ext uri="{FF2B5EF4-FFF2-40B4-BE49-F238E27FC236}">
              <a16:creationId xmlns:a16="http://schemas.microsoft.com/office/drawing/2014/main" id="{00000000-0008-0000-1B00-000036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79" name="Text Box 13">
          <a:extLst>
            <a:ext uri="{FF2B5EF4-FFF2-40B4-BE49-F238E27FC236}">
              <a16:creationId xmlns:a16="http://schemas.microsoft.com/office/drawing/2014/main" id="{00000000-0008-0000-1B00-000037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0" name="Text Box 14">
          <a:extLst>
            <a:ext uri="{FF2B5EF4-FFF2-40B4-BE49-F238E27FC236}">
              <a16:creationId xmlns:a16="http://schemas.microsoft.com/office/drawing/2014/main" id="{00000000-0008-0000-1B00-000038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1" name="Text Box 13">
          <a:extLst>
            <a:ext uri="{FF2B5EF4-FFF2-40B4-BE49-F238E27FC236}">
              <a16:creationId xmlns:a16="http://schemas.microsoft.com/office/drawing/2014/main" id="{00000000-0008-0000-1B00-000039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2" name="Text Box 14">
          <a:extLst>
            <a:ext uri="{FF2B5EF4-FFF2-40B4-BE49-F238E27FC236}">
              <a16:creationId xmlns:a16="http://schemas.microsoft.com/office/drawing/2014/main" id="{00000000-0008-0000-1B00-00003A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3" name="Text Box 13">
          <a:extLst>
            <a:ext uri="{FF2B5EF4-FFF2-40B4-BE49-F238E27FC236}">
              <a16:creationId xmlns:a16="http://schemas.microsoft.com/office/drawing/2014/main" id="{00000000-0008-0000-1B00-00003B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4" name="Text Box 14">
          <a:extLst>
            <a:ext uri="{FF2B5EF4-FFF2-40B4-BE49-F238E27FC236}">
              <a16:creationId xmlns:a16="http://schemas.microsoft.com/office/drawing/2014/main" id="{00000000-0008-0000-1B00-00003C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5" name="Text Box 13">
          <a:extLst>
            <a:ext uri="{FF2B5EF4-FFF2-40B4-BE49-F238E27FC236}">
              <a16:creationId xmlns:a16="http://schemas.microsoft.com/office/drawing/2014/main" id="{00000000-0008-0000-1B00-00003D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6" name="Text Box 14">
          <a:extLst>
            <a:ext uri="{FF2B5EF4-FFF2-40B4-BE49-F238E27FC236}">
              <a16:creationId xmlns:a16="http://schemas.microsoft.com/office/drawing/2014/main" id="{00000000-0008-0000-1B00-00003E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7" name="Text Box 13">
          <a:extLst>
            <a:ext uri="{FF2B5EF4-FFF2-40B4-BE49-F238E27FC236}">
              <a16:creationId xmlns:a16="http://schemas.microsoft.com/office/drawing/2014/main" id="{00000000-0008-0000-1B00-00003F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8" name="Text Box 14">
          <a:extLst>
            <a:ext uri="{FF2B5EF4-FFF2-40B4-BE49-F238E27FC236}">
              <a16:creationId xmlns:a16="http://schemas.microsoft.com/office/drawing/2014/main" id="{00000000-0008-0000-1B00-000040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89" name="Text Box 13">
          <a:extLst>
            <a:ext uri="{FF2B5EF4-FFF2-40B4-BE49-F238E27FC236}">
              <a16:creationId xmlns:a16="http://schemas.microsoft.com/office/drawing/2014/main" id="{00000000-0008-0000-1B00-000041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75</xdr:row>
      <xdr:rowOff>0</xdr:rowOff>
    </xdr:from>
    <xdr:ext cx="114300" cy="285750"/>
    <xdr:sp macro="" textlink="">
      <xdr:nvSpPr>
        <xdr:cNvPr id="1090" name="Text Box 14">
          <a:extLst>
            <a:ext uri="{FF2B5EF4-FFF2-40B4-BE49-F238E27FC236}">
              <a16:creationId xmlns:a16="http://schemas.microsoft.com/office/drawing/2014/main" id="{00000000-0008-0000-1B00-000042040000}"/>
            </a:ext>
          </a:extLst>
        </xdr:cNvPr>
        <xdr:cNvSpPr txBox="1">
          <a:spLocks noChangeArrowheads="1"/>
        </xdr:cNvSpPr>
      </xdr:nvSpPr>
      <xdr:spPr bwMode="auto">
        <a:xfrm>
          <a:off x="37490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54</xdr:row>
      <xdr:rowOff>0</xdr:rowOff>
    </xdr:from>
    <xdr:ext cx="114300" cy="285750"/>
    <xdr:sp macro="" textlink="">
      <xdr:nvSpPr>
        <xdr:cNvPr id="1091" name="Text Box 8">
          <a:extLst>
            <a:ext uri="{FF2B5EF4-FFF2-40B4-BE49-F238E27FC236}">
              <a16:creationId xmlns:a16="http://schemas.microsoft.com/office/drawing/2014/main" id="{00000000-0008-0000-1B00-00004304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169334</xdr:rowOff>
    </xdr:from>
    <xdr:ext cx="114300" cy="285750"/>
    <xdr:sp macro="" textlink="">
      <xdr:nvSpPr>
        <xdr:cNvPr id="1092" name="Text Box 8">
          <a:extLst>
            <a:ext uri="{FF2B5EF4-FFF2-40B4-BE49-F238E27FC236}">
              <a16:creationId xmlns:a16="http://schemas.microsoft.com/office/drawing/2014/main" id="{00000000-0008-0000-1B00-00004404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152400</xdr:rowOff>
    </xdr:from>
    <xdr:ext cx="114300" cy="285750"/>
    <xdr:sp macro="" textlink="">
      <xdr:nvSpPr>
        <xdr:cNvPr id="1093" name="Text Box 8">
          <a:extLst>
            <a:ext uri="{FF2B5EF4-FFF2-40B4-BE49-F238E27FC236}">
              <a16:creationId xmlns:a16="http://schemas.microsoft.com/office/drawing/2014/main" id="{00000000-0008-0000-1B00-00004504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094" name="Text Box 8">
          <a:extLst>
            <a:ext uri="{FF2B5EF4-FFF2-40B4-BE49-F238E27FC236}">
              <a16:creationId xmlns:a16="http://schemas.microsoft.com/office/drawing/2014/main" id="{00000000-0008-0000-1B00-000046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095" name="Text Box 8">
          <a:extLst>
            <a:ext uri="{FF2B5EF4-FFF2-40B4-BE49-F238E27FC236}">
              <a16:creationId xmlns:a16="http://schemas.microsoft.com/office/drawing/2014/main" id="{00000000-0008-0000-1B00-00004704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096" name="Text Box 8">
          <a:extLst>
            <a:ext uri="{FF2B5EF4-FFF2-40B4-BE49-F238E27FC236}">
              <a16:creationId xmlns:a16="http://schemas.microsoft.com/office/drawing/2014/main" id="{00000000-0008-0000-1B00-00004804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97" name="Text Box 8">
          <a:extLst>
            <a:ext uri="{FF2B5EF4-FFF2-40B4-BE49-F238E27FC236}">
              <a16:creationId xmlns:a16="http://schemas.microsoft.com/office/drawing/2014/main" id="{00000000-0008-0000-1B00-00004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098" name="Text Box 8">
          <a:extLst>
            <a:ext uri="{FF2B5EF4-FFF2-40B4-BE49-F238E27FC236}">
              <a16:creationId xmlns:a16="http://schemas.microsoft.com/office/drawing/2014/main" id="{00000000-0008-0000-1B00-00004A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099" name="Text Box 8">
          <a:extLst>
            <a:ext uri="{FF2B5EF4-FFF2-40B4-BE49-F238E27FC236}">
              <a16:creationId xmlns:a16="http://schemas.microsoft.com/office/drawing/2014/main" id="{00000000-0008-0000-1B00-00004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00" name="Text Box 8">
          <a:extLst>
            <a:ext uri="{FF2B5EF4-FFF2-40B4-BE49-F238E27FC236}">
              <a16:creationId xmlns:a16="http://schemas.microsoft.com/office/drawing/2014/main" id="{00000000-0008-0000-1B00-00004C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1" name="Text Box 8">
          <a:extLst>
            <a:ext uri="{FF2B5EF4-FFF2-40B4-BE49-F238E27FC236}">
              <a16:creationId xmlns:a16="http://schemas.microsoft.com/office/drawing/2014/main" id="{00000000-0008-0000-1B00-00004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2" name="Text Box 8">
          <a:extLst>
            <a:ext uri="{FF2B5EF4-FFF2-40B4-BE49-F238E27FC236}">
              <a16:creationId xmlns:a16="http://schemas.microsoft.com/office/drawing/2014/main" id="{00000000-0008-0000-1B00-00004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3" name="Text Box 8">
          <a:extLst>
            <a:ext uri="{FF2B5EF4-FFF2-40B4-BE49-F238E27FC236}">
              <a16:creationId xmlns:a16="http://schemas.microsoft.com/office/drawing/2014/main" id="{00000000-0008-0000-1B00-00004F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4" name="Text Box 8">
          <a:extLst>
            <a:ext uri="{FF2B5EF4-FFF2-40B4-BE49-F238E27FC236}">
              <a16:creationId xmlns:a16="http://schemas.microsoft.com/office/drawing/2014/main" id="{00000000-0008-0000-1B00-000050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105" name="Text Box 8">
          <a:extLst>
            <a:ext uri="{FF2B5EF4-FFF2-40B4-BE49-F238E27FC236}">
              <a16:creationId xmlns:a16="http://schemas.microsoft.com/office/drawing/2014/main" id="{00000000-0008-0000-1B00-000051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6" name="Text Box 8">
          <a:extLst>
            <a:ext uri="{FF2B5EF4-FFF2-40B4-BE49-F238E27FC236}">
              <a16:creationId xmlns:a16="http://schemas.microsoft.com/office/drawing/2014/main" id="{00000000-0008-0000-1B00-000052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07" name="Text Box 8">
          <a:extLst>
            <a:ext uri="{FF2B5EF4-FFF2-40B4-BE49-F238E27FC236}">
              <a16:creationId xmlns:a16="http://schemas.microsoft.com/office/drawing/2014/main" id="{00000000-0008-0000-1B00-000053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08" name="Text Box 8">
          <a:extLst>
            <a:ext uri="{FF2B5EF4-FFF2-40B4-BE49-F238E27FC236}">
              <a16:creationId xmlns:a16="http://schemas.microsoft.com/office/drawing/2014/main" id="{00000000-0008-0000-1B00-000054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09" name="Text Box 8">
          <a:extLst>
            <a:ext uri="{FF2B5EF4-FFF2-40B4-BE49-F238E27FC236}">
              <a16:creationId xmlns:a16="http://schemas.microsoft.com/office/drawing/2014/main" id="{00000000-0008-0000-1B00-000055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0" name="Text Box 8">
          <a:extLst>
            <a:ext uri="{FF2B5EF4-FFF2-40B4-BE49-F238E27FC236}">
              <a16:creationId xmlns:a16="http://schemas.microsoft.com/office/drawing/2014/main" id="{00000000-0008-0000-1B00-000056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11" name="Text Box 8">
          <a:extLst>
            <a:ext uri="{FF2B5EF4-FFF2-40B4-BE49-F238E27FC236}">
              <a16:creationId xmlns:a16="http://schemas.microsoft.com/office/drawing/2014/main" id="{00000000-0008-0000-1B00-000057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112" name="Text Box 8">
          <a:extLst>
            <a:ext uri="{FF2B5EF4-FFF2-40B4-BE49-F238E27FC236}">
              <a16:creationId xmlns:a16="http://schemas.microsoft.com/office/drawing/2014/main" id="{00000000-0008-0000-1B00-00005804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13" name="Text Box 8">
          <a:extLst>
            <a:ext uri="{FF2B5EF4-FFF2-40B4-BE49-F238E27FC236}">
              <a16:creationId xmlns:a16="http://schemas.microsoft.com/office/drawing/2014/main" id="{00000000-0008-0000-1B00-000059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14" name="Text Box 8">
          <a:extLst>
            <a:ext uri="{FF2B5EF4-FFF2-40B4-BE49-F238E27FC236}">
              <a16:creationId xmlns:a16="http://schemas.microsoft.com/office/drawing/2014/main" id="{00000000-0008-0000-1B00-00005A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15" name="Text Box 8">
          <a:extLst>
            <a:ext uri="{FF2B5EF4-FFF2-40B4-BE49-F238E27FC236}">
              <a16:creationId xmlns:a16="http://schemas.microsoft.com/office/drawing/2014/main" id="{00000000-0008-0000-1B00-00005B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6" name="Text Box 1">
          <a:extLst>
            <a:ext uri="{FF2B5EF4-FFF2-40B4-BE49-F238E27FC236}">
              <a16:creationId xmlns:a16="http://schemas.microsoft.com/office/drawing/2014/main" id="{00000000-0008-0000-1B00-00005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7" name="Text Box 2">
          <a:extLst>
            <a:ext uri="{FF2B5EF4-FFF2-40B4-BE49-F238E27FC236}">
              <a16:creationId xmlns:a16="http://schemas.microsoft.com/office/drawing/2014/main" id="{00000000-0008-0000-1B00-00005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8" name="Text Box 3">
          <a:extLst>
            <a:ext uri="{FF2B5EF4-FFF2-40B4-BE49-F238E27FC236}">
              <a16:creationId xmlns:a16="http://schemas.microsoft.com/office/drawing/2014/main" id="{00000000-0008-0000-1B00-00005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19" name="Text Box 4">
          <a:extLst>
            <a:ext uri="{FF2B5EF4-FFF2-40B4-BE49-F238E27FC236}">
              <a16:creationId xmlns:a16="http://schemas.microsoft.com/office/drawing/2014/main" id="{00000000-0008-0000-1B00-00005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0" name="Text Box 5">
          <a:extLst>
            <a:ext uri="{FF2B5EF4-FFF2-40B4-BE49-F238E27FC236}">
              <a16:creationId xmlns:a16="http://schemas.microsoft.com/office/drawing/2014/main" id="{00000000-0008-0000-1B00-00006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1" name="Text Box 6">
          <a:extLst>
            <a:ext uri="{FF2B5EF4-FFF2-40B4-BE49-F238E27FC236}">
              <a16:creationId xmlns:a16="http://schemas.microsoft.com/office/drawing/2014/main" id="{00000000-0008-0000-1B00-00006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2" name="Text Box 8">
          <a:extLst>
            <a:ext uri="{FF2B5EF4-FFF2-40B4-BE49-F238E27FC236}">
              <a16:creationId xmlns:a16="http://schemas.microsoft.com/office/drawing/2014/main" id="{00000000-0008-0000-1B00-00006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3" name="Text Box 9">
          <a:extLst>
            <a:ext uri="{FF2B5EF4-FFF2-40B4-BE49-F238E27FC236}">
              <a16:creationId xmlns:a16="http://schemas.microsoft.com/office/drawing/2014/main" id="{00000000-0008-0000-1B00-00006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4" name="Text Box 10">
          <a:extLst>
            <a:ext uri="{FF2B5EF4-FFF2-40B4-BE49-F238E27FC236}">
              <a16:creationId xmlns:a16="http://schemas.microsoft.com/office/drawing/2014/main" id="{00000000-0008-0000-1B00-00006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5" name="Text Box 1">
          <a:extLst>
            <a:ext uri="{FF2B5EF4-FFF2-40B4-BE49-F238E27FC236}">
              <a16:creationId xmlns:a16="http://schemas.microsoft.com/office/drawing/2014/main" id="{00000000-0008-0000-1B00-00006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6" name="Text Box 2">
          <a:extLst>
            <a:ext uri="{FF2B5EF4-FFF2-40B4-BE49-F238E27FC236}">
              <a16:creationId xmlns:a16="http://schemas.microsoft.com/office/drawing/2014/main" id="{00000000-0008-0000-1B00-00006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127" name="Text Box 8">
          <a:extLst>
            <a:ext uri="{FF2B5EF4-FFF2-40B4-BE49-F238E27FC236}">
              <a16:creationId xmlns:a16="http://schemas.microsoft.com/office/drawing/2014/main" id="{00000000-0008-0000-1B00-00006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28" name="Text Box 8">
          <a:extLst>
            <a:ext uri="{FF2B5EF4-FFF2-40B4-BE49-F238E27FC236}">
              <a16:creationId xmlns:a16="http://schemas.microsoft.com/office/drawing/2014/main" id="{00000000-0008-0000-1B00-000068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129" name="Text Box 8">
          <a:extLst>
            <a:ext uri="{FF2B5EF4-FFF2-40B4-BE49-F238E27FC236}">
              <a16:creationId xmlns:a16="http://schemas.microsoft.com/office/drawing/2014/main" id="{00000000-0008-0000-1B00-000069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30" name="Text Box 8">
          <a:extLst>
            <a:ext uri="{FF2B5EF4-FFF2-40B4-BE49-F238E27FC236}">
              <a16:creationId xmlns:a16="http://schemas.microsoft.com/office/drawing/2014/main" id="{00000000-0008-0000-1B00-00006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1" name="Text Box 8">
          <a:extLst>
            <a:ext uri="{FF2B5EF4-FFF2-40B4-BE49-F238E27FC236}">
              <a16:creationId xmlns:a16="http://schemas.microsoft.com/office/drawing/2014/main" id="{00000000-0008-0000-1B00-00006B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2" name="Text Box 8">
          <a:extLst>
            <a:ext uri="{FF2B5EF4-FFF2-40B4-BE49-F238E27FC236}">
              <a16:creationId xmlns:a16="http://schemas.microsoft.com/office/drawing/2014/main" id="{00000000-0008-0000-1B00-00006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3" name="Text Box 1">
          <a:extLst>
            <a:ext uri="{FF2B5EF4-FFF2-40B4-BE49-F238E27FC236}">
              <a16:creationId xmlns:a16="http://schemas.microsoft.com/office/drawing/2014/main" id="{00000000-0008-0000-1B00-00006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4" name="Text Box 2">
          <a:extLst>
            <a:ext uri="{FF2B5EF4-FFF2-40B4-BE49-F238E27FC236}">
              <a16:creationId xmlns:a16="http://schemas.microsoft.com/office/drawing/2014/main" id="{00000000-0008-0000-1B00-00006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5" name="Text Box 3">
          <a:extLst>
            <a:ext uri="{FF2B5EF4-FFF2-40B4-BE49-F238E27FC236}">
              <a16:creationId xmlns:a16="http://schemas.microsoft.com/office/drawing/2014/main" id="{00000000-0008-0000-1B00-00006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6" name="Text Box 4">
          <a:extLst>
            <a:ext uri="{FF2B5EF4-FFF2-40B4-BE49-F238E27FC236}">
              <a16:creationId xmlns:a16="http://schemas.microsoft.com/office/drawing/2014/main" id="{00000000-0008-0000-1B00-00007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7" name="Text Box 5">
          <a:extLst>
            <a:ext uri="{FF2B5EF4-FFF2-40B4-BE49-F238E27FC236}">
              <a16:creationId xmlns:a16="http://schemas.microsoft.com/office/drawing/2014/main" id="{00000000-0008-0000-1B00-00007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8" name="Text Box 6">
          <a:extLst>
            <a:ext uri="{FF2B5EF4-FFF2-40B4-BE49-F238E27FC236}">
              <a16:creationId xmlns:a16="http://schemas.microsoft.com/office/drawing/2014/main" id="{00000000-0008-0000-1B00-00007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39" name="Text Box 8">
          <a:extLst>
            <a:ext uri="{FF2B5EF4-FFF2-40B4-BE49-F238E27FC236}">
              <a16:creationId xmlns:a16="http://schemas.microsoft.com/office/drawing/2014/main" id="{00000000-0008-0000-1B00-00007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0" name="Text Box 9">
          <a:extLst>
            <a:ext uri="{FF2B5EF4-FFF2-40B4-BE49-F238E27FC236}">
              <a16:creationId xmlns:a16="http://schemas.microsoft.com/office/drawing/2014/main" id="{00000000-0008-0000-1B00-00007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1" name="Text Box 10">
          <a:extLst>
            <a:ext uri="{FF2B5EF4-FFF2-40B4-BE49-F238E27FC236}">
              <a16:creationId xmlns:a16="http://schemas.microsoft.com/office/drawing/2014/main" id="{00000000-0008-0000-1B00-00007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2" name="Text Box 1">
          <a:extLst>
            <a:ext uri="{FF2B5EF4-FFF2-40B4-BE49-F238E27FC236}">
              <a16:creationId xmlns:a16="http://schemas.microsoft.com/office/drawing/2014/main" id="{00000000-0008-0000-1B00-00007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3" name="Text Box 2">
          <a:extLst>
            <a:ext uri="{FF2B5EF4-FFF2-40B4-BE49-F238E27FC236}">
              <a16:creationId xmlns:a16="http://schemas.microsoft.com/office/drawing/2014/main" id="{00000000-0008-0000-1B00-00007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44" name="Text Box 8">
          <a:extLst>
            <a:ext uri="{FF2B5EF4-FFF2-40B4-BE49-F238E27FC236}">
              <a16:creationId xmlns:a16="http://schemas.microsoft.com/office/drawing/2014/main" id="{00000000-0008-0000-1B00-000078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5" name="Text Box 8">
          <a:extLst>
            <a:ext uri="{FF2B5EF4-FFF2-40B4-BE49-F238E27FC236}">
              <a16:creationId xmlns:a16="http://schemas.microsoft.com/office/drawing/2014/main" id="{00000000-0008-0000-1B00-00007904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146" name="Text Box 8">
          <a:extLst>
            <a:ext uri="{FF2B5EF4-FFF2-40B4-BE49-F238E27FC236}">
              <a16:creationId xmlns:a16="http://schemas.microsoft.com/office/drawing/2014/main" id="{00000000-0008-0000-1B00-00007A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47" name="Text Box 8">
          <a:extLst>
            <a:ext uri="{FF2B5EF4-FFF2-40B4-BE49-F238E27FC236}">
              <a16:creationId xmlns:a16="http://schemas.microsoft.com/office/drawing/2014/main" id="{00000000-0008-0000-1B00-00007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8" name="Text Box 8">
          <a:extLst>
            <a:ext uri="{FF2B5EF4-FFF2-40B4-BE49-F238E27FC236}">
              <a16:creationId xmlns:a16="http://schemas.microsoft.com/office/drawing/2014/main" id="{00000000-0008-0000-1B00-00007C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49" name="Text Box 8">
          <a:extLst>
            <a:ext uri="{FF2B5EF4-FFF2-40B4-BE49-F238E27FC236}">
              <a16:creationId xmlns:a16="http://schemas.microsoft.com/office/drawing/2014/main" id="{00000000-0008-0000-1B00-00007D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0" name="Text Box 1">
          <a:extLst>
            <a:ext uri="{FF2B5EF4-FFF2-40B4-BE49-F238E27FC236}">
              <a16:creationId xmlns:a16="http://schemas.microsoft.com/office/drawing/2014/main" id="{00000000-0008-0000-1B00-00007E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1" name="Text Box 2">
          <a:extLst>
            <a:ext uri="{FF2B5EF4-FFF2-40B4-BE49-F238E27FC236}">
              <a16:creationId xmlns:a16="http://schemas.microsoft.com/office/drawing/2014/main" id="{00000000-0008-0000-1B00-00007F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2" name="Text Box 3">
          <a:extLst>
            <a:ext uri="{FF2B5EF4-FFF2-40B4-BE49-F238E27FC236}">
              <a16:creationId xmlns:a16="http://schemas.microsoft.com/office/drawing/2014/main" id="{00000000-0008-0000-1B00-000080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3" name="Text Box 4">
          <a:extLst>
            <a:ext uri="{FF2B5EF4-FFF2-40B4-BE49-F238E27FC236}">
              <a16:creationId xmlns:a16="http://schemas.microsoft.com/office/drawing/2014/main" id="{00000000-0008-0000-1B00-000081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4" name="Text Box 5">
          <a:extLst>
            <a:ext uri="{FF2B5EF4-FFF2-40B4-BE49-F238E27FC236}">
              <a16:creationId xmlns:a16="http://schemas.microsoft.com/office/drawing/2014/main" id="{00000000-0008-0000-1B00-000082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5" name="Text Box 6">
          <a:extLst>
            <a:ext uri="{FF2B5EF4-FFF2-40B4-BE49-F238E27FC236}">
              <a16:creationId xmlns:a16="http://schemas.microsoft.com/office/drawing/2014/main" id="{00000000-0008-0000-1B00-000083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6" name="Text Box 8">
          <a:extLst>
            <a:ext uri="{FF2B5EF4-FFF2-40B4-BE49-F238E27FC236}">
              <a16:creationId xmlns:a16="http://schemas.microsoft.com/office/drawing/2014/main" id="{00000000-0008-0000-1B00-00008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7" name="Text Box 9">
          <a:extLst>
            <a:ext uri="{FF2B5EF4-FFF2-40B4-BE49-F238E27FC236}">
              <a16:creationId xmlns:a16="http://schemas.microsoft.com/office/drawing/2014/main" id="{00000000-0008-0000-1B00-000085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8" name="Text Box 10">
          <a:extLst>
            <a:ext uri="{FF2B5EF4-FFF2-40B4-BE49-F238E27FC236}">
              <a16:creationId xmlns:a16="http://schemas.microsoft.com/office/drawing/2014/main" id="{00000000-0008-0000-1B00-000086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59" name="Text Box 1">
          <a:extLst>
            <a:ext uri="{FF2B5EF4-FFF2-40B4-BE49-F238E27FC236}">
              <a16:creationId xmlns:a16="http://schemas.microsoft.com/office/drawing/2014/main" id="{00000000-0008-0000-1B00-000087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60" name="Text Box 2">
          <a:extLst>
            <a:ext uri="{FF2B5EF4-FFF2-40B4-BE49-F238E27FC236}">
              <a16:creationId xmlns:a16="http://schemas.microsoft.com/office/drawing/2014/main" id="{00000000-0008-0000-1B00-000088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161" name="Text Box 8">
          <a:extLst>
            <a:ext uri="{FF2B5EF4-FFF2-40B4-BE49-F238E27FC236}">
              <a16:creationId xmlns:a16="http://schemas.microsoft.com/office/drawing/2014/main" id="{00000000-0008-0000-1B00-00008904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2" name="Text Box 8">
          <a:extLst>
            <a:ext uri="{FF2B5EF4-FFF2-40B4-BE49-F238E27FC236}">
              <a16:creationId xmlns:a16="http://schemas.microsoft.com/office/drawing/2014/main" id="{00000000-0008-0000-1B00-00008A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3" name="Text Box 8">
          <a:extLst>
            <a:ext uri="{FF2B5EF4-FFF2-40B4-BE49-F238E27FC236}">
              <a16:creationId xmlns:a16="http://schemas.microsoft.com/office/drawing/2014/main" id="{00000000-0008-0000-1B00-00008B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4" name="Text Box 8">
          <a:extLst>
            <a:ext uri="{FF2B5EF4-FFF2-40B4-BE49-F238E27FC236}">
              <a16:creationId xmlns:a16="http://schemas.microsoft.com/office/drawing/2014/main" id="{00000000-0008-0000-1B00-00008C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165" name="Text Box 8">
          <a:extLst>
            <a:ext uri="{FF2B5EF4-FFF2-40B4-BE49-F238E27FC236}">
              <a16:creationId xmlns:a16="http://schemas.microsoft.com/office/drawing/2014/main" id="{00000000-0008-0000-1B00-00008D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166" name="Text Box 8">
          <a:extLst>
            <a:ext uri="{FF2B5EF4-FFF2-40B4-BE49-F238E27FC236}">
              <a16:creationId xmlns:a16="http://schemas.microsoft.com/office/drawing/2014/main" id="{00000000-0008-0000-1B00-00008E04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28575</xdr:rowOff>
    </xdr:from>
    <xdr:ext cx="114300" cy="285750"/>
    <xdr:sp macro="" textlink="">
      <xdr:nvSpPr>
        <xdr:cNvPr id="1167" name="Text Box 8">
          <a:extLst>
            <a:ext uri="{FF2B5EF4-FFF2-40B4-BE49-F238E27FC236}">
              <a16:creationId xmlns:a16="http://schemas.microsoft.com/office/drawing/2014/main" id="{00000000-0008-0000-1B00-00008F04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68" name="Text Box 8">
          <a:extLst>
            <a:ext uri="{FF2B5EF4-FFF2-40B4-BE49-F238E27FC236}">
              <a16:creationId xmlns:a16="http://schemas.microsoft.com/office/drawing/2014/main" id="{00000000-0008-0000-1B00-000090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169" name="Text Box 8">
          <a:extLst>
            <a:ext uri="{FF2B5EF4-FFF2-40B4-BE49-F238E27FC236}">
              <a16:creationId xmlns:a16="http://schemas.microsoft.com/office/drawing/2014/main" id="{00000000-0008-0000-1B00-00009104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170" name="Text Box 8">
          <a:extLst>
            <a:ext uri="{FF2B5EF4-FFF2-40B4-BE49-F238E27FC236}">
              <a16:creationId xmlns:a16="http://schemas.microsoft.com/office/drawing/2014/main" id="{00000000-0008-0000-1B00-00009204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95250</xdr:rowOff>
    </xdr:from>
    <xdr:ext cx="114300" cy="285750"/>
    <xdr:sp macro="" textlink="">
      <xdr:nvSpPr>
        <xdr:cNvPr id="1171" name="Text Box 8">
          <a:extLst>
            <a:ext uri="{FF2B5EF4-FFF2-40B4-BE49-F238E27FC236}">
              <a16:creationId xmlns:a16="http://schemas.microsoft.com/office/drawing/2014/main" id="{00000000-0008-0000-1B00-00009304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172" name="Text Box 8">
          <a:extLst>
            <a:ext uri="{FF2B5EF4-FFF2-40B4-BE49-F238E27FC236}">
              <a16:creationId xmlns:a16="http://schemas.microsoft.com/office/drawing/2014/main" id="{00000000-0008-0000-1B00-00009404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3" name="Text Box 1">
          <a:extLst>
            <a:ext uri="{FF2B5EF4-FFF2-40B4-BE49-F238E27FC236}">
              <a16:creationId xmlns:a16="http://schemas.microsoft.com/office/drawing/2014/main" id="{00000000-0008-0000-1B00-00009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4" name="Text Box 2">
          <a:extLst>
            <a:ext uri="{FF2B5EF4-FFF2-40B4-BE49-F238E27FC236}">
              <a16:creationId xmlns:a16="http://schemas.microsoft.com/office/drawing/2014/main" id="{00000000-0008-0000-1B00-00009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5" name="Text Box 3">
          <a:extLst>
            <a:ext uri="{FF2B5EF4-FFF2-40B4-BE49-F238E27FC236}">
              <a16:creationId xmlns:a16="http://schemas.microsoft.com/office/drawing/2014/main" id="{00000000-0008-0000-1B00-00009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6" name="Text Box 4">
          <a:extLst>
            <a:ext uri="{FF2B5EF4-FFF2-40B4-BE49-F238E27FC236}">
              <a16:creationId xmlns:a16="http://schemas.microsoft.com/office/drawing/2014/main" id="{00000000-0008-0000-1B00-00009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7" name="Text Box 5">
          <a:extLst>
            <a:ext uri="{FF2B5EF4-FFF2-40B4-BE49-F238E27FC236}">
              <a16:creationId xmlns:a16="http://schemas.microsoft.com/office/drawing/2014/main" id="{00000000-0008-0000-1B00-00009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8" name="Text Box 6">
          <a:extLst>
            <a:ext uri="{FF2B5EF4-FFF2-40B4-BE49-F238E27FC236}">
              <a16:creationId xmlns:a16="http://schemas.microsoft.com/office/drawing/2014/main" id="{00000000-0008-0000-1B00-00009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79" name="Text Box 8">
          <a:extLst>
            <a:ext uri="{FF2B5EF4-FFF2-40B4-BE49-F238E27FC236}">
              <a16:creationId xmlns:a16="http://schemas.microsoft.com/office/drawing/2014/main" id="{00000000-0008-0000-1B00-00009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0" name="Text Box 9">
          <a:extLst>
            <a:ext uri="{FF2B5EF4-FFF2-40B4-BE49-F238E27FC236}">
              <a16:creationId xmlns:a16="http://schemas.microsoft.com/office/drawing/2014/main" id="{00000000-0008-0000-1B00-00009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1" name="Text Box 10">
          <a:extLst>
            <a:ext uri="{FF2B5EF4-FFF2-40B4-BE49-F238E27FC236}">
              <a16:creationId xmlns:a16="http://schemas.microsoft.com/office/drawing/2014/main" id="{00000000-0008-0000-1B00-00009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2" name="Text Box 1">
          <a:extLst>
            <a:ext uri="{FF2B5EF4-FFF2-40B4-BE49-F238E27FC236}">
              <a16:creationId xmlns:a16="http://schemas.microsoft.com/office/drawing/2014/main" id="{00000000-0008-0000-1B00-00009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3" name="Text Box 2">
          <a:extLst>
            <a:ext uri="{FF2B5EF4-FFF2-40B4-BE49-F238E27FC236}">
              <a16:creationId xmlns:a16="http://schemas.microsoft.com/office/drawing/2014/main" id="{00000000-0008-0000-1B00-00009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4" name="Text Box 8">
          <a:extLst>
            <a:ext uri="{FF2B5EF4-FFF2-40B4-BE49-F238E27FC236}">
              <a16:creationId xmlns:a16="http://schemas.microsoft.com/office/drawing/2014/main" id="{00000000-0008-0000-1B00-0000A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1B00-0000A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6" name="Text Box 1">
          <a:extLst>
            <a:ext uri="{FF2B5EF4-FFF2-40B4-BE49-F238E27FC236}">
              <a16:creationId xmlns:a16="http://schemas.microsoft.com/office/drawing/2014/main" id="{00000000-0008-0000-1B00-0000A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7" name="Text Box 2">
          <a:extLst>
            <a:ext uri="{FF2B5EF4-FFF2-40B4-BE49-F238E27FC236}">
              <a16:creationId xmlns:a16="http://schemas.microsoft.com/office/drawing/2014/main" id="{00000000-0008-0000-1B00-0000A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8" name="Text Box 3">
          <a:extLst>
            <a:ext uri="{FF2B5EF4-FFF2-40B4-BE49-F238E27FC236}">
              <a16:creationId xmlns:a16="http://schemas.microsoft.com/office/drawing/2014/main" id="{00000000-0008-0000-1B00-0000A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89" name="Text Box 4">
          <a:extLst>
            <a:ext uri="{FF2B5EF4-FFF2-40B4-BE49-F238E27FC236}">
              <a16:creationId xmlns:a16="http://schemas.microsoft.com/office/drawing/2014/main" id="{00000000-0008-0000-1B00-0000A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0" name="Text Box 5">
          <a:extLst>
            <a:ext uri="{FF2B5EF4-FFF2-40B4-BE49-F238E27FC236}">
              <a16:creationId xmlns:a16="http://schemas.microsoft.com/office/drawing/2014/main" id="{00000000-0008-0000-1B00-0000A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1" name="Text Box 6">
          <a:extLst>
            <a:ext uri="{FF2B5EF4-FFF2-40B4-BE49-F238E27FC236}">
              <a16:creationId xmlns:a16="http://schemas.microsoft.com/office/drawing/2014/main" id="{00000000-0008-0000-1B00-0000A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2" name="Text Box 8">
          <a:extLst>
            <a:ext uri="{FF2B5EF4-FFF2-40B4-BE49-F238E27FC236}">
              <a16:creationId xmlns:a16="http://schemas.microsoft.com/office/drawing/2014/main" id="{00000000-0008-0000-1B00-0000A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3" name="Text Box 9">
          <a:extLst>
            <a:ext uri="{FF2B5EF4-FFF2-40B4-BE49-F238E27FC236}">
              <a16:creationId xmlns:a16="http://schemas.microsoft.com/office/drawing/2014/main" id="{00000000-0008-0000-1B00-0000A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4" name="Text Box 10">
          <a:extLst>
            <a:ext uri="{FF2B5EF4-FFF2-40B4-BE49-F238E27FC236}">
              <a16:creationId xmlns:a16="http://schemas.microsoft.com/office/drawing/2014/main" id="{00000000-0008-0000-1B00-0000A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5" name="Text Box 1">
          <a:extLst>
            <a:ext uri="{FF2B5EF4-FFF2-40B4-BE49-F238E27FC236}">
              <a16:creationId xmlns:a16="http://schemas.microsoft.com/office/drawing/2014/main" id="{00000000-0008-0000-1B00-0000AB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6" name="Text Box 2">
          <a:extLst>
            <a:ext uri="{FF2B5EF4-FFF2-40B4-BE49-F238E27FC236}">
              <a16:creationId xmlns:a16="http://schemas.microsoft.com/office/drawing/2014/main" id="{00000000-0008-0000-1B00-0000AC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7" name="Text Box 8">
          <a:extLst>
            <a:ext uri="{FF2B5EF4-FFF2-40B4-BE49-F238E27FC236}">
              <a16:creationId xmlns:a16="http://schemas.microsoft.com/office/drawing/2014/main" id="{00000000-0008-0000-1B00-0000AD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1B00-0000AE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199" name="Text Box 1">
          <a:extLst>
            <a:ext uri="{FF2B5EF4-FFF2-40B4-BE49-F238E27FC236}">
              <a16:creationId xmlns:a16="http://schemas.microsoft.com/office/drawing/2014/main" id="{00000000-0008-0000-1B00-0000AF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0" name="Text Box 2">
          <a:extLst>
            <a:ext uri="{FF2B5EF4-FFF2-40B4-BE49-F238E27FC236}">
              <a16:creationId xmlns:a16="http://schemas.microsoft.com/office/drawing/2014/main" id="{00000000-0008-0000-1B00-0000B0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1" name="Text Box 3">
          <a:extLst>
            <a:ext uri="{FF2B5EF4-FFF2-40B4-BE49-F238E27FC236}">
              <a16:creationId xmlns:a16="http://schemas.microsoft.com/office/drawing/2014/main" id="{00000000-0008-0000-1B00-0000B1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2" name="Text Box 4">
          <a:extLst>
            <a:ext uri="{FF2B5EF4-FFF2-40B4-BE49-F238E27FC236}">
              <a16:creationId xmlns:a16="http://schemas.microsoft.com/office/drawing/2014/main" id="{00000000-0008-0000-1B00-0000B2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3" name="Text Box 5">
          <a:extLst>
            <a:ext uri="{FF2B5EF4-FFF2-40B4-BE49-F238E27FC236}">
              <a16:creationId xmlns:a16="http://schemas.microsoft.com/office/drawing/2014/main" id="{00000000-0008-0000-1B00-0000B3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4" name="Text Box 6">
          <a:extLst>
            <a:ext uri="{FF2B5EF4-FFF2-40B4-BE49-F238E27FC236}">
              <a16:creationId xmlns:a16="http://schemas.microsoft.com/office/drawing/2014/main" id="{00000000-0008-0000-1B00-0000B4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5" name="Text Box 8">
          <a:extLst>
            <a:ext uri="{FF2B5EF4-FFF2-40B4-BE49-F238E27FC236}">
              <a16:creationId xmlns:a16="http://schemas.microsoft.com/office/drawing/2014/main" id="{00000000-0008-0000-1B00-0000B5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6" name="Text Box 9">
          <a:extLst>
            <a:ext uri="{FF2B5EF4-FFF2-40B4-BE49-F238E27FC236}">
              <a16:creationId xmlns:a16="http://schemas.microsoft.com/office/drawing/2014/main" id="{00000000-0008-0000-1B00-0000B6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7" name="Text Box 10">
          <a:extLst>
            <a:ext uri="{FF2B5EF4-FFF2-40B4-BE49-F238E27FC236}">
              <a16:creationId xmlns:a16="http://schemas.microsoft.com/office/drawing/2014/main" id="{00000000-0008-0000-1B00-0000B7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8" name="Text Box 1">
          <a:extLst>
            <a:ext uri="{FF2B5EF4-FFF2-40B4-BE49-F238E27FC236}">
              <a16:creationId xmlns:a16="http://schemas.microsoft.com/office/drawing/2014/main" id="{00000000-0008-0000-1B00-0000B8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09" name="Text Box 2">
          <a:extLst>
            <a:ext uri="{FF2B5EF4-FFF2-40B4-BE49-F238E27FC236}">
              <a16:creationId xmlns:a16="http://schemas.microsoft.com/office/drawing/2014/main" id="{00000000-0008-0000-1B00-0000B9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210" name="Text Box 8">
          <a:extLst>
            <a:ext uri="{FF2B5EF4-FFF2-40B4-BE49-F238E27FC236}">
              <a16:creationId xmlns:a16="http://schemas.microsoft.com/office/drawing/2014/main" id="{00000000-0008-0000-1B00-0000BA04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28</xdr:row>
      <xdr:rowOff>0</xdr:rowOff>
    </xdr:from>
    <xdr:ext cx="114300" cy="285750"/>
    <xdr:sp macro="" textlink="">
      <xdr:nvSpPr>
        <xdr:cNvPr id="1211" name="Text Box 8">
          <a:extLst>
            <a:ext uri="{FF2B5EF4-FFF2-40B4-BE49-F238E27FC236}">
              <a16:creationId xmlns:a16="http://schemas.microsoft.com/office/drawing/2014/main" id="{00000000-0008-0000-1B00-0000BB04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2" name="Text Box 8">
          <a:extLst>
            <a:ext uri="{FF2B5EF4-FFF2-40B4-BE49-F238E27FC236}">
              <a16:creationId xmlns:a16="http://schemas.microsoft.com/office/drawing/2014/main" id="{00000000-0008-0000-1B00-0000BC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3" name="Text Box 8">
          <a:extLst>
            <a:ext uri="{FF2B5EF4-FFF2-40B4-BE49-F238E27FC236}">
              <a16:creationId xmlns:a16="http://schemas.microsoft.com/office/drawing/2014/main" id="{00000000-0008-0000-1B00-0000BD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214" name="Text Box 8">
          <a:extLst>
            <a:ext uri="{FF2B5EF4-FFF2-40B4-BE49-F238E27FC236}">
              <a16:creationId xmlns:a16="http://schemas.microsoft.com/office/drawing/2014/main" id="{00000000-0008-0000-1B00-0000BE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5" name="Text Box 8">
          <a:extLst>
            <a:ext uri="{FF2B5EF4-FFF2-40B4-BE49-F238E27FC236}">
              <a16:creationId xmlns:a16="http://schemas.microsoft.com/office/drawing/2014/main" id="{00000000-0008-0000-1B00-0000BF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216" name="Text Box 8">
          <a:extLst>
            <a:ext uri="{FF2B5EF4-FFF2-40B4-BE49-F238E27FC236}">
              <a16:creationId xmlns:a16="http://schemas.microsoft.com/office/drawing/2014/main" id="{00000000-0008-0000-1B00-0000C004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217" name="Text Box 8">
          <a:extLst>
            <a:ext uri="{FF2B5EF4-FFF2-40B4-BE49-F238E27FC236}">
              <a16:creationId xmlns:a16="http://schemas.microsoft.com/office/drawing/2014/main" id="{00000000-0008-0000-1B00-0000C104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18" name="Text Box 8">
          <a:extLst>
            <a:ext uri="{FF2B5EF4-FFF2-40B4-BE49-F238E27FC236}">
              <a16:creationId xmlns:a16="http://schemas.microsoft.com/office/drawing/2014/main" id="{00000000-0008-0000-1B00-0000C2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19" name="Text Box 8">
          <a:extLst>
            <a:ext uri="{FF2B5EF4-FFF2-40B4-BE49-F238E27FC236}">
              <a16:creationId xmlns:a16="http://schemas.microsoft.com/office/drawing/2014/main" id="{00000000-0008-0000-1B00-0000C3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20" name="Text Box 8">
          <a:extLst>
            <a:ext uri="{FF2B5EF4-FFF2-40B4-BE49-F238E27FC236}">
              <a16:creationId xmlns:a16="http://schemas.microsoft.com/office/drawing/2014/main" id="{00000000-0008-0000-1B00-0000C4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221" name="Text Box 8">
          <a:extLst>
            <a:ext uri="{FF2B5EF4-FFF2-40B4-BE49-F238E27FC236}">
              <a16:creationId xmlns:a16="http://schemas.microsoft.com/office/drawing/2014/main" id="{00000000-0008-0000-1B00-0000C504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2" name="Text Box 1">
          <a:extLst>
            <a:ext uri="{FF2B5EF4-FFF2-40B4-BE49-F238E27FC236}">
              <a16:creationId xmlns:a16="http://schemas.microsoft.com/office/drawing/2014/main" id="{00000000-0008-0000-1B00-0000C6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3" name="Text Box 2">
          <a:extLst>
            <a:ext uri="{FF2B5EF4-FFF2-40B4-BE49-F238E27FC236}">
              <a16:creationId xmlns:a16="http://schemas.microsoft.com/office/drawing/2014/main" id="{00000000-0008-0000-1B00-0000C7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4" name="Text Box 3">
          <a:extLst>
            <a:ext uri="{FF2B5EF4-FFF2-40B4-BE49-F238E27FC236}">
              <a16:creationId xmlns:a16="http://schemas.microsoft.com/office/drawing/2014/main" id="{00000000-0008-0000-1B00-0000C8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5" name="Text Box 4">
          <a:extLst>
            <a:ext uri="{FF2B5EF4-FFF2-40B4-BE49-F238E27FC236}">
              <a16:creationId xmlns:a16="http://schemas.microsoft.com/office/drawing/2014/main" id="{00000000-0008-0000-1B00-0000C9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6" name="Text Box 5">
          <a:extLst>
            <a:ext uri="{FF2B5EF4-FFF2-40B4-BE49-F238E27FC236}">
              <a16:creationId xmlns:a16="http://schemas.microsoft.com/office/drawing/2014/main" id="{00000000-0008-0000-1B00-0000CA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7" name="Text Box 6">
          <a:extLst>
            <a:ext uri="{FF2B5EF4-FFF2-40B4-BE49-F238E27FC236}">
              <a16:creationId xmlns:a16="http://schemas.microsoft.com/office/drawing/2014/main" id="{00000000-0008-0000-1B00-0000CB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8" name="Text Box 8">
          <a:extLst>
            <a:ext uri="{FF2B5EF4-FFF2-40B4-BE49-F238E27FC236}">
              <a16:creationId xmlns:a16="http://schemas.microsoft.com/office/drawing/2014/main" id="{00000000-0008-0000-1B00-0000CC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29" name="Text Box 9">
          <a:extLst>
            <a:ext uri="{FF2B5EF4-FFF2-40B4-BE49-F238E27FC236}">
              <a16:creationId xmlns:a16="http://schemas.microsoft.com/office/drawing/2014/main" id="{00000000-0008-0000-1B00-0000CD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0" name="Text Box 10">
          <a:extLst>
            <a:ext uri="{FF2B5EF4-FFF2-40B4-BE49-F238E27FC236}">
              <a16:creationId xmlns:a16="http://schemas.microsoft.com/office/drawing/2014/main" id="{00000000-0008-0000-1B00-0000CE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1" name="Text Box 1">
          <a:extLst>
            <a:ext uri="{FF2B5EF4-FFF2-40B4-BE49-F238E27FC236}">
              <a16:creationId xmlns:a16="http://schemas.microsoft.com/office/drawing/2014/main" id="{00000000-0008-0000-1B00-0000CF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232" name="Text Box 2">
          <a:extLst>
            <a:ext uri="{FF2B5EF4-FFF2-40B4-BE49-F238E27FC236}">
              <a16:creationId xmlns:a16="http://schemas.microsoft.com/office/drawing/2014/main" id="{00000000-0008-0000-1B00-0000D004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3" name="Text Box 1">
          <a:extLst>
            <a:ext uri="{FF2B5EF4-FFF2-40B4-BE49-F238E27FC236}">
              <a16:creationId xmlns:a16="http://schemas.microsoft.com/office/drawing/2014/main" id="{00000000-0008-0000-1B00-0000D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4" name="Text Box 2">
          <a:extLst>
            <a:ext uri="{FF2B5EF4-FFF2-40B4-BE49-F238E27FC236}">
              <a16:creationId xmlns:a16="http://schemas.microsoft.com/office/drawing/2014/main" id="{00000000-0008-0000-1B00-0000D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5" name="Text Box 3">
          <a:extLst>
            <a:ext uri="{FF2B5EF4-FFF2-40B4-BE49-F238E27FC236}">
              <a16:creationId xmlns:a16="http://schemas.microsoft.com/office/drawing/2014/main" id="{00000000-0008-0000-1B00-0000D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6" name="Text Box 4">
          <a:extLst>
            <a:ext uri="{FF2B5EF4-FFF2-40B4-BE49-F238E27FC236}">
              <a16:creationId xmlns:a16="http://schemas.microsoft.com/office/drawing/2014/main" id="{00000000-0008-0000-1B00-0000D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7" name="Text Box 5">
          <a:extLst>
            <a:ext uri="{FF2B5EF4-FFF2-40B4-BE49-F238E27FC236}">
              <a16:creationId xmlns:a16="http://schemas.microsoft.com/office/drawing/2014/main" id="{00000000-0008-0000-1B00-0000D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8" name="Text Box 6">
          <a:extLst>
            <a:ext uri="{FF2B5EF4-FFF2-40B4-BE49-F238E27FC236}">
              <a16:creationId xmlns:a16="http://schemas.microsoft.com/office/drawing/2014/main" id="{00000000-0008-0000-1B00-0000D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39" name="Text Box 8">
          <a:extLst>
            <a:ext uri="{FF2B5EF4-FFF2-40B4-BE49-F238E27FC236}">
              <a16:creationId xmlns:a16="http://schemas.microsoft.com/office/drawing/2014/main" id="{00000000-0008-0000-1B00-0000D7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0" name="Text Box 9">
          <a:extLst>
            <a:ext uri="{FF2B5EF4-FFF2-40B4-BE49-F238E27FC236}">
              <a16:creationId xmlns:a16="http://schemas.microsoft.com/office/drawing/2014/main" id="{00000000-0008-0000-1B00-0000D8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1" name="Text Box 10">
          <a:extLst>
            <a:ext uri="{FF2B5EF4-FFF2-40B4-BE49-F238E27FC236}">
              <a16:creationId xmlns:a16="http://schemas.microsoft.com/office/drawing/2014/main" id="{00000000-0008-0000-1B00-0000D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42" name="Text Box 11">
          <a:extLst>
            <a:ext uri="{FF2B5EF4-FFF2-40B4-BE49-F238E27FC236}">
              <a16:creationId xmlns:a16="http://schemas.microsoft.com/office/drawing/2014/main" id="{00000000-0008-0000-1B00-0000DA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43" name="Text Box 12">
          <a:extLst>
            <a:ext uri="{FF2B5EF4-FFF2-40B4-BE49-F238E27FC236}">
              <a16:creationId xmlns:a16="http://schemas.microsoft.com/office/drawing/2014/main" id="{00000000-0008-0000-1B00-0000D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4" name="Text Box 1">
          <a:extLst>
            <a:ext uri="{FF2B5EF4-FFF2-40B4-BE49-F238E27FC236}">
              <a16:creationId xmlns:a16="http://schemas.microsoft.com/office/drawing/2014/main" id="{00000000-0008-0000-1B00-0000DC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5" name="Text Box 2">
          <a:extLst>
            <a:ext uri="{FF2B5EF4-FFF2-40B4-BE49-F238E27FC236}">
              <a16:creationId xmlns:a16="http://schemas.microsoft.com/office/drawing/2014/main" id="{00000000-0008-0000-1B00-0000DD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6" name="Text Box 1">
          <a:extLst>
            <a:ext uri="{FF2B5EF4-FFF2-40B4-BE49-F238E27FC236}">
              <a16:creationId xmlns:a16="http://schemas.microsoft.com/office/drawing/2014/main" id="{00000000-0008-0000-1B00-0000DE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7" name="Text Box 2">
          <a:extLst>
            <a:ext uri="{FF2B5EF4-FFF2-40B4-BE49-F238E27FC236}">
              <a16:creationId xmlns:a16="http://schemas.microsoft.com/office/drawing/2014/main" id="{00000000-0008-0000-1B00-0000DF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8" name="Text Box 3">
          <a:extLst>
            <a:ext uri="{FF2B5EF4-FFF2-40B4-BE49-F238E27FC236}">
              <a16:creationId xmlns:a16="http://schemas.microsoft.com/office/drawing/2014/main" id="{00000000-0008-0000-1B00-0000E0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49" name="Text Box 4">
          <a:extLst>
            <a:ext uri="{FF2B5EF4-FFF2-40B4-BE49-F238E27FC236}">
              <a16:creationId xmlns:a16="http://schemas.microsoft.com/office/drawing/2014/main" id="{00000000-0008-0000-1B00-0000E1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0" name="Text Box 5">
          <a:extLst>
            <a:ext uri="{FF2B5EF4-FFF2-40B4-BE49-F238E27FC236}">
              <a16:creationId xmlns:a16="http://schemas.microsoft.com/office/drawing/2014/main" id="{00000000-0008-0000-1B00-0000E2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1" name="Text Box 6">
          <a:extLst>
            <a:ext uri="{FF2B5EF4-FFF2-40B4-BE49-F238E27FC236}">
              <a16:creationId xmlns:a16="http://schemas.microsoft.com/office/drawing/2014/main" id="{00000000-0008-0000-1B00-0000E3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2" name="Text Box 8">
          <a:extLst>
            <a:ext uri="{FF2B5EF4-FFF2-40B4-BE49-F238E27FC236}">
              <a16:creationId xmlns:a16="http://schemas.microsoft.com/office/drawing/2014/main" id="{00000000-0008-0000-1B00-0000E4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3" name="Text Box 9">
          <a:extLst>
            <a:ext uri="{FF2B5EF4-FFF2-40B4-BE49-F238E27FC236}">
              <a16:creationId xmlns:a16="http://schemas.microsoft.com/office/drawing/2014/main" id="{00000000-0008-0000-1B00-0000E5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4" name="Text Box 10">
          <a:extLst>
            <a:ext uri="{FF2B5EF4-FFF2-40B4-BE49-F238E27FC236}">
              <a16:creationId xmlns:a16="http://schemas.microsoft.com/office/drawing/2014/main" id="{00000000-0008-0000-1B00-0000E6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5" name="Text Box 11">
          <a:extLst>
            <a:ext uri="{FF2B5EF4-FFF2-40B4-BE49-F238E27FC236}">
              <a16:creationId xmlns:a16="http://schemas.microsoft.com/office/drawing/2014/main" id="{00000000-0008-0000-1B00-0000E7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6" name="Text Box 12">
          <a:extLst>
            <a:ext uri="{FF2B5EF4-FFF2-40B4-BE49-F238E27FC236}">
              <a16:creationId xmlns:a16="http://schemas.microsoft.com/office/drawing/2014/main" id="{00000000-0008-0000-1B00-0000E8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7" name="Text Box 1">
          <a:extLst>
            <a:ext uri="{FF2B5EF4-FFF2-40B4-BE49-F238E27FC236}">
              <a16:creationId xmlns:a16="http://schemas.microsoft.com/office/drawing/2014/main" id="{00000000-0008-0000-1B00-0000E9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58" name="Text Box 2">
          <a:extLst>
            <a:ext uri="{FF2B5EF4-FFF2-40B4-BE49-F238E27FC236}">
              <a16:creationId xmlns:a16="http://schemas.microsoft.com/office/drawing/2014/main" id="{00000000-0008-0000-1B00-0000EA04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259" name="Text Box 8">
          <a:extLst>
            <a:ext uri="{FF2B5EF4-FFF2-40B4-BE49-F238E27FC236}">
              <a16:creationId xmlns:a16="http://schemas.microsoft.com/office/drawing/2014/main" id="{00000000-0008-0000-1B00-0000EB04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0" name="Text Box 13">
          <a:extLst>
            <a:ext uri="{FF2B5EF4-FFF2-40B4-BE49-F238E27FC236}">
              <a16:creationId xmlns:a16="http://schemas.microsoft.com/office/drawing/2014/main" id="{00000000-0008-0000-1B00-0000EC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1" name="Text Box 14">
          <a:extLst>
            <a:ext uri="{FF2B5EF4-FFF2-40B4-BE49-F238E27FC236}">
              <a16:creationId xmlns:a16="http://schemas.microsoft.com/office/drawing/2014/main" id="{00000000-0008-0000-1B00-0000ED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2" name="Text Box 13">
          <a:extLst>
            <a:ext uri="{FF2B5EF4-FFF2-40B4-BE49-F238E27FC236}">
              <a16:creationId xmlns:a16="http://schemas.microsoft.com/office/drawing/2014/main" id="{00000000-0008-0000-1B00-0000EE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3" name="Text Box 14">
          <a:extLst>
            <a:ext uri="{FF2B5EF4-FFF2-40B4-BE49-F238E27FC236}">
              <a16:creationId xmlns:a16="http://schemas.microsoft.com/office/drawing/2014/main" id="{00000000-0008-0000-1B00-0000EF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4" name="Text Box 13">
          <a:extLst>
            <a:ext uri="{FF2B5EF4-FFF2-40B4-BE49-F238E27FC236}">
              <a16:creationId xmlns:a16="http://schemas.microsoft.com/office/drawing/2014/main" id="{00000000-0008-0000-1B00-0000F0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5" name="Text Box 14">
          <a:extLst>
            <a:ext uri="{FF2B5EF4-FFF2-40B4-BE49-F238E27FC236}">
              <a16:creationId xmlns:a16="http://schemas.microsoft.com/office/drawing/2014/main" id="{00000000-0008-0000-1B00-0000F1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6" name="Text Box 8">
          <a:extLst>
            <a:ext uri="{FF2B5EF4-FFF2-40B4-BE49-F238E27FC236}">
              <a16:creationId xmlns:a16="http://schemas.microsoft.com/office/drawing/2014/main" id="{00000000-0008-0000-1B00-0000F2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7" name="Text Box 8">
          <a:extLst>
            <a:ext uri="{FF2B5EF4-FFF2-40B4-BE49-F238E27FC236}">
              <a16:creationId xmlns:a16="http://schemas.microsoft.com/office/drawing/2014/main" id="{00000000-0008-0000-1B00-0000F3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68" name="Text Box 8">
          <a:extLst>
            <a:ext uri="{FF2B5EF4-FFF2-40B4-BE49-F238E27FC236}">
              <a16:creationId xmlns:a16="http://schemas.microsoft.com/office/drawing/2014/main" id="{00000000-0008-0000-1B00-0000F4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69" name="Text Box 8">
          <a:extLst>
            <a:ext uri="{FF2B5EF4-FFF2-40B4-BE49-F238E27FC236}">
              <a16:creationId xmlns:a16="http://schemas.microsoft.com/office/drawing/2014/main" id="{00000000-0008-0000-1B00-0000F5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270" name="Text Box 8">
          <a:extLst>
            <a:ext uri="{FF2B5EF4-FFF2-40B4-BE49-F238E27FC236}">
              <a16:creationId xmlns:a16="http://schemas.microsoft.com/office/drawing/2014/main" id="{00000000-0008-0000-1B00-0000F604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271" name="Text Box 8">
          <a:extLst>
            <a:ext uri="{FF2B5EF4-FFF2-40B4-BE49-F238E27FC236}">
              <a16:creationId xmlns:a16="http://schemas.microsoft.com/office/drawing/2014/main" id="{00000000-0008-0000-1B00-0000F704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2" name="Text Box 1">
          <a:extLst>
            <a:ext uri="{FF2B5EF4-FFF2-40B4-BE49-F238E27FC236}">
              <a16:creationId xmlns:a16="http://schemas.microsoft.com/office/drawing/2014/main" id="{00000000-0008-0000-1B00-0000F8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3" name="Text Box 2">
          <a:extLst>
            <a:ext uri="{FF2B5EF4-FFF2-40B4-BE49-F238E27FC236}">
              <a16:creationId xmlns:a16="http://schemas.microsoft.com/office/drawing/2014/main" id="{00000000-0008-0000-1B00-0000F9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4" name="Text Box 3">
          <a:extLst>
            <a:ext uri="{FF2B5EF4-FFF2-40B4-BE49-F238E27FC236}">
              <a16:creationId xmlns:a16="http://schemas.microsoft.com/office/drawing/2014/main" id="{00000000-0008-0000-1B00-0000FA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5" name="Text Box 4">
          <a:extLst>
            <a:ext uri="{FF2B5EF4-FFF2-40B4-BE49-F238E27FC236}">
              <a16:creationId xmlns:a16="http://schemas.microsoft.com/office/drawing/2014/main" id="{00000000-0008-0000-1B00-0000FB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6" name="Text Box 5">
          <a:extLst>
            <a:ext uri="{FF2B5EF4-FFF2-40B4-BE49-F238E27FC236}">
              <a16:creationId xmlns:a16="http://schemas.microsoft.com/office/drawing/2014/main" id="{00000000-0008-0000-1B00-0000FC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7" name="Text Box 6">
          <a:extLst>
            <a:ext uri="{FF2B5EF4-FFF2-40B4-BE49-F238E27FC236}">
              <a16:creationId xmlns:a16="http://schemas.microsoft.com/office/drawing/2014/main" id="{00000000-0008-0000-1B00-0000FD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8" name="Text Box 8">
          <a:extLst>
            <a:ext uri="{FF2B5EF4-FFF2-40B4-BE49-F238E27FC236}">
              <a16:creationId xmlns:a16="http://schemas.microsoft.com/office/drawing/2014/main" id="{00000000-0008-0000-1B00-0000FE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79" name="Text Box 9">
          <a:extLst>
            <a:ext uri="{FF2B5EF4-FFF2-40B4-BE49-F238E27FC236}">
              <a16:creationId xmlns:a16="http://schemas.microsoft.com/office/drawing/2014/main" id="{00000000-0008-0000-1B00-0000FF04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0" name="Text Box 10">
          <a:extLst>
            <a:ext uri="{FF2B5EF4-FFF2-40B4-BE49-F238E27FC236}">
              <a16:creationId xmlns:a16="http://schemas.microsoft.com/office/drawing/2014/main" id="{00000000-0008-0000-1B00-000000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81" name="Text Box 11">
          <a:extLst>
            <a:ext uri="{FF2B5EF4-FFF2-40B4-BE49-F238E27FC236}">
              <a16:creationId xmlns:a16="http://schemas.microsoft.com/office/drawing/2014/main" id="{00000000-0008-0000-1B00-000001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282" name="Text Box 12">
          <a:extLst>
            <a:ext uri="{FF2B5EF4-FFF2-40B4-BE49-F238E27FC236}">
              <a16:creationId xmlns:a16="http://schemas.microsoft.com/office/drawing/2014/main" id="{00000000-0008-0000-1B00-000002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3" name="Text Box 13">
          <a:extLst>
            <a:ext uri="{FF2B5EF4-FFF2-40B4-BE49-F238E27FC236}">
              <a16:creationId xmlns:a16="http://schemas.microsoft.com/office/drawing/2014/main" id="{00000000-0008-0000-1B00-000003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284" name="Text Box 14">
          <a:extLst>
            <a:ext uri="{FF2B5EF4-FFF2-40B4-BE49-F238E27FC236}">
              <a16:creationId xmlns:a16="http://schemas.microsoft.com/office/drawing/2014/main" id="{00000000-0008-0000-1B00-000004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5" name="Text Box 1">
          <a:extLst>
            <a:ext uri="{FF2B5EF4-FFF2-40B4-BE49-F238E27FC236}">
              <a16:creationId xmlns:a16="http://schemas.microsoft.com/office/drawing/2014/main" id="{00000000-0008-0000-1B00-000005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41</xdr:row>
      <xdr:rowOff>0</xdr:rowOff>
    </xdr:from>
    <xdr:ext cx="114300" cy="285750"/>
    <xdr:sp macro="" textlink="">
      <xdr:nvSpPr>
        <xdr:cNvPr id="1286" name="Text Box 2">
          <a:extLst>
            <a:ext uri="{FF2B5EF4-FFF2-40B4-BE49-F238E27FC236}">
              <a16:creationId xmlns:a16="http://schemas.microsoft.com/office/drawing/2014/main" id="{00000000-0008-0000-1B00-00000605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16</xdr:row>
      <xdr:rowOff>0</xdr:rowOff>
    </xdr:from>
    <xdr:ext cx="114300" cy="285750"/>
    <xdr:sp macro="" textlink="">
      <xdr:nvSpPr>
        <xdr:cNvPr id="1287" name="Text Box 8">
          <a:extLst>
            <a:ext uri="{FF2B5EF4-FFF2-40B4-BE49-F238E27FC236}">
              <a16:creationId xmlns:a16="http://schemas.microsoft.com/office/drawing/2014/main" id="{00000000-0008-0000-1B00-00000705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27</xdr:row>
      <xdr:rowOff>0</xdr:rowOff>
    </xdr:from>
    <xdr:ext cx="114300" cy="285750"/>
    <xdr:sp macro="" textlink="">
      <xdr:nvSpPr>
        <xdr:cNvPr id="1288" name="Text Box 8">
          <a:extLst>
            <a:ext uri="{FF2B5EF4-FFF2-40B4-BE49-F238E27FC236}">
              <a16:creationId xmlns:a16="http://schemas.microsoft.com/office/drawing/2014/main" id="{00000000-0008-0000-1B00-00000805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289" name="Text Box 8">
          <a:extLst>
            <a:ext uri="{FF2B5EF4-FFF2-40B4-BE49-F238E27FC236}">
              <a16:creationId xmlns:a16="http://schemas.microsoft.com/office/drawing/2014/main" id="{00000000-0008-0000-1B00-000009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290" name="Text Box 8">
          <a:extLst>
            <a:ext uri="{FF2B5EF4-FFF2-40B4-BE49-F238E27FC236}">
              <a16:creationId xmlns:a16="http://schemas.microsoft.com/office/drawing/2014/main" id="{00000000-0008-0000-1B00-00000A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291" name="Text Box 8">
          <a:extLst>
            <a:ext uri="{FF2B5EF4-FFF2-40B4-BE49-F238E27FC236}">
              <a16:creationId xmlns:a16="http://schemas.microsoft.com/office/drawing/2014/main" id="{00000000-0008-0000-1B00-00000B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2" name="Text Box 1">
          <a:extLst>
            <a:ext uri="{FF2B5EF4-FFF2-40B4-BE49-F238E27FC236}">
              <a16:creationId xmlns:a16="http://schemas.microsoft.com/office/drawing/2014/main" id="{00000000-0008-0000-1B00-00000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3" name="Text Box 2">
          <a:extLst>
            <a:ext uri="{FF2B5EF4-FFF2-40B4-BE49-F238E27FC236}">
              <a16:creationId xmlns:a16="http://schemas.microsoft.com/office/drawing/2014/main" id="{00000000-0008-0000-1B00-00000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4" name="Text Box 3">
          <a:extLst>
            <a:ext uri="{FF2B5EF4-FFF2-40B4-BE49-F238E27FC236}">
              <a16:creationId xmlns:a16="http://schemas.microsoft.com/office/drawing/2014/main" id="{00000000-0008-0000-1B00-00000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5" name="Text Box 4">
          <a:extLst>
            <a:ext uri="{FF2B5EF4-FFF2-40B4-BE49-F238E27FC236}">
              <a16:creationId xmlns:a16="http://schemas.microsoft.com/office/drawing/2014/main" id="{00000000-0008-0000-1B00-00000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6" name="Text Box 5">
          <a:extLst>
            <a:ext uri="{FF2B5EF4-FFF2-40B4-BE49-F238E27FC236}">
              <a16:creationId xmlns:a16="http://schemas.microsoft.com/office/drawing/2014/main" id="{00000000-0008-0000-1B00-00001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7" name="Text Box 6">
          <a:extLst>
            <a:ext uri="{FF2B5EF4-FFF2-40B4-BE49-F238E27FC236}">
              <a16:creationId xmlns:a16="http://schemas.microsoft.com/office/drawing/2014/main" id="{00000000-0008-0000-1B00-00001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8" name="Text Box 8">
          <a:extLst>
            <a:ext uri="{FF2B5EF4-FFF2-40B4-BE49-F238E27FC236}">
              <a16:creationId xmlns:a16="http://schemas.microsoft.com/office/drawing/2014/main" id="{00000000-0008-0000-1B00-00001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299" name="Text Box 9">
          <a:extLst>
            <a:ext uri="{FF2B5EF4-FFF2-40B4-BE49-F238E27FC236}">
              <a16:creationId xmlns:a16="http://schemas.microsoft.com/office/drawing/2014/main" id="{00000000-0008-0000-1B00-00001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0" name="Text Box 10">
          <a:extLst>
            <a:ext uri="{FF2B5EF4-FFF2-40B4-BE49-F238E27FC236}">
              <a16:creationId xmlns:a16="http://schemas.microsoft.com/office/drawing/2014/main" id="{00000000-0008-0000-1B00-00001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1" name="Text Box 1">
          <a:extLst>
            <a:ext uri="{FF2B5EF4-FFF2-40B4-BE49-F238E27FC236}">
              <a16:creationId xmlns:a16="http://schemas.microsoft.com/office/drawing/2014/main" id="{00000000-0008-0000-1B00-00001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02" name="Text Box 2">
          <a:extLst>
            <a:ext uri="{FF2B5EF4-FFF2-40B4-BE49-F238E27FC236}">
              <a16:creationId xmlns:a16="http://schemas.microsoft.com/office/drawing/2014/main" id="{00000000-0008-0000-1B00-00001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29</xdr:row>
      <xdr:rowOff>0</xdr:rowOff>
    </xdr:from>
    <xdr:ext cx="114300" cy="285750"/>
    <xdr:sp macro="" textlink="">
      <xdr:nvSpPr>
        <xdr:cNvPr id="1303" name="Text Box 8">
          <a:extLst>
            <a:ext uri="{FF2B5EF4-FFF2-40B4-BE49-F238E27FC236}">
              <a16:creationId xmlns:a16="http://schemas.microsoft.com/office/drawing/2014/main" id="{00000000-0008-0000-1B00-00001705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4" name="Text Box 1">
          <a:extLst>
            <a:ext uri="{FF2B5EF4-FFF2-40B4-BE49-F238E27FC236}">
              <a16:creationId xmlns:a16="http://schemas.microsoft.com/office/drawing/2014/main" id="{00000000-0008-0000-1B00-000018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5" name="Text Box 2">
          <a:extLst>
            <a:ext uri="{FF2B5EF4-FFF2-40B4-BE49-F238E27FC236}">
              <a16:creationId xmlns:a16="http://schemas.microsoft.com/office/drawing/2014/main" id="{00000000-0008-0000-1B00-00001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6" name="Text Box 3">
          <a:extLst>
            <a:ext uri="{FF2B5EF4-FFF2-40B4-BE49-F238E27FC236}">
              <a16:creationId xmlns:a16="http://schemas.microsoft.com/office/drawing/2014/main" id="{00000000-0008-0000-1B00-00001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7" name="Text Box 4">
          <a:extLst>
            <a:ext uri="{FF2B5EF4-FFF2-40B4-BE49-F238E27FC236}">
              <a16:creationId xmlns:a16="http://schemas.microsoft.com/office/drawing/2014/main" id="{00000000-0008-0000-1B00-00001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8" name="Text Box 5">
          <a:extLst>
            <a:ext uri="{FF2B5EF4-FFF2-40B4-BE49-F238E27FC236}">
              <a16:creationId xmlns:a16="http://schemas.microsoft.com/office/drawing/2014/main" id="{00000000-0008-0000-1B00-00001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09" name="Text Box 6">
          <a:extLst>
            <a:ext uri="{FF2B5EF4-FFF2-40B4-BE49-F238E27FC236}">
              <a16:creationId xmlns:a16="http://schemas.microsoft.com/office/drawing/2014/main" id="{00000000-0008-0000-1B00-00001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0" name="Text Box 8">
          <a:extLst>
            <a:ext uri="{FF2B5EF4-FFF2-40B4-BE49-F238E27FC236}">
              <a16:creationId xmlns:a16="http://schemas.microsoft.com/office/drawing/2014/main" id="{00000000-0008-0000-1B00-00001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1" name="Text Box 9">
          <a:extLst>
            <a:ext uri="{FF2B5EF4-FFF2-40B4-BE49-F238E27FC236}">
              <a16:creationId xmlns:a16="http://schemas.microsoft.com/office/drawing/2014/main" id="{00000000-0008-0000-1B00-00001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2" name="Text Box 10">
          <a:extLst>
            <a:ext uri="{FF2B5EF4-FFF2-40B4-BE49-F238E27FC236}">
              <a16:creationId xmlns:a16="http://schemas.microsoft.com/office/drawing/2014/main" id="{00000000-0008-0000-1B00-00002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13" name="Text Box 11">
          <a:extLst>
            <a:ext uri="{FF2B5EF4-FFF2-40B4-BE49-F238E27FC236}">
              <a16:creationId xmlns:a16="http://schemas.microsoft.com/office/drawing/2014/main" id="{00000000-0008-0000-1B00-000021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14" name="Text Box 12">
          <a:extLst>
            <a:ext uri="{FF2B5EF4-FFF2-40B4-BE49-F238E27FC236}">
              <a16:creationId xmlns:a16="http://schemas.microsoft.com/office/drawing/2014/main" id="{00000000-0008-0000-1B00-00002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5" name="Text Box 13">
          <a:extLst>
            <a:ext uri="{FF2B5EF4-FFF2-40B4-BE49-F238E27FC236}">
              <a16:creationId xmlns:a16="http://schemas.microsoft.com/office/drawing/2014/main" id="{00000000-0008-0000-1B00-000023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16" name="Text Box 14">
          <a:extLst>
            <a:ext uri="{FF2B5EF4-FFF2-40B4-BE49-F238E27FC236}">
              <a16:creationId xmlns:a16="http://schemas.microsoft.com/office/drawing/2014/main" id="{00000000-0008-0000-1B00-00002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7" name="Text Box 1">
          <a:extLst>
            <a:ext uri="{FF2B5EF4-FFF2-40B4-BE49-F238E27FC236}">
              <a16:creationId xmlns:a16="http://schemas.microsoft.com/office/drawing/2014/main" id="{00000000-0008-0000-1B00-000025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18" name="Text Box 2">
          <a:extLst>
            <a:ext uri="{FF2B5EF4-FFF2-40B4-BE49-F238E27FC236}">
              <a16:creationId xmlns:a16="http://schemas.microsoft.com/office/drawing/2014/main" id="{00000000-0008-0000-1B00-00002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19" name="Text Box 8">
          <a:extLst>
            <a:ext uri="{FF2B5EF4-FFF2-40B4-BE49-F238E27FC236}">
              <a16:creationId xmlns:a16="http://schemas.microsoft.com/office/drawing/2014/main" id="{00000000-0008-0000-1B00-000027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20" name="Text Box 8">
          <a:extLst>
            <a:ext uri="{FF2B5EF4-FFF2-40B4-BE49-F238E27FC236}">
              <a16:creationId xmlns:a16="http://schemas.microsoft.com/office/drawing/2014/main" id="{00000000-0008-0000-1B00-000028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321" name="Text Box 8">
          <a:extLst>
            <a:ext uri="{FF2B5EF4-FFF2-40B4-BE49-F238E27FC236}">
              <a16:creationId xmlns:a16="http://schemas.microsoft.com/office/drawing/2014/main" id="{00000000-0008-0000-1B00-00002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22" name="Text Box 8">
          <a:extLst>
            <a:ext uri="{FF2B5EF4-FFF2-40B4-BE49-F238E27FC236}">
              <a16:creationId xmlns:a16="http://schemas.microsoft.com/office/drawing/2014/main" id="{00000000-0008-0000-1B00-00002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3" name="Text Box 8">
          <a:extLst>
            <a:ext uri="{FF2B5EF4-FFF2-40B4-BE49-F238E27FC236}">
              <a16:creationId xmlns:a16="http://schemas.microsoft.com/office/drawing/2014/main" id="{00000000-0008-0000-1B00-00002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4" name="Text Box 8">
          <a:extLst>
            <a:ext uri="{FF2B5EF4-FFF2-40B4-BE49-F238E27FC236}">
              <a16:creationId xmlns:a16="http://schemas.microsoft.com/office/drawing/2014/main" id="{00000000-0008-0000-1B00-00002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5" name="Text Box 1">
          <a:extLst>
            <a:ext uri="{FF2B5EF4-FFF2-40B4-BE49-F238E27FC236}">
              <a16:creationId xmlns:a16="http://schemas.microsoft.com/office/drawing/2014/main" id="{00000000-0008-0000-1B00-00002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6" name="Text Box 2">
          <a:extLst>
            <a:ext uri="{FF2B5EF4-FFF2-40B4-BE49-F238E27FC236}">
              <a16:creationId xmlns:a16="http://schemas.microsoft.com/office/drawing/2014/main" id="{00000000-0008-0000-1B00-00002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7" name="Text Box 3">
          <a:extLst>
            <a:ext uri="{FF2B5EF4-FFF2-40B4-BE49-F238E27FC236}">
              <a16:creationId xmlns:a16="http://schemas.microsoft.com/office/drawing/2014/main" id="{00000000-0008-0000-1B00-00002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8" name="Text Box 4">
          <a:extLst>
            <a:ext uri="{FF2B5EF4-FFF2-40B4-BE49-F238E27FC236}">
              <a16:creationId xmlns:a16="http://schemas.microsoft.com/office/drawing/2014/main" id="{00000000-0008-0000-1B00-00003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29" name="Text Box 5">
          <a:extLst>
            <a:ext uri="{FF2B5EF4-FFF2-40B4-BE49-F238E27FC236}">
              <a16:creationId xmlns:a16="http://schemas.microsoft.com/office/drawing/2014/main" id="{00000000-0008-0000-1B00-00003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0" name="Text Box 6">
          <a:extLst>
            <a:ext uri="{FF2B5EF4-FFF2-40B4-BE49-F238E27FC236}">
              <a16:creationId xmlns:a16="http://schemas.microsoft.com/office/drawing/2014/main" id="{00000000-0008-0000-1B00-00003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1" name="Text Box 8">
          <a:extLst>
            <a:ext uri="{FF2B5EF4-FFF2-40B4-BE49-F238E27FC236}">
              <a16:creationId xmlns:a16="http://schemas.microsoft.com/office/drawing/2014/main" id="{00000000-0008-0000-1B00-00003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2" name="Text Box 9">
          <a:extLst>
            <a:ext uri="{FF2B5EF4-FFF2-40B4-BE49-F238E27FC236}">
              <a16:creationId xmlns:a16="http://schemas.microsoft.com/office/drawing/2014/main" id="{00000000-0008-0000-1B00-00003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3" name="Text Box 10">
          <a:extLst>
            <a:ext uri="{FF2B5EF4-FFF2-40B4-BE49-F238E27FC236}">
              <a16:creationId xmlns:a16="http://schemas.microsoft.com/office/drawing/2014/main" id="{00000000-0008-0000-1B00-00003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4" name="Text Box 1">
          <a:extLst>
            <a:ext uri="{FF2B5EF4-FFF2-40B4-BE49-F238E27FC236}">
              <a16:creationId xmlns:a16="http://schemas.microsoft.com/office/drawing/2014/main" id="{00000000-0008-0000-1B00-00003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35" name="Text Box 2">
          <a:extLst>
            <a:ext uri="{FF2B5EF4-FFF2-40B4-BE49-F238E27FC236}">
              <a16:creationId xmlns:a16="http://schemas.microsoft.com/office/drawing/2014/main" id="{00000000-0008-0000-1B00-00003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336" name="Text Box 8">
          <a:extLst>
            <a:ext uri="{FF2B5EF4-FFF2-40B4-BE49-F238E27FC236}">
              <a16:creationId xmlns:a16="http://schemas.microsoft.com/office/drawing/2014/main" id="{00000000-0008-0000-1B00-00003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7" name="Text Box 1">
          <a:extLst>
            <a:ext uri="{FF2B5EF4-FFF2-40B4-BE49-F238E27FC236}">
              <a16:creationId xmlns:a16="http://schemas.microsoft.com/office/drawing/2014/main" id="{00000000-0008-0000-1B00-000039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8" name="Text Box 2">
          <a:extLst>
            <a:ext uri="{FF2B5EF4-FFF2-40B4-BE49-F238E27FC236}">
              <a16:creationId xmlns:a16="http://schemas.microsoft.com/office/drawing/2014/main" id="{00000000-0008-0000-1B00-00003A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39" name="Text Box 3">
          <a:extLst>
            <a:ext uri="{FF2B5EF4-FFF2-40B4-BE49-F238E27FC236}">
              <a16:creationId xmlns:a16="http://schemas.microsoft.com/office/drawing/2014/main" id="{00000000-0008-0000-1B00-00003B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0" name="Text Box 4">
          <a:extLst>
            <a:ext uri="{FF2B5EF4-FFF2-40B4-BE49-F238E27FC236}">
              <a16:creationId xmlns:a16="http://schemas.microsoft.com/office/drawing/2014/main" id="{00000000-0008-0000-1B00-00003C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1" name="Text Box 5">
          <a:extLst>
            <a:ext uri="{FF2B5EF4-FFF2-40B4-BE49-F238E27FC236}">
              <a16:creationId xmlns:a16="http://schemas.microsoft.com/office/drawing/2014/main" id="{00000000-0008-0000-1B00-00003D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2" name="Text Box 6">
          <a:extLst>
            <a:ext uri="{FF2B5EF4-FFF2-40B4-BE49-F238E27FC236}">
              <a16:creationId xmlns:a16="http://schemas.microsoft.com/office/drawing/2014/main" id="{00000000-0008-0000-1B00-00003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3" name="Text Box 8">
          <a:extLst>
            <a:ext uri="{FF2B5EF4-FFF2-40B4-BE49-F238E27FC236}">
              <a16:creationId xmlns:a16="http://schemas.microsoft.com/office/drawing/2014/main" id="{00000000-0008-0000-1B00-00003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4" name="Text Box 9">
          <a:extLst>
            <a:ext uri="{FF2B5EF4-FFF2-40B4-BE49-F238E27FC236}">
              <a16:creationId xmlns:a16="http://schemas.microsoft.com/office/drawing/2014/main" id="{00000000-0008-0000-1B00-000040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45" name="Text Box 10">
          <a:extLst>
            <a:ext uri="{FF2B5EF4-FFF2-40B4-BE49-F238E27FC236}">
              <a16:creationId xmlns:a16="http://schemas.microsoft.com/office/drawing/2014/main" id="{00000000-0008-0000-1B00-000041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46" name="Text Box 11">
          <a:extLst>
            <a:ext uri="{FF2B5EF4-FFF2-40B4-BE49-F238E27FC236}">
              <a16:creationId xmlns:a16="http://schemas.microsoft.com/office/drawing/2014/main" id="{00000000-0008-0000-1B00-000042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347" name="Text Box 12">
          <a:extLst>
            <a:ext uri="{FF2B5EF4-FFF2-40B4-BE49-F238E27FC236}">
              <a16:creationId xmlns:a16="http://schemas.microsoft.com/office/drawing/2014/main" id="{00000000-0008-0000-1B00-000043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8" name="Text Box 13">
          <a:extLst>
            <a:ext uri="{FF2B5EF4-FFF2-40B4-BE49-F238E27FC236}">
              <a16:creationId xmlns:a16="http://schemas.microsoft.com/office/drawing/2014/main" id="{00000000-0008-0000-1B00-000044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349" name="Text Box 14">
          <a:extLst>
            <a:ext uri="{FF2B5EF4-FFF2-40B4-BE49-F238E27FC236}">
              <a16:creationId xmlns:a16="http://schemas.microsoft.com/office/drawing/2014/main" id="{00000000-0008-0000-1B00-000045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50" name="Text Box 1">
          <a:extLst>
            <a:ext uri="{FF2B5EF4-FFF2-40B4-BE49-F238E27FC236}">
              <a16:creationId xmlns:a16="http://schemas.microsoft.com/office/drawing/2014/main" id="{00000000-0008-0000-1B00-000046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351" name="Text Box 2">
          <a:extLst>
            <a:ext uri="{FF2B5EF4-FFF2-40B4-BE49-F238E27FC236}">
              <a16:creationId xmlns:a16="http://schemas.microsoft.com/office/drawing/2014/main" id="{00000000-0008-0000-1B00-000047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2" name="Text Box 8">
          <a:extLst>
            <a:ext uri="{FF2B5EF4-FFF2-40B4-BE49-F238E27FC236}">
              <a16:creationId xmlns:a16="http://schemas.microsoft.com/office/drawing/2014/main" id="{00000000-0008-0000-1B00-00004805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353" name="Text Box 8">
          <a:extLst>
            <a:ext uri="{FF2B5EF4-FFF2-40B4-BE49-F238E27FC236}">
              <a16:creationId xmlns:a16="http://schemas.microsoft.com/office/drawing/2014/main" id="{00000000-0008-0000-1B00-000049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54" name="Text Box 8">
          <a:extLst>
            <a:ext uri="{FF2B5EF4-FFF2-40B4-BE49-F238E27FC236}">
              <a16:creationId xmlns:a16="http://schemas.microsoft.com/office/drawing/2014/main" id="{00000000-0008-0000-1B00-00004A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5" name="Text Box 8">
          <a:extLst>
            <a:ext uri="{FF2B5EF4-FFF2-40B4-BE49-F238E27FC236}">
              <a16:creationId xmlns:a16="http://schemas.microsoft.com/office/drawing/2014/main" id="{00000000-0008-0000-1B00-00004B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6" name="Text Box 8">
          <a:extLst>
            <a:ext uri="{FF2B5EF4-FFF2-40B4-BE49-F238E27FC236}">
              <a16:creationId xmlns:a16="http://schemas.microsoft.com/office/drawing/2014/main" id="{00000000-0008-0000-1B00-00004C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7" name="Text Box 1">
          <a:extLst>
            <a:ext uri="{FF2B5EF4-FFF2-40B4-BE49-F238E27FC236}">
              <a16:creationId xmlns:a16="http://schemas.microsoft.com/office/drawing/2014/main" id="{00000000-0008-0000-1B00-00004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8" name="Text Box 2">
          <a:extLst>
            <a:ext uri="{FF2B5EF4-FFF2-40B4-BE49-F238E27FC236}">
              <a16:creationId xmlns:a16="http://schemas.microsoft.com/office/drawing/2014/main" id="{00000000-0008-0000-1B00-00004E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59" name="Text Box 3">
          <a:extLst>
            <a:ext uri="{FF2B5EF4-FFF2-40B4-BE49-F238E27FC236}">
              <a16:creationId xmlns:a16="http://schemas.microsoft.com/office/drawing/2014/main" id="{00000000-0008-0000-1B00-00004F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0" name="Text Box 4">
          <a:extLst>
            <a:ext uri="{FF2B5EF4-FFF2-40B4-BE49-F238E27FC236}">
              <a16:creationId xmlns:a16="http://schemas.microsoft.com/office/drawing/2014/main" id="{00000000-0008-0000-1B00-000050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1" name="Text Box 5">
          <a:extLst>
            <a:ext uri="{FF2B5EF4-FFF2-40B4-BE49-F238E27FC236}">
              <a16:creationId xmlns:a16="http://schemas.microsoft.com/office/drawing/2014/main" id="{00000000-0008-0000-1B00-000051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2" name="Text Box 6">
          <a:extLst>
            <a:ext uri="{FF2B5EF4-FFF2-40B4-BE49-F238E27FC236}">
              <a16:creationId xmlns:a16="http://schemas.microsoft.com/office/drawing/2014/main" id="{00000000-0008-0000-1B00-000052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3" name="Text Box 8">
          <a:extLst>
            <a:ext uri="{FF2B5EF4-FFF2-40B4-BE49-F238E27FC236}">
              <a16:creationId xmlns:a16="http://schemas.microsoft.com/office/drawing/2014/main" id="{00000000-0008-0000-1B00-000053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4" name="Text Box 9">
          <a:extLst>
            <a:ext uri="{FF2B5EF4-FFF2-40B4-BE49-F238E27FC236}">
              <a16:creationId xmlns:a16="http://schemas.microsoft.com/office/drawing/2014/main" id="{00000000-0008-0000-1B00-000054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5" name="Text Box 10">
          <a:extLst>
            <a:ext uri="{FF2B5EF4-FFF2-40B4-BE49-F238E27FC236}">
              <a16:creationId xmlns:a16="http://schemas.microsoft.com/office/drawing/2014/main" id="{00000000-0008-0000-1B00-000055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6" name="Text Box 1">
          <a:extLst>
            <a:ext uri="{FF2B5EF4-FFF2-40B4-BE49-F238E27FC236}">
              <a16:creationId xmlns:a16="http://schemas.microsoft.com/office/drawing/2014/main" id="{00000000-0008-0000-1B00-000056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67" name="Text Box 2">
          <a:extLst>
            <a:ext uri="{FF2B5EF4-FFF2-40B4-BE49-F238E27FC236}">
              <a16:creationId xmlns:a16="http://schemas.microsoft.com/office/drawing/2014/main" id="{00000000-0008-0000-1B00-000057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368" name="Text Box 8">
          <a:extLst>
            <a:ext uri="{FF2B5EF4-FFF2-40B4-BE49-F238E27FC236}">
              <a16:creationId xmlns:a16="http://schemas.microsoft.com/office/drawing/2014/main" id="{00000000-0008-0000-1B00-00005805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69" name="Text Box 13">
          <a:extLst>
            <a:ext uri="{FF2B5EF4-FFF2-40B4-BE49-F238E27FC236}">
              <a16:creationId xmlns:a16="http://schemas.microsoft.com/office/drawing/2014/main" id="{00000000-0008-0000-1B00-000059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370" name="Text Box 14">
          <a:extLst>
            <a:ext uri="{FF2B5EF4-FFF2-40B4-BE49-F238E27FC236}">
              <a16:creationId xmlns:a16="http://schemas.microsoft.com/office/drawing/2014/main" id="{00000000-0008-0000-1B00-00005A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371" name="Text Box 13">
          <a:extLst>
            <a:ext uri="{FF2B5EF4-FFF2-40B4-BE49-F238E27FC236}">
              <a16:creationId xmlns:a16="http://schemas.microsoft.com/office/drawing/2014/main" id="{00000000-0008-0000-1B00-00005B05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52918</xdr:rowOff>
    </xdr:from>
    <xdr:ext cx="114300" cy="285750"/>
    <xdr:sp macro="" textlink="">
      <xdr:nvSpPr>
        <xdr:cNvPr id="1372" name="Text Box 10">
          <a:extLst>
            <a:ext uri="{FF2B5EF4-FFF2-40B4-BE49-F238E27FC236}">
              <a16:creationId xmlns:a16="http://schemas.microsoft.com/office/drawing/2014/main" id="{00000000-0008-0000-1B00-00005C05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3" name="Text Box 8">
          <a:extLst>
            <a:ext uri="{FF2B5EF4-FFF2-40B4-BE49-F238E27FC236}">
              <a16:creationId xmlns:a16="http://schemas.microsoft.com/office/drawing/2014/main" id="{00000000-0008-0000-1B00-00005D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4" name="Text Box 8">
          <a:extLst>
            <a:ext uri="{FF2B5EF4-FFF2-40B4-BE49-F238E27FC236}">
              <a16:creationId xmlns:a16="http://schemas.microsoft.com/office/drawing/2014/main" id="{00000000-0008-0000-1B00-00005E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75" name="Text Box 8">
          <a:extLst>
            <a:ext uri="{FF2B5EF4-FFF2-40B4-BE49-F238E27FC236}">
              <a16:creationId xmlns:a16="http://schemas.microsoft.com/office/drawing/2014/main" id="{00000000-0008-0000-1B00-00005F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34</xdr:row>
      <xdr:rowOff>0</xdr:rowOff>
    </xdr:from>
    <xdr:ext cx="114300" cy="285750"/>
    <xdr:sp macro="" textlink="">
      <xdr:nvSpPr>
        <xdr:cNvPr id="1376" name="Text Box 8">
          <a:extLst>
            <a:ext uri="{FF2B5EF4-FFF2-40B4-BE49-F238E27FC236}">
              <a16:creationId xmlns:a16="http://schemas.microsoft.com/office/drawing/2014/main" id="{00000000-0008-0000-1B00-000060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7" name="Text Box 8">
          <a:extLst>
            <a:ext uri="{FF2B5EF4-FFF2-40B4-BE49-F238E27FC236}">
              <a16:creationId xmlns:a16="http://schemas.microsoft.com/office/drawing/2014/main" id="{00000000-0008-0000-1B00-000061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8" name="Text Box 8">
          <a:extLst>
            <a:ext uri="{FF2B5EF4-FFF2-40B4-BE49-F238E27FC236}">
              <a16:creationId xmlns:a16="http://schemas.microsoft.com/office/drawing/2014/main" id="{00000000-0008-0000-1B00-000062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79" name="Text Box 8">
          <a:extLst>
            <a:ext uri="{FF2B5EF4-FFF2-40B4-BE49-F238E27FC236}">
              <a16:creationId xmlns:a16="http://schemas.microsoft.com/office/drawing/2014/main" id="{00000000-0008-0000-1B00-000063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380" name="Text Box 8">
          <a:extLst>
            <a:ext uri="{FF2B5EF4-FFF2-40B4-BE49-F238E27FC236}">
              <a16:creationId xmlns:a16="http://schemas.microsoft.com/office/drawing/2014/main" id="{00000000-0008-0000-1B00-00006405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81" name="Text Box 8">
          <a:extLst>
            <a:ext uri="{FF2B5EF4-FFF2-40B4-BE49-F238E27FC236}">
              <a16:creationId xmlns:a16="http://schemas.microsoft.com/office/drawing/2014/main" id="{00000000-0008-0000-1B00-000065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382" name="Text Box 8">
          <a:extLst>
            <a:ext uri="{FF2B5EF4-FFF2-40B4-BE49-F238E27FC236}">
              <a16:creationId xmlns:a16="http://schemas.microsoft.com/office/drawing/2014/main" id="{00000000-0008-0000-1B00-00006605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383" name="Text Box 8">
          <a:extLst>
            <a:ext uri="{FF2B5EF4-FFF2-40B4-BE49-F238E27FC236}">
              <a16:creationId xmlns:a16="http://schemas.microsoft.com/office/drawing/2014/main" id="{00000000-0008-0000-1B00-000067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384" name="Text Box 8">
          <a:extLst>
            <a:ext uri="{FF2B5EF4-FFF2-40B4-BE49-F238E27FC236}">
              <a16:creationId xmlns:a16="http://schemas.microsoft.com/office/drawing/2014/main" id="{00000000-0008-0000-1B00-00006805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85" name="Text Box 8">
          <a:extLst>
            <a:ext uri="{FF2B5EF4-FFF2-40B4-BE49-F238E27FC236}">
              <a16:creationId xmlns:a16="http://schemas.microsoft.com/office/drawing/2014/main" id="{00000000-0008-0000-1B00-000069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386" name="Text Box 8">
          <a:extLst>
            <a:ext uri="{FF2B5EF4-FFF2-40B4-BE49-F238E27FC236}">
              <a16:creationId xmlns:a16="http://schemas.microsoft.com/office/drawing/2014/main" id="{00000000-0008-0000-1B00-00006A05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387" name="Text Box 8">
          <a:extLst>
            <a:ext uri="{FF2B5EF4-FFF2-40B4-BE49-F238E27FC236}">
              <a16:creationId xmlns:a16="http://schemas.microsoft.com/office/drawing/2014/main" id="{00000000-0008-0000-1B00-00006B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388" name="Text Box 8">
          <a:extLst>
            <a:ext uri="{FF2B5EF4-FFF2-40B4-BE49-F238E27FC236}">
              <a16:creationId xmlns:a16="http://schemas.microsoft.com/office/drawing/2014/main" id="{00000000-0008-0000-1B00-00006C05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389" name="Text Box 8">
          <a:extLst>
            <a:ext uri="{FF2B5EF4-FFF2-40B4-BE49-F238E27FC236}">
              <a16:creationId xmlns:a16="http://schemas.microsoft.com/office/drawing/2014/main" id="{00000000-0008-0000-1B00-00006D05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0" name="Text Box 8">
          <a:extLst>
            <a:ext uri="{FF2B5EF4-FFF2-40B4-BE49-F238E27FC236}">
              <a16:creationId xmlns:a16="http://schemas.microsoft.com/office/drawing/2014/main" id="{00000000-0008-0000-1B00-00006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91" name="Text Box 8">
          <a:extLst>
            <a:ext uri="{FF2B5EF4-FFF2-40B4-BE49-F238E27FC236}">
              <a16:creationId xmlns:a16="http://schemas.microsoft.com/office/drawing/2014/main" id="{00000000-0008-0000-1B00-00006F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2" name="Text Box 8">
          <a:extLst>
            <a:ext uri="{FF2B5EF4-FFF2-40B4-BE49-F238E27FC236}">
              <a16:creationId xmlns:a16="http://schemas.microsoft.com/office/drawing/2014/main" id="{00000000-0008-0000-1B00-00007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393" name="Text Box 8">
          <a:extLst>
            <a:ext uri="{FF2B5EF4-FFF2-40B4-BE49-F238E27FC236}">
              <a16:creationId xmlns:a16="http://schemas.microsoft.com/office/drawing/2014/main" id="{00000000-0008-0000-1B00-000071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4" name="Text Box 8">
          <a:extLst>
            <a:ext uri="{FF2B5EF4-FFF2-40B4-BE49-F238E27FC236}">
              <a16:creationId xmlns:a16="http://schemas.microsoft.com/office/drawing/2014/main" id="{00000000-0008-0000-1B00-00007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5" name="Text Box 8">
          <a:extLst>
            <a:ext uri="{FF2B5EF4-FFF2-40B4-BE49-F238E27FC236}">
              <a16:creationId xmlns:a16="http://schemas.microsoft.com/office/drawing/2014/main" id="{00000000-0008-0000-1B00-00007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6" name="Text Box 8">
          <a:extLst>
            <a:ext uri="{FF2B5EF4-FFF2-40B4-BE49-F238E27FC236}">
              <a16:creationId xmlns:a16="http://schemas.microsoft.com/office/drawing/2014/main" id="{00000000-0008-0000-1B00-000074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7" name="Text Box 8">
          <a:extLst>
            <a:ext uri="{FF2B5EF4-FFF2-40B4-BE49-F238E27FC236}">
              <a16:creationId xmlns:a16="http://schemas.microsoft.com/office/drawing/2014/main" id="{00000000-0008-0000-1B00-000075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398" name="Text Box 8">
          <a:extLst>
            <a:ext uri="{FF2B5EF4-FFF2-40B4-BE49-F238E27FC236}">
              <a16:creationId xmlns:a16="http://schemas.microsoft.com/office/drawing/2014/main" id="{00000000-0008-0000-1B00-000076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399" name="Text Box 8">
          <a:extLst>
            <a:ext uri="{FF2B5EF4-FFF2-40B4-BE49-F238E27FC236}">
              <a16:creationId xmlns:a16="http://schemas.microsoft.com/office/drawing/2014/main" id="{00000000-0008-0000-1B00-000077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00" name="Text Box 8">
          <a:extLst>
            <a:ext uri="{FF2B5EF4-FFF2-40B4-BE49-F238E27FC236}">
              <a16:creationId xmlns:a16="http://schemas.microsoft.com/office/drawing/2014/main" id="{00000000-0008-0000-1B00-000078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01" name="Text Box 8">
          <a:extLst>
            <a:ext uri="{FF2B5EF4-FFF2-40B4-BE49-F238E27FC236}">
              <a16:creationId xmlns:a16="http://schemas.microsoft.com/office/drawing/2014/main" id="{00000000-0008-0000-1B00-000079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02" name="Text Box 8">
          <a:extLst>
            <a:ext uri="{FF2B5EF4-FFF2-40B4-BE49-F238E27FC236}">
              <a16:creationId xmlns:a16="http://schemas.microsoft.com/office/drawing/2014/main" id="{00000000-0008-0000-1B00-00007A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03" name="Text Box 8">
          <a:extLst>
            <a:ext uri="{FF2B5EF4-FFF2-40B4-BE49-F238E27FC236}">
              <a16:creationId xmlns:a16="http://schemas.microsoft.com/office/drawing/2014/main" id="{00000000-0008-0000-1B00-00007B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04" name="Text Box 8">
          <a:extLst>
            <a:ext uri="{FF2B5EF4-FFF2-40B4-BE49-F238E27FC236}">
              <a16:creationId xmlns:a16="http://schemas.microsoft.com/office/drawing/2014/main" id="{00000000-0008-0000-1B00-00007C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405" name="Text Box 8">
          <a:extLst>
            <a:ext uri="{FF2B5EF4-FFF2-40B4-BE49-F238E27FC236}">
              <a16:creationId xmlns:a16="http://schemas.microsoft.com/office/drawing/2014/main" id="{00000000-0008-0000-1B00-00007D05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06" name="Text Box 8">
          <a:extLst>
            <a:ext uri="{FF2B5EF4-FFF2-40B4-BE49-F238E27FC236}">
              <a16:creationId xmlns:a16="http://schemas.microsoft.com/office/drawing/2014/main" id="{00000000-0008-0000-1B00-00007E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07" name="Text Box 8">
          <a:extLst>
            <a:ext uri="{FF2B5EF4-FFF2-40B4-BE49-F238E27FC236}">
              <a16:creationId xmlns:a16="http://schemas.microsoft.com/office/drawing/2014/main" id="{00000000-0008-0000-1B00-00007F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08" name="Text Box 8">
          <a:extLst>
            <a:ext uri="{FF2B5EF4-FFF2-40B4-BE49-F238E27FC236}">
              <a16:creationId xmlns:a16="http://schemas.microsoft.com/office/drawing/2014/main" id="{00000000-0008-0000-1B00-000080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09" name="Text Box 1">
          <a:extLst>
            <a:ext uri="{FF2B5EF4-FFF2-40B4-BE49-F238E27FC236}">
              <a16:creationId xmlns:a16="http://schemas.microsoft.com/office/drawing/2014/main" id="{00000000-0008-0000-1B00-00008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0" name="Text Box 2">
          <a:extLst>
            <a:ext uri="{FF2B5EF4-FFF2-40B4-BE49-F238E27FC236}">
              <a16:creationId xmlns:a16="http://schemas.microsoft.com/office/drawing/2014/main" id="{00000000-0008-0000-1B00-00008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1" name="Text Box 3">
          <a:extLst>
            <a:ext uri="{FF2B5EF4-FFF2-40B4-BE49-F238E27FC236}">
              <a16:creationId xmlns:a16="http://schemas.microsoft.com/office/drawing/2014/main" id="{00000000-0008-0000-1B00-00008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2" name="Text Box 4">
          <a:extLst>
            <a:ext uri="{FF2B5EF4-FFF2-40B4-BE49-F238E27FC236}">
              <a16:creationId xmlns:a16="http://schemas.microsoft.com/office/drawing/2014/main" id="{00000000-0008-0000-1B00-00008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3" name="Text Box 5">
          <a:extLst>
            <a:ext uri="{FF2B5EF4-FFF2-40B4-BE49-F238E27FC236}">
              <a16:creationId xmlns:a16="http://schemas.microsoft.com/office/drawing/2014/main" id="{00000000-0008-0000-1B00-00008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4" name="Text Box 6">
          <a:extLst>
            <a:ext uri="{FF2B5EF4-FFF2-40B4-BE49-F238E27FC236}">
              <a16:creationId xmlns:a16="http://schemas.microsoft.com/office/drawing/2014/main" id="{00000000-0008-0000-1B00-00008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5" name="Text Box 8">
          <a:extLst>
            <a:ext uri="{FF2B5EF4-FFF2-40B4-BE49-F238E27FC236}">
              <a16:creationId xmlns:a16="http://schemas.microsoft.com/office/drawing/2014/main" id="{00000000-0008-0000-1B00-00008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6" name="Text Box 9">
          <a:extLst>
            <a:ext uri="{FF2B5EF4-FFF2-40B4-BE49-F238E27FC236}">
              <a16:creationId xmlns:a16="http://schemas.microsoft.com/office/drawing/2014/main" id="{00000000-0008-0000-1B00-00008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7" name="Text Box 10">
          <a:extLst>
            <a:ext uri="{FF2B5EF4-FFF2-40B4-BE49-F238E27FC236}">
              <a16:creationId xmlns:a16="http://schemas.microsoft.com/office/drawing/2014/main" id="{00000000-0008-0000-1B00-00008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8" name="Text Box 1">
          <a:extLst>
            <a:ext uri="{FF2B5EF4-FFF2-40B4-BE49-F238E27FC236}">
              <a16:creationId xmlns:a16="http://schemas.microsoft.com/office/drawing/2014/main" id="{00000000-0008-0000-1B00-00008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19" name="Text Box 2">
          <a:extLst>
            <a:ext uri="{FF2B5EF4-FFF2-40B4-BE49-F238E27FC236}">
              <a16:creationId xmlns:a16="http://schemas.microsoft.com/office/drawing/2014/main" id="{00000000-0008-0000-1B00-00008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420" name="Text Box 8">
          <a:extLst>
            <a:ext uri="{FF2B5EF4-FFF2-40B4-BE49-F238E27FC236}">
              <a16:creationId xmlns:a16="http://schemas.microsoft.com/office/drawing/2014/main" id="{00000000-0008-0000-1B00-00008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1" name="Text Box 8">
          <a:extLst>
            <a:ext uri="{FF2B5EF4-FFF2-40B4-BE49-F238E27FC236}">
              <a16:creationId xmlns:a16="http://schemas.microsoft.com/office/drawing/2014/main" id="{00000000-0008-0000-1B00-00008D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422" name="Text Box 8">
          <a:extLst>
            <a:ext uri="{FF2B5EF4-FFF2-40B4-BE49-F238E27FC236}">
              <a16:creationId xmlns:a16="http://schemas.microsoft.com/office/drawing/2014/main" id="{00000000-0008-0000-1B00-00008E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23" name="Text Box 8">
          <a:extLst>
            <a:ext uri="{FF2B5EF4-FFF2-40B4-BE49-F238E27FC236}">
              <a16:creationId xmlns:a16="http://schemas.microsoft.com/office/drawing/2014/main" id="{00000000-0008-0000-1B00-00008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4" name="Text Box 8">
          <a:extLst>
            <a:ext uri="{FF2B5EF4-FFF2-40B4-BE49-F238E27FC236}">
              <a16:creationId xmlns:a16="http://schemas.microsoft.com/office/drawing/2014/main" id="{00000000-0008-0000-1B00-000090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5" name="Text Box 8">
          <a:extLst>
            <a:ext uri="{FF2B5EF4-FFF2-40B4-BE49-F238E27FC236}">
              <a16:creationId xmlns:a16="http://schemas.microsoft.com/office/drawing/2014/main" id="{00000000-0008-0000-1B00-00009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6" name="Text Box 1">
          <a:extLst>
            <a:ext uri="{FF2B5EF4-FFF2-40B4-BE49-F238E27FC236}">
              <a16:creationId xmlns:a16="http://schemas.microsoft.com/office/drawing/2014/main" id="{00000000-0008-0000-1B00-00009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7" name="Text Box 2">
          <a:extLst>
            <a:ext uri="{FF2B5EF4-FFF2-40B4-BE49-F238E27FC236}">
              <a16:creationId xmlns:a16="http://schemas.microsoft.com/office/drawing/2014/main" id="{00000000-0008-0000-1B00-00009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8" name="Text Box 3">
          <a:extLst>
            <a:ext uri="{FF2B5EF4-FFF2-40B4-BE49-F238E27FC236}">
              <a16:creationId xmlns:a16="http://schemas.microsoft.com/office/drawing/2014/main" id="{00000000-0008-0000-1B00-00009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29" name="Text Box 4">
          <a:extLst>
            <a:ext uri="{FF2B5EF4-FFF2-40B4-BE49-F238E27FC236}">
              <a16:creationId xmlns:a16="http://schemas.microsoft.com/office/drawing/2014/main" id="{00000000-0008-0000-1B00-00009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0" name="Text Box 5">
          <a:extLst>
            <a:ext uri="{FF2B5EF4-FFF2-40B4-BE49-F238E27FC236}">
              <a16:creationId xmlns:a16="http://schemas.microsoft.com/office/drawing/2014/main" id="{00000000-0008-0000-1B00-00009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1" name="Text Box 6">
          <a:extLst>
            <a:ext uri="{FF2B5EF4-FFF2-40B4-BE49-F238E27FC236}">
              <a16:creationId xmlns:a16="http://schemas.microsoft.com/office/drawing/2014/main" id="{00000000-0008-0000-1B00-00009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2" name="Text Box 8">
          <a:extLst>
            <a:ext uri="{FF2B5EF4-FFF2-40B4-BE49-F238E27FC236}">
              <a16:creationId xmlns:a16="http://schemas.microsoft.com/office/drawing/2014/main" id="{00000000-0008-0000-1B00-00009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3" name="Text Box 9">
          <a:extLst>
            <a:ext uri="{FF2B5EF4-FFF2-40B4-BE49-F238E27FC236}">
              <a16:creationId xmlns:a16="http://schemas.microsoft.com/office/drawing/2014/main" id="{00000000-0008-0000-1B00-00009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4" name="Text Box 10">
          <a:extLst>
            <a:ext uri="{FF2B5EF4-FFF2-40B4-BE49-F238E27FC236}">
              <a16:creationId xmlns:a16="http://schemas.microsoft.com/office/drawing/2014/main" id="{00000000-0008-0000-1B00-00009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5" name="Text Box 1">
          <a:extLst>
            <a:ext uri="{FF2B5EF4-FFF2-40B4-BE49-F238E27FC236}">
              <a16:creationId xmlns:a16="http://schemas.microsoft.com/office/drawing/2014/main" id="{00000000-0008-0000-1B00-00009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6" name="Text Box 2">
          <a:extLst>
            <a:ext uri="{FF2B5EF4-FFF2-40B4-BE49-F238E27FC236}">
              <a16:creationId xmlns:a16="http://schemas.microsoft.com/office/drawing/2014/main" id="{00000000-0008-0000-1B00-00009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37" name="Text Box 8">
          <a:extLst>
            <a:ext uri="{FF2B5EF4-FFF2-40B4-BE49-F238E27FC236}">
              <a16:creationId xmlns:a16="http://schemas.microsoft.com/office/drawing/2014/main" id="{00000000-0008-0000-1B00-00009D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38" name="Text Box 8">
          <a:extLst>
            <a:ext uri="{FF2B5EF4-FFF2-40B4-BE49-F238E27FC236}">
              <a16:creationId xmlns:a16="http://schemas.microsoft.com/office/drawing/2014/main" id="{00000000-0008-0000-1B00-00009E05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439" name="Text Box 8">
          <a:extLst>
            <a:ext uri="{FF2B5EF4-FFF2-40B4-BE49-F238E27FC236}">
              <a16:creationId xmlns:a16="http://schemas.microsoft.com/office/drawing/2014/main" id="{00000000-0008-0000-1B00-00009F05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40" name="Text Box 8">
          <a:extLst>
            <a:ext uri="{FF2B5EF4-FFF2-40B4-BE49-F238E27FC236}">
              <a16:creationId xmlns:a16="http://schemas.microsoft.com/office/drawing/2014/main" id="{00000000-0008-0000-1B00-0000A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1" name="Text Box 8">
          <a:extLst>
            <a:ext uri="{FF2B5EF4-FFF2-40B4-BE49-F238E27FC236}">
              <a16:creationId xmlns:a16="http://schemas.microsoft.com/office/drawing/2014/main" id="{00000000-0008-0000-1B00-0000A1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2" name="Text Box 8">
          <a:extLst>
            <a:ext uri="{FF2B5EF4-FFF2-40B4-BE49-F238E27FC236}">
              <a16:creationId xmlns:a16="http://schemas.microsoft.com/office/drawing/2014/main" id="{00000000-0008-0000-1B00-0000A2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3" name="Text Box 1">
          <a:extLst>
            <a:ext uri="{FF2B5EF4-FFF2-40B4-BE49-F238E27FC236}">
              <a16:creationId xmlns:a16="http://schemas.microsoft.com/office/drawing/2014/main" id="{00000000-0008-0000-1B00-0000A3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4" name="Text Box 2">
          <a:extLst>
            <a:ext uri="{FF2B5EF4-FFF2-40B4-BE49-F238E27FC236}">
              <a16:creationId xmlns:a16="http://schemas.microsoft.com/office/drawing/2014/main" id="{00000000-0008-0000-1B00-0000A4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5" name="Text Box 3">
          <a:extLst>
            <a:ext uri="{FF2B5EF4-FFF2-40B4-BE49-F238E27FC236}">
              <a16:creationId xmlns:a16="http://schemas.microsoft.com/office/drawing/2014/main" id="{00000000-0008-0000-1B00-0000A5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6" name="Text Box 4">
          <a:extLst>
            <a:ext uri="{FF2B5EF4-FFF2-40B4-BE49-F238E27FC236}">
              <a16:creationId xmlns:a16="http://schemas.microsoft.com/office/drawing/2014/main" id="{00000000-0008-0000-1B00-0000A6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7" name="Text Box 5">
          <a:extLst>
            <a:ext uri="{FF2B5EF4-FFF2-40B4-BE49-F238E27FC236}">
              <a16:creationId xmlns:a16="http://schemas.microsoft.com/office/drawing/2014/main" id="{00000000-0008-0000-1B00-0000A7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8" name="Text Box 6">
          <a:extLst>
            <a:ext uri="{FF2B5EF4-FFF2-40B4-BE49-F238E27FC236}">
              <a16:creationId xmlns:a16="http://schemas.microsoft.com/office/drawing/2014/main" id="{00000000-0008-0000-1B00-0000A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49" name="Text Box 8">
          <a:extLst>
            <a:ext uri="{FF2B5EF4-FFF2-40B4-BE49-F238E27FC236}">
              <a16:creationId xmlns:a16="http://schemas.microsoft.com/office/drawing/2014/main" id="{00000000-0008-0000-1B00-0000A9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0" name="Text Box 9">
          <a:extLst>
            <a:ext uri="{FF2B5EF4-FFF2-40B4-BE49-F238E27FC236}">
              <a16:creationId xmlns:a16="http://schemas.microsoft.com/office/drawing/2014/main" id="{00000000-0008-0000-1B00-0000AA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1" name="Text Box 10">
          <a:extLst>
            <a:ext uri="{FF2B5EF4-FFF2-40B4-BE49-F238E27FC236}">
              <a16:creationId xmlns:a16="http://schemas.microsoft.com/office/drawing/2014/main" id="{00000000-0008-0000-1B00-0000AB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2" name="Text Box 1">
          <a:extLst>
            <a:ext uri="{FF2B5EF4-FFF2-40B4-BE49-F238E27FC236}">
              <a16:creationId xmlns:a16="http://schemas.microsoft.com/office/drawing/2014/main" id="{00000000-0008-0000-1B00-0000AC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453" name="Text Box 2">
          <a:extLst>
            <a:ext uri="{FF2B5EF4-FFF2-40B4-BE49-F238E27FC236}">
              <a16:creationId xmlns:a16="http://schemas.microsoft.com/office/drawing/2014/main" id="{00000000-0008-0000-1B00-0000AD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454" name="Text Box 8">
          <a:extLst>
            <a:ext uri="{FF2B5EF4-FFF2-40B4-BE49-F238E27FC236}">
              <a16:creationId xmlns:a16="http://schemas.microsoft.com/office/drawing/2014/main" id="{00000000-0008-0000-1B00-0000AE05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5" name="Text Box 8">
          <a:extLst>
            <a:ext uri="{FF2B5EF4-FFF2-40B4-BE49-F238E27FC236}">
              <a16:creationId xmlns:a16="http://schemas.microsoft.com/office/drawing/2014/main" id="{00000000-0008-0000-1B00-0000AF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6" name="Text Box 8">
          <a:extLst>
            <a:ext uri="{FF2B5EF4-FFF2-40B4-BE49-F238E27FC236}">
              <a16:creationId xmlns:a16="http://schemas.microsoft.com/office/drawing/2014/main" id="{00000000-0008-0000-1B00-0000B0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7" name="Text Box 8">
          <a:extLst>
            <a:ext uri="{FF2B5EF4-FFF2-40B4-BE49-F238E27FC236}">
              <a16:creationId xmlns:a16="http://schemas.microsoft.com/office/drawing/2014/main" id="{00000000-0008-0000-1B00-0000B1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51</xdr:row>
      <xdr:rowOff>0</xdr:rowOff>
    </xdr:from>
    <xdr:ext cx="114300" cy="285750"/>
    <xdr:sp macro="" textlink="">
      <xdr:nvSpPr>
        <xdr:cNvPr id="1458" name="Text Box 8">
          <a:extLst>
            <a:ext uri="{FF2B5EF4-FFF2-40B4-BE49-F238E27FC236}">
              <a16:creationId xmlns:a16="http://schemas.microsoft.com/office/drawing/2014/main" id="{00000000-0008-0000-1B00-0000B2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459" name="Text Box 8">
          <a:extLst>
            <a:ext uri="{FF2B5EF4-FFF2-40B4-BE49-F238E27FC236}">
              <a16:creationId xmlns:a16="http://schemas.microsoft.com/office/drawing/2014/main" id="{00000000-0008-0000-1B00-0000B305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60" name="Text Box 8">
          <a:extLst>
            <a:ext uri="{FF2B5EF4-FFF2-40B4-BE49-F238E27FC236}">
              <a16:creationId xmlns:a16="http://schemas.microsoft.com/office/drawing/2014/main" id="{00000000-0008-0000-1B00-0000B4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461" name="Text Box 8">
          <a:extLst>
            <a:ext uri="{FF2B5EF4-FFF2-40B4-BE49-F238E27FC236}">
              <a16:creationId xmlns:a16="http://schemas.microsoft.com/office/drawing/2014/main" id="{00000000-0008-0000-1B00-0000B505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462" name="Text Box 8">
          <a:extLst>
            <a:ext uri="{FF2B5EF4-FFF2-40B4-BE49-F238E27FC236}">
              <a16:creationId xmlns:a16="http://schemas.microsoft.com/office/drawing/2014/main" id="{00000000-0008-0000-1B00-0000B605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9525</xdr:rowOff>
    </xdr:from>
    <xdr:ext cx="114300" cy="285750"/>
    <xdr:sp macro="" textlink="">
      <xdr:nvSpPr>
        <xdr:cNvPr id="1463" name="Text Box 8">
          <a:extLst>
            <a:ext uri="{FF2B5EF4-FFF2-40B4-BE49-F238E27FC236}">
              <a16:creationId xmlns:a16="http://schemas.microsoft.com/office/drawing/2014/main" id="{00000000-0008-0000-1B00-0000B7050000}"/>
            </a:ext>
          </a:extLst>
        </xdr:cNvPr>
        <xdr:cNvSpPr txBox="1">
          <a:spLocks noChangeArrowheads="1"/>
        </xdr:cNvSpPr>
      </xdr:nvSpPr>
      <xdr:spPr bwMode="auto">
        <a:xfrm>
          <a:off x="6248400"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50</xdr:row>
      <xdr:rowOff>0</xdr:rowOff>
    </xdr:from>
    <xdr:ext cx="114300" cy="285750"/>
    <xdr:sp macro="" textlink="">
      <xdr:nvSpPr>
        <xdr:cNvPr id="1464" name="Text Box 8">
          <a:extLst>
            <a:ext uri="{FF2B5EF4-FFF2-40B4-BE49-F238E27FC236}">
              <a16:creationId xmlns:a16="http://schemas.microsoft.com/office/drawing/2014/main" id="{00000000-0008-0000-1B00-0000B805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5" name="Text Box 1">
          <a:extLst>
            <a:ext uri="{FF2B5EF4-FFF2-40B4-BE49-F238E27FC236}">
              <a16:creationId xmlns:a16="http://schemas.microsoft.com/office/drawing/2014/main" id="{00000000-0008-0000-1B00-0000B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6" name="Text Box 2">
          <a:extLst>
            <a:ext uri="{FF2B5EF4-FFF2-40B4-BE49-F238E27FC236}">
              <a16:creationId xmlns:a16="http://schemas.microsoft.com/office/drawing/2014/main" id="{00000000-0008-0000-1B00-0000B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7" name="Text Box 3">
          <a:extLst>
            <a:ext uri="{FF2B5EF4-FFF2-40B4-BE49-F238E27FC236}">
              <a16:creationId xmlns:a16="http://schemas.microsoft.com/office/drawing/2014/main" id="{00000000-0008-0000-1B00-0000B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8" name="Text Box 4">
          <a:extLst>
            <a:ext uri="{FF2B5EF4-FFF2-40B4-BE49-F238E27FC236}">
              <a16:creationId xmlns:a16="http://schemas.microsoft.com/office/drawing/2014/main" id="{00000000-0008-0000-1B00-0000B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69" name="Text Box 5">
          <a:extLst>
            <a:ext uri="{FF2B5EF4-FFF2-40B4-BE49-F238E27FC236}">
              <a16:creationId xmlns:a16="http://schemas.microsoft.com/office/drawing/2014/main" id="{00000000-0008-0000-1B00-0000B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0" name="Text Box 6">
          <a:extLst>
            <a:ext uri="{FF2B5EF4-FFF2-40B4-BE49-F238E27FC236}">
              <a16:creationId xmlns:a16="http://schemas.microsoft.com/office/drawing/2014/main" id="{00000000-0008-0000-1B00-0000B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1" name="Text Box 8">
          <a:extLst>
            <a:ext uri="{FF2B5EF4-FFF2-40B4-BE49-F238E27FC236}">
              <a16:creationId xmlns:a16="http://schemas.microsoft.com/office/drawing/2014/main" id="{00000000-0008-0000-1B00-0000B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2" name="Text Box 9">
          <a:extLst>
            <a:ext uri="{FF2B5EF4-FFF2-40B4-BE49-F238E27FC236}">
              <a16:creationId xmlns:a16="http://schemas.microsoft.com/office/drawing/2014/main" id="{00000000-0008-0000-1B00-0000C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3" name="Text Box 10">
          <a:extLst>
            <a:ext uri="{FF2B5EF4-FFF2-40B4-BE49-F238E27FC236}">
              <a16:creationId xmlns:a16="http://schemas.microsoft.com/office/drawing/2014/main" id="{00000000-0008-0000-1B00-0000C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4" name="Text Box 1">
          <a:extLst>
            <a:ext uri="{FF2B5EF4-FFF2-40B4-BE49-F238E27FC236}">
              <a16:creationId xmlns:a16="http://schemas.microsoft.com/office/drawing/2014/main" id="{00000000-0008-0000-1B00-0000C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5" name="Text Box 2">
          <a:extLst>
            <a:ext uri="{FF2B5EF4-FFF2-40B4-BE49-F238E27FC236}">
              <a16:creationId xmlns:a16="http://schemas.microsoft.com/office/drawing/2014/main" id="{00000000-0008-0000-1B00-0000C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6" name="Text Box 8">
          <a:extLst>
            <a:ext uri="{FF2B5EF4-FFF2-40B4-BE49-F238E27FC236}">
              <a16:creationId xmlns:a16="http://schemas.microsoft.com/office/drawing/2014/main" id="{00000000-0008-0000-1B00-0000C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1B00-0000C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8" name="Text Box 1">
          <a:extLst>
            <a:ext uri="{FF2B5EF4-FFF2-40B4-BE49-F238E27FC236}">
              <a16:creationId xmlns:a16="http://schemas.microsoft.com/office/drawing/2014/main" id="{00000000-0008-0000-1B00-0000C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79" name="Text Box 2">
          <a:extLst>
            <a:ext uri="{FF2B5EF4-FFF2-40B4-BE49-F238E27FC236}">
              <a16:creationId xmlns:a16="http://schemas.microsoft.com/office/drawing/2014/main" id="{00000000-0008-0000-1B00-0000C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0" name="Text Box 3">
          <a:extLst>
            <a:ext uri="{FF2B5EF4-FFF2-40B4-BE49-F238E27FC236}">
              <a16:creationId xmlns:a16="http://schemas.microsoft.com/office/drawing/2014/main" id="{00000000-0008-0000-1B00-0000C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1" name="Text Box 4">
          <a:extLst>
            <a:ext uri="{FF2B5EF4-FFF2-40B4-BE49-F238E27FC236}">
              <a16:creationId xmlns:a16="http://schemas.microsoft.com/office/drawing/2014/main" id="{00000000-0008-0000-1B00-0000C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2" name="Text Box 5">
          <a:extLst>
            <a:ext uri="{FF2B5EF4-FFF2-40B4-BE49-F238E27FC236}">
              <a16:creationId xmlns:a16="http://schemas.microsoft.com/office/drawing/2014/main" id="{00000000-0008-0000-1B00-0000C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3" name="Text Box 6">
          <a:extLst>
            <a:ext uri="{FF2B5EF4-FFF2-40B4-BE49-F238E27FC236}">
              <a16:creationId xmlns:a16="http://schemas.microsoft.com/office/drawing/2014/main" id="{00000000-0008-0000-1B00-0000C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4" name="Text Box 8">
          <a:extLst>
            <a:ext uri="{FF2B5EF4-FFF2-40B4-BE49-F238E27FC236}">
              <a16:creationId xmlns:a16="http://schemas.microsoft.com/office/drawing/2014/main" id="{00000000-0008-0000-1B00-0000C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5" name="Text Box 9">
          <a:extLst>
            <a:ext uri="{FF2B5EF4-FFF2-40B4-BE49-F238E27FC236}">
              <a16:creationId xmlns:a16="http://schemas.microsoft.com/office/drawing/2014/main" id="{00000000-0008-0000-1B00-0000C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6" name="Text Box 10">
          <a:extLst>
            <a:ext uri="{FF2B5EF4-FFF2-40B4-BE49-F238E27FC236}">
              <a16:creationId xmlns:a16="http://schemas.microsoft.com/office/drawing/2014/main" id="{00000000-0008-0000-1B00-0000C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7" name="Text Box 1">
          <a:extLst>
            <a:ext uri="{FF2B5EF4-FFF2-40B4-BE49-F238E27FC236}">
              <a16:creationId xmlns:a16="http://schemas.microsoft.com/office/drawing/2014/main" id="{00000000-0008-0000-1B00-0000CF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8" name="Text Box 2">
          <a:extLst>
            <a:ext uri="{FF2B5EF4-FFF2-40B4-BE49-F238E27FC236}">
              <a16:creationId xmlns:a16="http://schemas.microsoft.com/office/drawing/2014/main" id="{00000000-0008-0000-1B00-0000D0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89" name="Text Box 8">
          <a:extLst>
            <a:ext uri="{FF2B5EF4-FFF2-40B4-BE49-F238E27FC236}">
              <a16:creationId xmlns:a16="http://schemas.microsoft.com/office/drawing/2014/main" id="{00000000-0008-0000-1B00-0000D1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1B00-0000D2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1" name="Text Box 1">
          <a:extLst>
            <a:ext uri="{FF2B5EF4-FFF2-40B4-BE49-F238E27FC236}">
              <a16:creationId xmlns:a16="http://schemas.microsoft.com/office/drawing/2014/main" id="{00000000-0008-0000-1B00-0000D3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2" name="Text Box 2">
          <a:extLst>
            <a:ext uri="{FF2B5EF4-FFF2-40B4-BE49-F238E27FC236}">
              <a16:creationId xmlns:a16="http://schemas.microsoft.com/office/drawing/2014/main" id="{00000000-0008-0000-1B00-0000D4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3" name="Text Box 3">
          <a:extLst>
            <a:ext uri="{FF2B5EF4-FFF2-40B4-BE49-F238E27FC236}">
              <a16:creationId xmlns:a16="http://schemas.microsoft.com/office/drawing/2014/main" id="{00000000-0008-0000-1B00-0000D5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4" name="Text Box 4">
          <a:extLst>
            <a:ext uri="{FF2B5EF4-FFF2-40B4-BE49-F238E27FC236}">
              <a16:creationId xmlns:a16="http://schemas.microsoft.com/office/drawing/2014/main" id="{00000000-0008-0000-1B00-0000D6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5" name="Text Box 5">
          <a:extLst>
            <a:ext uri="{FF2B5EF4-FFF2-40B4-BE49-F238E27FC236}">
              <a16:creationId xmlns:a16="http://schemas.microsoft.com/office/drawing/2014/main" id="{00000000-0008-0000-1B00-0000D7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6" name="Text Box 6">
          <a:extLst>
            <a:ext uri="{FF2B5EF4-FFF2-40B4-BE49-F238E27FC236}">
              <a16:creationId xmlns:a16="http://schemas.microsoft.com/office/drawing/2014/main" id="{00000000-0008-0000-1B00-0000D8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7" name="Text Box 8">
          <a:extLst>
            <a:ext uri="{FF2B5EF4-FFF2-40B4-BE49-F238E27FC236}">
              <a16:creationId xmlns:a16="http://schemas.microsoft.com/office/drawing/2014/main" id="{00000000-0008-0000-1B00-0000D9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8" name="Text Box 9">
          <a:extLst>
            <a:ext uri="{FF2B5EF4-FFF2-40B4-BE49-F238E27FC236}">
              <a16:creationId xmlns:a16="http://schemas.microsoft.com/office/drawing/2014/main" id="{00000000-0008-0000-1B00-0000DA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499" name="Text Box 10">
          <a:extLst>
            <a:ext uri="{FF2B5EF4-FFF2-40B4-BE49-F238E27FC236}">
              <a16:creationId xmlns:a16="http://schemas.microsoft.com/office/drawing/2014/main" id="{00000000-0008-0000-1B00-0000DB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0" name="Text Box 1">
          <a:extLst>
            <a:ext uri="{FF2B5EF4-FFF2-40B4-BE49-F238E27FC236}">
              <a16:creationId xmlns:a16="http://schemas.microsoft.com/office/drawing/2014/main" id="{00000000-0008-0000-1B00-0000DC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1" name="Text Box 2">
          <a:extLst>
            <a:ext uri="{FF2B5EF4-FFF2-40B4-BE49-F238E27FC236}">
              <a16:creationId xmlns:a16="http://schemas.microsoft.com/office/drawing/2014/main" id="{00000000-0008-0000-1B00-0000DD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502" name="Text Box 8">
          <a:extLst>
            <a:ext uri="{FF2B5EF4-FFF2-40B4-BE49-F238E27FC236}">
              <a16:creationId xmlns:a16="http://schemas.microsoft.com/office/drawing/2014/main" id="{00000000-0008-0000-1B00-0000DE05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28</xdr:row>
      <xdr:rowOff>0</xdr:rowOff>
    </xdr:from>
    <xdr:ext cx="114300" cy="285750"/>
    <xdr:sp macro="" textlink="">
      <xdr:nvSpPr>
        <xdr:cNvPr id="1503" name="Text Box 8">
          <a:extLst>
            <a:ext uri="{FF2B5EF4-FFF2-40B4-BE49-F238E27FC236}">
              <a16:creationId xmlns:a16="http://schemas.microsoft.com/office/drawing/2014/main" id="{00000000-0008-0000-1B00-0000DF05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4" name="Text Box 8">
          <a:extLst>
            <a:ext uri="{FF2B5EF4-FFF2-40B4-BE49-F238E27FC236}">
              <a16:creationId xmlns:a16="http://schemas.microsoft.com/office/drawing/2014/main" id="{00000000-0008-0000-1B00-0000E0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5" name="Text Box 8">
          <a:extLst>
            <a:ext uri="{FF2B5EF4-FFF2-40B4-BE49-F238E27FC236}">
              <a16:creationId xmlns:a16="http://schemas.microsoft.com/office/drawing/2014/main" id="{00000000-0008-0000-1B00-0000E1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506" name="Text Box 8">
          <a:extLst>
            <a:ext uri="{FF2B5EF4-FFF2-40B4-BE49-F238E27FC236}">
              <a16:creationId xmlns:a16="http://schemas.microsoft.com/office/drawing/2014/main" id="{00000000-0008-0000-1B00-0000E2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7" name="Text Box 8">
          <a:extLst>
            <a:ext uri="{FF2B5EF4-FFF2-40B4-BE49-F238E27FC236}">
              <a16:creationId xmlns:a16="http://schemas.microsoft.com/office/drawing/2014/main" id="{00000000-0008-0000-1B00-0000E3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508" name="Text Box 8">
          <a:extLst>
            <a:ext uri="{FF2B5EF4-FFF2-40B4-BE49-F238E27FC236}">
              <a16:creationId xmlns:a16="http://schemas.microsoft.com/office/drawing/2014/main" id="{00000000-0008-0000-1B00-0000E405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509" name="Text Box 8">
          <a:extLst>
            <a:ext uri="{FF2B5EF4-FFF2-40B4-BE49-F238E27FC236}">
              <a16:creationId xmlns:a16="http://schemas.microsoft.com/office/drawing/2014/main" id="{00000000-0008-0000-1B00-0000E505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0" name="Text Box 8">
          <a:extLst>
            <a:ext uri="{FF2B5EF4-FFF2-40B4-BE49-F238E27FC236}">
              <a16:creationId xmlns:a16="http://schemas.microsoft.com/office/drawing/2014/main" id="{00000000-0008-0000-1B00-0000E6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1" name="Text Box 8">
          <a:extLst>
            <a:ext uri="{FF2B5EF4-FFF2-40B4-BE49-F238E27FC236}">
              <a16:creationId xmlns:a16="http://schemas.microsoft.com/office/drawing/2014/main" id="{00000000-0008-0000-1B00-0000E7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2" name="Text Box 8">
          <a:extLst>
            <a:ext uri="{FF2B5EF4-FFF2-40B4-BE49-F238E27FC236}">
              <a16:creationId xmlns:a16="http://schemas.microsoft.com/office/drawing/2014/main" id="{00000000-0008-0000-1B00-0000E8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513" name="Text Box 8">
          <a:extLst>
            <a:ext uri="{FF2B5EF4-FFF2-40B4-BE49-F238E27FC236}">
              <a16:creationId xmlns:a16="http://schemas.microsoft.com/office/drawing/2014/main" id="{00000000-0008-0000-1B00-0000E905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4" name="Text Box 1">
          <a:extLst>
            <a:ext uri="{FF2B5EF4-FFF2-40B4-BE49-F238E27FC236}">
              <a16:creationId xmlns:a16="http://schemas.microsoft.com/office/drawing/2014/main" id="{00000000-0008-0000-1B00-0000EA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5" name="Text Box 2">
          <a:extLst>
            <a:ext uri="{FF2B5EF4-FFF2-40B4-BE49-F238E27FC236}">
              <a16:creationId xmlns:a16="http://schemas.microsoft.com/office/drawing/2014/main" id="{00000000-0008-0000-1B00-0000EB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6" name="Text Box 3">
          <a:extLst>
            <a:ext uri="{FF2B5EF4-FFF2-40B4-BE49-F238E27FC236}">
              <a16:creationId xmlns:a16="http://schemas.microsoft.com/office/drawing/2014/main" id="{00000000-0008-0000-1B00-0000EC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7" name="Text Box 4">
          <a:extLst>
            <a:ext uri="{FF2B5EF4-FFF2-40B4-BE49-F238E27FC236}">
              <a16:creationId xmlns:a16="http://schemas.microsoft.com/office/drawing/2014/main" id="{00000000-0008-0000-1B00-0000ED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8" name="Text Box 5">
          <a:extLst>
            <a:ext uri="{FF2B5EF4-FFF2-40B4-BE49-F238E27FC236}">
              <a16:creationId xmlns:a16="http://schemas.microsoft.com/office/drawing/2014/main" id="{00000000-0008-0000-1B00-0000EE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19" name="Text Box 6">
          <a:extLst>
            <a:ext uri="{FF2B5EF4-FFF2-40B4-BE49-F238E27FC236}">
              <a16:creationId xmlns:a16="http://schemas.microsoft.com/office/drawing/2014/main" id="{00000000-0008-0000-1B00-0000EF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0" name="Text Box 8">
          <a:extLst>
            <a:ext uri="{FF2B5EF4-FFF2-40B4-BE49-F238E27FC236}">
              <a16:creationId xmlns:a16="http://schemas.microsoft.com/office/drawing/2014/main" id="{00000000-0008-0000-1B00-0000F0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1" name="Text Box 9">
          <a:extLst>
            <a:ext uri="{FF2B5EF4-FFF2-40B4-BE49-F238E27FC236}">
              <a16:creationId xmlns:a16="http://schemas.microsoft.com/office/drawing/2014/main" id="{00000000-0008-0000-1B00-0000F1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2" name="Text Box 10">
          <a:extLst>
            <a:ext uri="{FF2B5EF4-FFF2-40B4-BE49-F238E27FC236}">
              <a16:creationId xmlns:a16="http://schemas.microsoft.com/office/drawing/2014/main" id="{00000000-0008-0000-1B00-0000F2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3" name="Text Box 1">
          <a:extLst>
            <a:ext uri="{FF2B5EF4-FFF2-40B4-BE49-F238E27FC236}">
              <a16:creationId xmlns:a16="http://schemas.microsoft.com/office/drawing/2014/main" id="{00000000-0008-0000-1B00-0000F3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524" name="Text Box 2">
          <a:extLst>
            <a:ext uri="{FF2B5EF4-FFF2-40B4-BE49-F238E27FC236}">
              <a16:creationId xmlns:a16="http://schemas.microsoft.com/office/drawing/2014/main" id="{00000000-0008-0000-1B00-0000F405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5" name="Text Box 1">
          <a:extLst>
            <a:ext uri="{FF2B5EF4-FFF2-40B4-BE49-F238E27FC236}">
              <a16:creationId xmlns:a16="http://schemas.microsoft.com/office/drawing/2014/main" id="{00000000-0008-0000-1B00-0000F5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6" name="Text Box 2">
          <a:extLst>
            <a:ext uri="{FF2B5EF4-FFF2-40B4-BE49-F238E27FC236}">
              <a16:creationId xmlns:a16="http://schemas.microsoft.com/office/drawing/2014/main" id="{00000000-0008-0000-1B00-0000F6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7" name="Text Box 3">
          <a:extLst>
            <a:ext uri="{FF2B5EF4-FFF2-40B4-BE49-F238E27FC236}">
              <a16:creationId xmlns:a16="http://schemas.microsoft.com/office/drawing/2014/main" id="{00000000-0008-0000-1B00-0000F7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8" name="Text Box 4">
          <a:extLst>
            <a:ext uri="{FF2B5EF4-FFF2-40B4-BE49-F238E27FC236}">
              <a16:creationId xmlns:a16="http://schemas.microsoft.com/office/drawing/2014/main" id="{00000000-0008-0000-1B00-0000F8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29" name="Text Box 5">
          <a:extLst>
            <a:ext uri="{FF2B5EF4-FFF2-40B4-BE49-F238E27FC236}">
              <a16:creationId xmlns:a16="http://schemas.microsoft.com/office/drawing/2014/main" id="{00000000-0008-0000-1B00-0000F9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0" name="Text Box 6">
          <a:extLst>
            <a:ext uri="{FF2B5EF4-FFF2-40B4-BE49-F238E27FC236}">
              <a16:creationId xmlns:a16="http://schemas.microsoft.com/office/drawing/2014/main" id="{00000000-0008-0000-1B00-0000FA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1" name="Text Box 8">
          <a:extLst>
            <a:ext uri="{FF2B5EF4-FFF2-40B4-BE49-F238E27FC236}">
              <a16:creationId xmlns:a16="http://schemas.microsoft.com/office/drawing/2014/main" id="{00000000-0008-0000-1B00-0000FB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2" name="Text Box 9">
          <a:extLst>
            <a:ext uri="{FF2B5EF4-FFF2-40B4-BE49-F238E27FC236}">
              <a16:creationId xmlns:a16="http://schemas.microsoft.com/office/drawing/2014/main" id="{00000000-0008-0000-1B00-0000FC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3" name="Text Box 10">
          <a:extLst>
            <a:ext uri="{FF2B5EF4-FFF2-40B4-BE49-F238E27FC236}">
              <a16:creationId xmlns:a16="http://schemas.microsoft.com/office/drawing/2014/main" id="{00000000-0008-0000-1B00-0000FD05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34" name="Text Box 11">
          <a:extLst>
            <a:ext uri="{FF2B5EF4-FFF2-40B4-BE49-F238E27FC236}">
              <a16:creationId xmlns:a16="http://schemas.microsoft.com/office/drawing/2014/main" id="{00000000-0008-0000-1B00-0000FE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35" name="Text Box 12">
          <a:extLst>
            <a:ext uri="{FF2B5EF4-FFF2-40B4-BE49-F238E27FC236}">
              <a16:creationId xmlns:a16="http://schemas.microsoft.com/office/drawing/2014/main" id="{00000000-0008-0000-1B00-0000FF05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6" name="Text Box 1">
          <a:extLst>
            <a:ext uri="{FF2B5EF4-FFF2-40B4-BE49-F238E27FC236}">
              <a16:creationId xmlns:a16="http://schemas.microsoft.com/office/drawing/2014/main" id="{00000000-0008-0000-1B00-000000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7" name="Text Box 2">
          <a:extLst>
            <a:ext uri="{FF2B5EF4-FFF2-40B4-BE49-F238E27FC236}">
              <a16:creationId xmlns:a16="http://schemas.microsoft.com/office/drawing/2014/main" id="{00000000-0008-0000-1B00-000001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8" name="Text Box 1">
          <a:extLst>
            <a:ext uri="{FF2B5EF4-FFF2-40B4-BE49-F238E27FC236}">
              <a16:creationId xmlns:a16="http://schemas.microsoft.com/office/drawing/2014/main" id="{00000000-0008-0000-1B00-00000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39" name="Text Box 2">
          <a:extLst>
            <a:ext uri="{FF2B5EF4-FFF2-40B4-BE49-F238E27FC236}">
              <a16:creationId xmlns:a16="http://schemas.microsoft.com/office/drawing/2014/main" id="{00000000-0008-0000-1B00-000003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0" name="Text Box 3">
          <a:extLst>
            <a:ext uri="{FF2B5EF4-FFF2-40B4-BE49-F238E27FC236}">
              <a16:creationId xmlns:a16="http://schemas.microsoft.com/office/drawing/2014/main" id="{00000000-0008-0000-1B00-000004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1" name="Text Box 4">
          <a:extLst>
            <a:ext uri="{FF2B5EF4-FFF2-40B4-BE49-F238E27FC236}">
              <a16:creationId xmlns:a16="http://schemas.microsoft.com/office/drawing/2014/main" id="{00000000-0008-0000-1B00-000005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2" name="Text Box 5">
          <a:extLst>
            <a:ext uri="{FF2B5EF4-FFF2-40B4-BE49-F238E27FC236}">
              <a16:creationId xmlns:a16="http://schemas.microsoft.com/office/drawing/2014/main" id="{00000000-0008-0000-1B00-00000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3" name="Text Box 6">
          <a:extLst>
            <a:ext uri="{FF2B5EF4-FFF2-40B4-BE49-F238E27FC236}">
              <a16:creationId xmlns:a16="http://schemas.microsoft.com/office/drawing/2014/main" id="{00000000-0008-0000-1B00-00000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4" name="Text Box 8">
          <a:extLst>
            <a:ext uri="{FF2B5EF4-FFF2-40B4-BE49-F238E27FC236}">
              <a16:creationId xmlns:a16="http://schemas.microsoft.com/office/drawing/2014/main" id="{00000000-0008-0000-1B00-000008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5" name="Text Box 9">
          <a:extLst>
            <a:ext uri="{FF2B5EF4-FFF2-40B4-BE49-F238E27FC236}">
              <a16:creationId xmlns:a16="http://schemas.microsoft.com/office/drawing/2014/main" id="{00000000-0008-0000-1B00-000009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6" name="Text Box 10">
          <a:extLst>
            <a:ext uri="{FF2B5EF4-FFF2-40B4-BE49-F238E27FC236}">
              <a16:creationId xmlns:a16="http://schemas.microsoft.com/office/drawing/2014/main" id="{00000000-0008-0000-1B00-00000A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47" name="Text Box 11">
          <a:extLst>
            <a:ext uri="{FF2B5EF4-FFF2-40B4-BE49-F238E27FC236}">
              <a16:creationId xmlns:a16="http://schemas.microsoft.com/office/drawing/2014/main" id="{00000000-0008-0000-1B00-00000B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48" name="Text Box 12">
          <a:extLst>
            <a:ext uri="{FF2B5EF4-FFF2-40B4-BE49-F238E27FC236}">
              <a16:creationId xmlns:a16="http://schemas.microsoft.com/office/drawing/2014/main" id="{00000000-0008-0000-1B00-00000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49" name="Text Box 1">
          <a:extLst>
            <a:ext uri="{FF2B5EF4-FFF2-40B4-BE49-F238E27FC236}">
              <a16:creationId xmlns:a16="http://schemas.microsoft.com/office/drawing/2014/main" id="{00000000-0008-0000-1B00-00000D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50" name="Text Box 2">
          <a:extLst>
            <a:ext uri="{FF2B5EF4-FFF2-40B4-BE49-F238E27FC236}">
              <a16:creationId xmlns:a16="http://schemas.microsoft.com/office/drawing/2014/main" id="{00000000-0008-0000-1B00-00000E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551" name="Text Box 8">
          <a:extLst>
            <a:ext uri="{FF2B5EF4-FFF2-40B4-BE49-F238E27FC236}">
              <a16:creationId xmlns:a16="http://schemas.microsoft.com/office/drawing/2014/main" id="{00000000-0008-0000-1B00-00000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2" name="Text Box 13">
          <a:extLst>
            <a:ext uri="{FF2B5EF4-FFF2-40B4-BE49-F238E27FC236}">
              <a16:creationId xmlns:a16="http://schemas.microsoft.com/office/drawing/2014/main" id="{00000000-0008-0000-1B00-000010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3" name="Text Box 14">
          <a:extLst>
            <a:ext uri="{FF2B5EF4-FFF2-40B4-BE49-F238E27FC236}">
              <a16:creationId xmlns:a16="http://schemas.microsoft.com/office/drawing/2014/main" id="{00000000-0008-0000-1B00-000011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4" name="Text Box 13">
          <a:extLst>
            <a:ext uri="{FF2B5EF4-FFF2-40B4-BE49-F238E27FC236}">
              <a16:creationId xmlns:a16="http://schemas.microsoft.com/office/drawing/2014/main" id="{00000000-0008-0000-1B00-000012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5" name="Text Box 14">
          <a:extLst>
            <a:ext uri="{FF2B5EF4-FFF2-40B4-BE49-F238E27FC236}">
              <a16:creationId xmlns:a16="http://schemas.microsoft.com/office/drawing/2014/main" id="{00000000-0008-0000-1B00-000013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56" name="Text Box 13">
          <a:extLst>
            <a:ext uri="{FF2B5EF4-FFF2-40B4-BE49-F238E27FC236}">
              <a16:creationId xmlns:a16="http://schemas.microsoft.com/office/drawing/2014/main" id="{00000000-0008-0000-1B00-000014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57" name="Text Box 14">
          <a:extLst>
            <a:ext uri="{FF2B5EF4-FFF2-40B4-BE49-F238E27FC236}">
              <a16:creationId xmlns:a16="http://schemas.microsoft.com/office/drawing/2014/main" id="{00000000-0008-0000-1B00-000015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8" name="Text Box 8">
          <a:extLst>
            <a:ext uri="{FF2B5EF4-FFF2-40B4-BE49-F238E27FC236}">
              <a16:creationId xmlns:a16="http://schemas.microsoft.com/office/drawing/2014/main" id="{00000000-0008-0000-1B00-000016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59" name="Text Box 8">
          <a:extLst>
            <a:ext uri="{FF2B5EF4-FFF2-40B4-BE49-F238E27FC236}">
              <a16:creationId xmlns:a16="http://schemas.microsoft.com/office/drawing/2014/main" id="{00000000-0008-0000-1B00-000017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60" name="Text Box 8">
          <a:extLst>
            <a:ext uri="{FF2B5EF4-FFF2-40B4-BE49-F238E27FC236}">
              <a16:creationId xmlns:a16="http://schemas.microsoft.com/office/drawing/2014/main" id="{00000000-0008-0000-1B00-000018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61" name="Text Box 8">
          <a:extLst>
            <a:ext uri="{FF2B5EF4-FFF2-40B4-BE49-F238E27FC236}">
              <a16:creationId xmlns:a16="http://schemas.microsoft.com/office/drawing/2014/main" id="{00000000-0008-0000-1B00-000019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62" name="Text Box 8">
          <a:extLst>
            <a:ext uri="{FF2B5EF4-FFF2-40B4-BE49-F238E27FC236}">
              <a16:creationId xmlns:a16="http://schemas.microsoft.com/office/drawing/2014/main" id="{00000000-0008-0000-1B00-00001A06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563" name="Text Box 8">
          <a:extLst>
            <a:ext uri="{FF2B5EF4-FFF2-40B4-BE49-F238E27FC236}">
              <a16:creationId xmlns:a16="http://schemas.microsoft.com/office/drawing/2014/main" id="{00000000-0008-0000-1B00-00001B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564" name="Text Box 8">
          <a:extLst>
            <a:ext uri="{FF2B5EF4-FFF2-40B4-BE49-F238E27FC236}">
              <a16:creationId xmlns:a16="http://schemas.microsoft.com/office/drawing/2014/main" id="{00000000-0008-0000-1B00-00001C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565" name="Text Box 8">
          <a:extLst>
            <a:ext uri="{FF2B5EF4-FFF2-40B4-BE49-F238E27FC236}">
              <a16:creationId xmlns:a16="http://schemas.microsoft.com/office/drawing/2014/main" id="{00000000-0008-0000-1B00-00001D06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254000</xdr:colOff>
      <xdr:row>23</xdr:row>
      <xdr:rowOff>0</xdr:rowOff>
    </xdr:from>
    <xdr:ext cx="114300" cy="285750"/>
    <xdr:sp macro="" textlink="">
      <xdr:nvSpPr>
        <xdr:cNvPr id="1566" name="Text Box 8">
          <a:extLst>
            <a:ext uri="{FF2B5EF4-FFF2-40B4-BE49-F238E27FC236}">
              <a16:creationId xmlns:a16="http://schemas.microsoft.com/office/drawing/2014/main" id="{00000000-0008-0000-1B00-00001E060000}"/>
            </a:ext>
          </a:extLst>
        </xdr:cNvPr>
        <xdr:cNvSpPr txBox="1">
          <a:spLocks noChangeArrowheads="1"/>
        </xdr:cNvSpPr>
      </xdr:nvSpPr>
      <xdr:spPr bwMode="auto">
        <a:xfrm>
          <a:off x="8318500" y="468312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352425</xdr:colOff>
      <xdr:row>61</xdr:row>
      <xdr:rowOff>38100</xdr:rowOff>
    </xdr:from>
    <xdr:ext cx="114300" cy="285750"/>
    <xdr:sp macro="" textlink="">
      <xdr:nvSpPr>
        <xdr:cNvPr id="1567" name="Text Box 8">
          <a:extLst>
            <a:ext uri="{FF2B5EF4-FFF2-40B4-BE49-F238E27FC236}">
              <a16:creationId xmlns:a16="http://schemas.microsoft.com/office/drawing/2014/main" id="{00000000-0008-0000-1B00-00001F060000}"/>
            </a:ext>
          </a:extLst>
        </xdr:cNvPr>
        <xdr:cNvSpPr txBox="1">
          <a:spLocks noChangeArrowheads="1"/>
        </xdr:cNvSpPr>
      </xdr:nvSpPr>
      <xdr:spPr bwMode="auto">
        <a:xfrm>
          <a:off x="222694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219075</xdr:colOff>
      <xdr:row>34</xdr:row>
      <xdr:rowOff>0</xdr:rowOff>
    </xdr:from>
    <xdr:ext cx="114300" cy="285750"/>
    <xdr:sp macro="" textlink="">
      <xdr:nvSpPr>
        <xdr:cNvPr id="1568" name="Text Box 8">
          <a:extLst>
            <a:ext uri="{FF2B5EF4-FFF2-40B4-BE49-F238E27FC236}">
              <a16:creationId xmlns:a16="http://schemas.microsoft.com/office/drawing/2014/main" id="{00000000-0008-0000-1B00-000020060000}"/>
            </a:ext>
          </a:extLst>
        </xdr:cNvPr>
        <xdr:cNvSpPr txBox="1">
          <a:spLocks noChangeArrowheads="1"/>
        </xdr:cNvSpPr>
      </xdr:nvSpPr>
      <xdr:spPr bwMode="auto">
        <a:xfrm>
          <a:off x="209359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3</xdr:col>
      <xdr:colOff>10584</xdr:colOff>
      <xdr:row>39</xdr:row>
      <xdr:rowOff>0</xdr:rowOff>
    </xdr:from>
    <xdr:ext cx="114300" cy="285750"/>
    <xdr:sp macro="" textlink="">
      <xdr:nvSpPr>
        <xdr:cNvPr id="1569" name="Text Box 8">
          <a:extLst>
            <a:ext uri="{FF2B5EF4-FFF2-40B4-BE49-F238E27FC236}">
              <a16:creationId xmlns:a16="http://schemas.microsoft.com/office/drawing/2014/main" id="{00000000-0008-0000-1B00-000021060000}"/>
            </a:ext>
          </a:extLst>
        </xdr:cNvPr>
        <xdr:cNvSpPr txBox="1">
          <a:spLocks noChangeArrowheads="1"/>
        </xdr:cNvSpPr>
      </xdr:nvSpPr>
      <xdr:spPr bwMode="auto">
        <a:xfrm>
          <a:off x="188510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184150</xdr:colOff>
      <xdr:row>55</xdr:row>
      <xdr:rowOff>19050</xdr:rowOff>
    </xdr:from>
    <xdr:ext cx="114300" cy="285750"/>
    <xdr:sp macro="" textlink="">
      <xdr:nvSpPr>
        <xdr:cNvPr id="1570" name="Text Box 2">
          <a:extLst>
            <a:ext uri="{FF2B5EF4-FFF2-40B4-BE49-F238E27FC236}">
              <a16:creationId xmlns:a16="http://schemas.microsoft.com/office/drawing/2014/main" id="{00000000-0008-0000-1B00-000022060000}"/>
            </a:ext>
          </a:extLst>
        </xdr:cNvPr>
        <xdr:cNvSpPr txBox="1">
          <a:spLocks noChangeArrowheads="1"/>
        </xdr:cNvSpPr>
      </xdr:nvSpPr>
      <xdr:spPr bwMode="auto">
        <a:xfrm>
          <a:off x="205867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47625</xdr:colOff>
      <xdr:row>42</xdr:row>
      <xdr:rowOff>28575</xdr:rowOff>
    </xdr:from>
    <xdr:ext cx="114300" cy="285750"/>
    <xdr:sp macro="" textlink="">
      <xdr:nvSpPr>
        <xdr:cNvPr id="1571" name="Text Box 10">
          <a:extLst>
            <a:ext uri="{FF2B5EF4-FFF2-40B4-BE49-F238E27FC236}">
              <a16:creationId xmlns:a16="http://schemas.microsoft.com/office/drawing/2014/main" id="{00000000-0008-0000-1B00-000023060000}"/>
            </a:ext>
          </a:extLst>
        </xdr:cNvPr>
        <xdr:cNvSpPr txBox="1">
          <a:spLocks noChangeArrowheads="1"/>
        </xdr:cNvSpPr>
      </xdr:nvSpPr>
      <xdr:spPr bwMode="auto">
        <a:xfrm>
          <a:off x="254698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48684</xdr:colOff>
      <xdr:row>34</xdr:row>
      <xdr:rowOff>79375</xdr:rowOff>
    </xdr:from>
    <xdr:ext cx="114300" cy="285750"/>
    <xdr:sp macro="" textlink="">
      <xdr:nvSpPr>
        <xdr:cNvPr id="1572" name="Text Box 8">
          <a:extLst>
            <a:ext uri="{FF2B5EF4-FFF2-40B4-BE49-F238E27FC236}">
              <a16:creationId xmlns:a16="http://schemas.microsoft.com/office/drawing/2014/main" id="{00000000-0008-0000-1B00-000024060000}"/>
            </a:ext>
          </a:extLst>
        </xdr:cNvPr>
        <xdr:cNvSpPr txBox="1">
          <a:spLocks noChangeArrowheads="1"/>
        </xdr:cNvSpPr>
      </xdr:nvSpPr>
      <xdr:spPr bwMode="auto">
        <a:xfrm>
          <a:off x="192320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726017</xdr:colOff>
      <xdr:row>45</xdr:row>
      <xdr:rowOff>43392</xdr:rowOff>
    </xdr:from>
    <xdr:ext cx="114300" cy="285750"/>
    <xdr:sp macro="" textlink="">
      <xdr:nvSpPr>
        <xdr:cNvPr id="1573" name="Text Box 2">
          <a:extLst>
            <a:ext uri="{FF2B5EF4-FFF2-40B4-BE49-F238E27FC236}">
              <a16:creationId xmlns:a16="http://schemas.microsoft.com/office/drawing/2014/main" id="{00000000-0008-0000-1B00-000025060000}"/>
            </a:ext>
          </a:extLst>
        </xdr:cNvPr>
        <xdr:cNvSpPr txBox="1">
          <a:spLocks noChangeArrowheads="1"/>
        </xdr:cNvSpPr>
      </xdr:nvSpPr>
      <xdr:spPr bwMode="auto">
        <a:xfrm>
          <a:off x="187663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4" name="Text Box 8">
          <a:extLst>
            <a:ext uri="{FF2B5EF4-FFF2-40B4-BE49-F238E27FC236}">
              <a16:creationId xmlns:a16="http://schemas.microsoft.com/office/drawing/2014/main" id="{00000000-0008-0000-1B00-00002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5" name="Text Box 1">
          <a:extLst>
            <a:ext uri="{FF2B5EF4-FFF2-40B4-BE49-F238E27FC236}">
              <a16:creationId xmlns:a16="http://schemas.microsoft.com/office/drawing/2014/main" id="{00000000-0008-0000-1B00-00002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6" name="Text Box 2">
          <a:extLst>
            <a:ext uri="{FF2B5EF4-FFF2-40B4-BE49-F238E27FC236}">
              <a16:creationId xmlns:a16="http://schemas.microsoft.com/office/drawing/2014/main" id="{00000000-0008-0000-1B00-00002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7" name="Text Box 3">
          <a:extLst>
            <a:ext uri="{FF2B5EF4-FFF2-40B4-BE49-F238E27FC236}">
              <a16:creationId xmlns:a16="http://schemas.microsoft.com/office/drawing/2014/main" id="{00000000-0008-0000-1B00-00002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8" name="Text Box 4">
          <a:extLst>
            <a:ext uri="{FF2B5EF4-FFF2-40B4-BE49-F238E27FC236}">
              <a16:creationId xmlns:a16="http://schemas.microsoft.com/office/drawing/2014/main" id="{00000000-0008-0000-1B00-00002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79" name="Text Box 5">
          <a:extLst>
            <a:ext uri="{FF2B5EF4-FFF2-40B4-BE49-F238E27FC236}">
              <a16:creationId xmlns:a16="http://schemas.microsoft.com/office/drawing/2014/main" id="{00000000-0008-0000-1B00-00002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0" name="Text Box 6">
          <a:extLst>
            <a:ext uri="{FF2B5EF4-FFF2-40B4-BE49-F238E27FC236}">
              <a16:creationId xmlns:a16="http://schemas.microsoft.com/office/drawing/2014/main" id="{00000000-0008-0000-1B00-00002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1" name="Text Box 8">
          <a:extLst>
            <a:ext uri="{FF2B5EF4-FFF2-40B4-BE49-F238E27FC236}">
              <a16:creationId xmlns:a16="http://schemas.microsoft.com/office/drawing/2014/main" id="{00000000-0008-0000-1B00-00002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2" name="Text Box 9">
          <a:extLst>
            <a:ext uri="{FF2B5EF4-FFF2-40B4-BE49-F238E27FC236}">
              <a16:creationId xmlns:a16="http://schemas.microsoft.com/office/drawing/2014/main" id="{00000000-0008-0000-1B00-00002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3" name="Text Box 10">
          <a:extLst>
            <a:ext uri="{FF2B5EF4-FFF2-40B4-BE49-F238E27FC236}">
              <a16:creationId xmlns:a16="http://schemas.microsoft.com/office/drawing/2014/main" id="{00000000-0008-0000-1B00-00002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4" name="Text Box 1">
          <a:extLst>
            <a:ext uri="{FF2B5EF4-FFF2-40B4-BE49-F238E27FC236}">
              <a16:creationId xmlns:a16="http://schemas.microsoft.com/office/drawing/2014/main" id="{00000000-0008-0000-1B00-00003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5" name="Text Box 2">
          <a:extLst>
            <a:ext uri="{FF2B5EF4-FFF2-40B4-BE49-F238E27FC236}">
              <a16:creationId xmlns:a16="http://schemas.microsoft.com/office/drawing/2014/main" id="{00000000-0008-0000-1B00-00003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6" name="Text Box 8">
          <a:extLst>
            <a:ext uri="{FF2B5EF4-FFF2-40B4-BE49-F238E27FC236}">
              <a16:creationId xmlns:a16="http://schemas.microsoft.com/office/drawing/2014/main" id="{00000000-0008-0000-1B00-00003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7" name="Text Box 8">
          <a:extLst>
            <a:ext uri="{FF2B5EF4-FFF2-40B4-BE49-F238E27FC236}">
              <a16:creationId xmlns:a16="http://schemas.microsoft.com/office/drawing/2014/main" id="{00000000-0008-0000-1B00-00003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8" name="Text Box 8">
          <a:extLst>
            <a:ext uri="{FF2B5EF4-FFF2-40B4-BE49-F238E27FC236}">
              <a16:creationId xmlns:a16="http://schemas.microsoft.com/office/drawing/2014/main" id="{00000000-0008-0000-1B00-00003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89" name="Text Box 8">
          <a:extLst>
            <a:ext uri="{FF2B5EF4-FFF2-40B4-BE49-F238E27FC236}">
              <a16:creationId xmlns:a16="http://schemas.microsoft.com/office/drawing/2014/main" id="{00000000-0008-0000-1B00-00003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0" name="Text Box 8">
          <a:extLst>
            <a:ext uri="{FF2B5EF4-FFF2-40B4-BE49-F238E27FC236}">
              <a16:creationId xmlns:a16="http://schemas.microsoft.com/office/drawing/2014/main" id="{00000000-0008-0000-1B00-00003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1" name="Text Box 1">
          <a:extLst>
            <a:ext uri="{FF2B5EF4-FFF2-40B4-BE49-F238E27FC236}">
              <a16:creationId xmlns:a16="http://schemas.microsoft.com/office/drawing/2014/main" id="{00000000-0008-0000-1B00-00003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2" name="Text Box 2">
          <a:extLst>
            <a:ext uri="{FF2B5EF4-FFF2-40B4-BE49-F238E27FC236}">
              <a16:creationId xmlns:a16="http://schemas.microsoft.com/office/drawing/2014/main" id="{00000000-0008-0000-1B00-00003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3" name="Text Box 3">
          <a:extLst>
            <a:ext uri="{FF2B5EF4-FFF2-40B4-BE49-F238E27FC236}">
              <a16:creationId xmlns:a16="http://schemas.microsoft.com/office/drawing/2014/main" id="{00000000-0008-0000-1B00-00003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4" name="Text Box 4">
          <a:extLst>
            <a:ext uri="{FF2B5EF4-FFF2-40B4-BE49-F238E27FC236}">
              <a16:creationId xmlns:a16="http://schemas.microsoft.com/office/drawing/2014/main" id="{00000000-0008-0000-1B00-00003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5" name="Text Box 5">
          <a:extLst>
            <a:ext uri="{FF2B5EF4-FFF2-40B4-BE49-F238E27FC236}">
              <a16:creationId xmlns:a16="http://schemas.microsoft.com/office/drawing/2014/main" id="{00000000-0008-0000-1B00-00003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6" name="Text Box 6">
          <a:extLst>
            <a:ext uri="{FF2B5EF4-FFF2-40B4-BE49-F238E27FC236}">
              <a16:creationId xmlns:a16="http://schemas.microsoft.com/office/drawing/2014/main" id="{00000000-0008-0000-1B00-00003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7" name="Text Box 8">
          <a:extLst>
            <a:ext uri="{FF2B5EF4-FFF2-40B4-BE49-F238E27FC236}">
              <a16:creationId xmlns:a16="http://schemas.microsoft.com/office/drawing/2014/main" id="{00000000-0008-0000-1B00-00003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8" name="Text Box 9">
          <a:extLst>
            <a:ext uri="{FF2B5EF4-FFF2-40B4-BE49-F238E27FC236}">
              <a16:creationId xmlns:a16="http://schemas.microsoft.com/office/drawing/2014/main" id="{00000000-0008-0000-1B00-00003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599" name="Text Box 10">
          <a:extLst>
            <a:ext uri="{FF2B5EF4-FFF2-40B4-BE49-F238E27FC236}">
              <a16:creationId xmlns:a16="http://schemas.microsoft.com/office/drawing/2014/main" id="{00000000-0008-0000-1B00-00003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0" name="Text Box 1">
          <a:extLst>
            <a:ext uri="{FF2B5EF4-FFF2-40B4-BE49-F238E27FC236}">
              <a16:creationId xmlns:a16="http://schemas.microsoft.com/office/drawing/2014/main" id="{00000000-0008-0000-1B00-00004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1" name="Text Box 2">
          <a:extLst>
            <a:ext uri="{FF2B5EF4-FFF2-40B4-BE49-F238E27FC236}">
              <a16:creationId xmlns:a16="http://schemas.microsoft.com/office/drawing/2014/main" id="{00000000-0008-0000-1B00-00004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2" name="Text Box 8">
          <a:extLst>
            <a:ext uri="{FF2B5EF4-FFF2-40B4-BE49-F238E27FC236}">
              <a16:creationId xmlns:a16="http://schemas.microsoft.com/office/drawing/2014/main" id="{00000000-0008-0000-1B00-00004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3" name="Text Box 8">
          <a:extLst>
            <a:ext uri="{FF2B5EF4-FFF2-40B4-BE49-F238E27FC236}">
              <a16:creationId xmlns:a16="http://schemas.microsoft.com/office/drawing/2014/main" id="{00000000-0008-0000-1B00-00004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4" name="Text Box 8">
          <a:extLst>
            <a:ext uri="{FF2B5EF4-FFF2-40B4-BE49-F238E27FC236}">
              <a16:creationId xmlns:a16="http://schemas.microsoft.com/office/drawing/2014/main" id="{00000000-0008-0000-1B00-00004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5" name="Text Box 1">
          <a:extLst>
            <a:ext uri="{FF2B5EF4-FFF2-40B4-BE49-F238E27FC236}">
              <a16:creationId xmlns:a16="http://schemas.microsoft.com/office/drawing/2014/main" id="{00000000-0008-0000-1B00-00004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6" name="Text Box 2">
          <a:extLst>
            <a:ext uri="{FF2B5EF4-FFF2-40B4-BE49-F238E27FC236}">
              <a16:creationId xmlns:a16="http://schemas.microsoft.com/office/drawing/2014/main" id="{00000000-0008-0000-1B00-00004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7" name="Text Box 3">
          <a:extLst>
            <a:ext uri="{FF2B5EF4-FFF2-40B4-BE49-F238E27FC236}">
              <a16:creationId xmlns:a16="http://schemas.microsoft.com/office/drawing/2014/main" id="{00000000-0008-0000-1B00-00004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8" name="Text Box 4">
          <a:extLst>
            <a:ext uri="{FF2B5EF4-FFF2-40B4-BE49-F238E27FC236}">
              <a16:creationId xmlns:a16="http://schemas.microsoft.com/office/drawing/2014/main" id="{00000000-0008-0000-1B00-00004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09" name="Text Box 5">
          <a:extLst>
            <a:ext uri="{FF2B5EF4-FFF2-40B4-BE49-F238E27FC236}">
              <a16:creationId xmlns:a16="http://schemas.microsoft.com/office/drawing/2014/main" id="{00000000-0008-0000-1B00-00004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0" name="Text Box 6">
          <a:extLst>
            <a:ext uri="{FF2B5EF4-FFF2-40B4-BE49-F238E27FC236}">
              <a16:creationId xmlns:a16="http://schemas.microsoft.com/office/drawing/2014/main" id="{00000000-0008-0000-1B00-00004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1" name="Text Box 8">
          <a:extLst>
            <a:ext uri="{FF2B5EF4-FFF2-40B4-BE49-F238E27FC236}">
              <a16:creationId xmlns:a16="http://schemas.microsoft.com/office/drawing/2014/main" id="{00000000-0008-0000-1B00-00004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2" name="Text Box 9">
          <a:extLst>
            <a:ext uri="{FF2B5EF4-FFF2-40B4-BE49-F238E27FC236}">
              <a16:creationId xmlns:a16="http://schemas.microsoft.com/office/drawing/2014/main" id="{00000000-0008-0000-1B00-00004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3" name="Text Box 10">
          <a:extLst>
            <a:ext uri="{FF2B5EF4-FFF2-40B4-BE49-F238E27FC236}">
              <a16:creationId xmlns:a16="http://schemas.microsoft.com/office/drawing/2014/main" id="{00000000-0008-0000-1B00-00004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4" name="Text Box 1">
          <a:extLst>
            <a:ext uri="{FF2B5EF4-FFF2-40B4-BE49-F238E27FC236}">
              <a16:creationId xmlns:a16="http://schemas.microsoft.com/office/drawing/2014/main" id="{00000000-0008-0000-1B00-00004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5" name="Text Box 2">
          <a:extLst>
            <a:ext uri="{FF2B5EF4-FFF2-40B4-BE49-F238E27FC236}">
              <a16:creationId xmlns:a16="http://schemas.microsoft.com/office/drawing/2014/main" id="{00000000-0008-0000-1B00-00004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6" name="Text Box 8">
          <a:extLst>
            <a:ext uri="{FF2B5EF4-FFF2-40B4-BE49-F238E27FC236}">
              <a16:creationId xmlns:a16="http://schemas.microsoft.com/office/drawing/2014/main" id="{00000000-0008-0000-1B00-00005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7" name="Text Box 1">
          <a:extLst>
            <a:ext uri="{FF2B5EF4-FFF2-40B4-BE49-F238E27FC236}">
              <a16:creationId xmlns:a16="http://schemas.microsoft.com/office/drawing/2014/main" id="{00000000-0008-0000-1B00-00005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8" name="Text Box 2">
          <a:extLst>
            <a:ext uri="{FF2B5EF4-FFF2-40B4-BE49-F238E27FC236}">
              <a16:creationId xmlns:a16="http://schemas.microsoft.com/office/drawing/2014/main" id="{00000000-0008-0000-1B00-00005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19" name="Text Box 3">
          <a:extLst>
            <a:ext uri="{FF2B5EF4-FFF2-40B4-BE49-F238E27FC236}">
              <a16:creationId xmlns:a16="http://schemas.microsoft.com/office/drawing/2014/main" id="{00000000-0008-0000-1B00-00005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0" name="Text Box 4">
          <a:extLst>
            <a:ext uri="{FF2B5EF4-FFF2-40B4-BE49-F238E27FC236}">
              <a16:creationId xmlns:a16="http://schemas.microsoft.com/office/drawing/2014/main" id="{00000000-0008-0000-1B00-00005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1" name="Text Box 5">
          <a:extLst>
            <a:ext uri="{FF2B5EF4-FFF2-40B4-BE49-F238E27FC236}">
              <a16:creationId xmlns:a16="http://schemas.microsoft.com/office/drawing/2014/main" id="{00000000-0008-0000-1B00-00005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2" name="Text Box 6">
          <a:extLst>
            <a:ext uri="{FF2B5EF4-FFF2-40B4-BE49-F238E27FC236}">
              <a16:creationId xmlns:a16="http://schemas.microsoft.com/office/drawing/2014/main" id="{00000000-0008-0000-1B00-00005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3" name="Text Box 8">
          <a:extLst>
            <a:ext uri="{FF2B5EF4-FFF2-40B4-BE49-F238E27FC236}">
              <a16:creationId xmlns:a16="http://schemas.microsoft.com/office/drawing/2014/main" id="{00000000-0008-0000-1B00-00005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4" name="Text Box 9">
          <a:extLst>
            <a:ext uri="{FF2B5EF4-FFF2-40B4-BE49-F238E27FC236}">
              <a16:creationId xmlns:a16="http://schemas.microsoft.com/office/drawing/2014/main" id="{00000000-0008-0000-1B00-00005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5" name="Text Box 10">
          <a:extLst>
            <a:ext uri="{FF2B5EF4-FFF2-40B4-BE49-F238E27FC236}">
              <a16:creationId xmlns:a16="http://schemas.microsoft.com/office/drawing/2014/main" id="{00000000-0008-0000-1B00-00005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6" name="Text Box 1">
          <a:extLst>
            <a:ext uri="{FF2B5EF4-FFF2-40B4-BE49-F238E27FC236}">
              <a16:creationId xmlns:a16="http://schemas.microsoft.com/office/drawing/2014/main" id="{00000000-0008-0000-1B00-00005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7" name="Text Box 2">
          <a:extLst>
            <a:ext uri="{FF2B5EF4-FFF2-40B4-BE49-F238E27FC236}">
              <a16:creationId xmlns:a16="http://schemas.microsoft.com/office/drawing/2014/main" id="{00000000-0008-0000-1B00-00005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8" name="Text Box 8">
          <a:extLst>
            <a:ext uri="{FF2B5EF4-FFF2-40B4-BE49-F238E27FC236}">
              <a16:creationId xmlns:a16="http://schemas.microsoft.com/office/drawing/2014/main" id="{00000000-0008-0000-1B00-00005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29" name="Text Box 8">
          <a:extLst>
            <a:ext uri="{FF2B5EF4-FFF2-40B4-BE49-F238E27FC236}">
              <a16:creationId xmlns:a16="http://schemas.microsoft.com/office/drawing/2014/main" id="{00000000-0008-0000-1B00-00005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0" name="Text Box 1">
          <a:extLst>
            <a:ext uri="{FF2B5EF4-FFF2-40B4-BE49-F238E27FC236}">
              <a16:creationId xmlns:a16="http://schemas.microsoft.com/office/drawing/2014/main" id="{00000000-0008-0000-1B00-00005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1" name="Text Box 2">
          <a:extLst>
            <a:ext uri="{FF2B5EF4-FFF2-40B4-BE49-F238E27FC236}">
              <a16:creationId xmlns:a16="http://schemas.microsoft.com/office/drawing/2014/main" id="{00000000-0008-0000-1B00-00005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2" name="Text Box 3">
          <a:extLst>
            <a:ext uri="{FF2B5EF4-FFF2-40B4-BE49-F238E27FC236}">
              <a16:creationId xmlns:a16="http://schemas.microsoft.com/office/drawing/2014/main" id="{00000000-0008-0000-1B00-00006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3" name="Text Box 4">
          <a:extLst>
            <a:ext uri="{FF2B5EF4-FFF2-40B4-BE49-F238E27FC236}">
              <a16:creationId xmlns:a16="http://schemas.microsoft.com/office/drawing/2014/main" id="{00000000-0008-0000-1B00-00006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4" name="Text Box 5">
          <a:extLst>
            <a:ext uri="{FF2B5EF4-FFF2-40B4-BE49-F238E27FC236}">
              <a16:creationId xmlns:a16="http://schemas.microsoft.com/office/drawing/2014/main" id="{00000000-0008-0000-1B00-00006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5" name="Text Box 6">
          <a:extLst>
            <a:ext uri="{FF2B5EF4-FFF2-40B4-BE49-F238E27FC236}">
              <a16:creationId xmlns:a16="http://schemas.microsoft.com/office/drawing/2014/main" id="{00000000-0008-0000-1B00-000063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6" name="Text Box 8">
          <a:extLst>
            <a:ext uri="{FF2B5EF4-FFF2-40B4-BE49-F238E27FC236}">
              <a16:creationId xmlns:a16="http://schemas.microsoft.com/office/drawing/2014/main" id="{00000000-0008-0000-1B00-000064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7" name="Text Box 9">
          <a:extLst>
            <a:ext uri="{FF2B5EF4-FFF2-40B4-BE49-F238E27FC236}">
              <a16:creationId xmlns:a16="http://schemas.microsoft.com/office/drawing/2014/main" id="{00000000-0008-0000-1B00-000065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8" name="Text Box 10">
          <a:extLst>
            <a:ext uri="{FF2B5EF4-FFF2-40B4-BE49-F238E27FC236}">
              <a16:creationId xmlns:a16="http://schemas.microsoft.com/office/drawing/2014/main" id="{00000000-0008-0000-1B00-000066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39" name="Text Box 1">
          <a:extLst>
            <a:ext uri="{FF2B5EF4-FFF2-40B4-BE49-F238E27FC236}">
              <a16:creationId xmlns:a16="http://schemas.microsoft.com/office/drawing/2014/main" id="{00000000-0008-0000-1B00-000067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0" name="Text Box 2">
          <a:extLst>
            <a:ext uri="{FF2B5EF4-FFF2-40B4-BE49-F238E27FC236}">
              <a16:creationId xmlns:a16="http://schemas.microsoft.com/office/drawing/2014/main" id="{00000000-0008-0000-1B00-000068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1" name="Text Box 8">
          <a:extLst>
            <a:ext uri="{FF2B5EF4-FFF2-40B4-BE49-F238E27FC236}">
              <a16:creationId xmlns:a16="http://schemas.microsoft.com/office/drawing/2014/main" id="{00000000-0008-0000-1B00-000069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2" name="Text Box 1">
          <a:extLst>
            <a:ext uri="{FF2B5EF4-FFF2-40B4-BE49-F238E27FC236}">
              <a16:creationId xmlns:a16="http://schemas.microsoft.com/office/drawing/2014/main" id="{00000000-0008-0000-1B00-00006A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3" name="Text Box 2">
          <a:extLst>
            <a:ext uri="{FF2B5EF4-FFF2-40B4-BE49-F238E27FC236}">
              <a16:creationId xmlns:a16="http://schemas.microsoft.com/office/drawing/2014/main" id="{00000000-0008-0000-1B00-00006B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4" name="Text Box 3">
          <a:extLst>
            <a:ext uri="{FF2B5EF4-FFF2-40B4-BE49-F238E27FC236}">
              <a16:creationId xmlns:a16="http://schemas.microsoft.com/office/drawing/2014/main" id="{00000000-0008-0000-1B00-00006C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5" name="Text Box 4">
          <a:extLst>
            <a:ext uri="{FF2B5EF4-FFF2-40B4-BE49-F238E27FC236}">
              <a16:creationId xmlns:a16="http://schemas.microsoft.com/office/drawing/2014/main" id="{00000000-0008-0000-1B00-00006D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6" name="Text Box 5">
          <a:extLst>
            <a:ext uri="{FF2B5EF4-FFF2-40B4-BE49-F238E27FC236}">
              <a16:creationId xmlns:a16="http://schemas.microsoft.com/office/drawing/2014/main" id="{00000000-0008-0000-1B00-00006E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7" name="Text Box 6">
          <a:extLst>
            <a:ext uri="{FF2B5EF4-FFF2-40B4-BE49-F238E27FC236}">
              <a16:creationId xmlns:a16="http://schemas.microsoft.com/office/drawing/2014/main" id="{00000000-0008-0000-1B00-00006F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8" name="Text Box 8">
          <a:extLst>
            <a:ext uri="{FF2B5EF4-FFF2-40B4-BE49-F238E27FC236}">
              <a16:creationId xmlns:a16="http://schemas.microsoft.com/office/drawing/2014/main" id="{00000000-0008-0000-1B00-000070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49" name="Text Box 9">
          <a:extLst>
            <a:ext uri="{FF2B5EF4-FFF2-40B4-BE49-F238E27FC236}">
              <a16:creationId xmlns:a16="http://schemas.microsoft.com/office/drawing/2014/main" id="{00000000-0008-0000-1B00-000071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42</xdr:row>
      <xdr:rowOff>0</xdr:rowOff>
    </xdr:from>
    <xdr:ext cx="114300" cy="285750"/>
    <xdr:sp macro="" textlink="">
      <xdr:nvSpPr>
        <xdr:cNvPr id="1650" name="Text Box 10">
          <a:extLst>
            <a:ext uri="{FF2B5EF4-FFF2-40B4-BE49-F238E27FC236}">
              <a16:creationId xmlns:a16="http://schemas.microsoft.com/office/drawing/2014/main" id="{00000000-0008-0000-1B00-000072060000}"/>
            </a:ext>
          </a:extLst>
        </xdr:cNvPr>
        <xdr:cNvSpPr txBox="1">
          <a:spLocks noChangeArrowheads="1"/>
        </xdr:cNvSpPr>
      </xdr:nvSpPr>
      <xdr:spPr bwMode="auto">
        <a:xfrm>
          <a:off x="12496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1" name="Text Box 1">
          <a:extLst>
            <a:ext uri="{FF2B5EF4-FFF2-40B4-BE49-F238E27FC236}">
              <a16:creationId xmlns:a16="http://schemas.microsoft.com/office/drawing/2014/main" id="{00000000-0008-0000-1B00-00007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2" name="Text Box 2">
          <a:extLst>
            <a:ext uri="{FF2B5EF4-FFF2-40B4-BE49-F238E27FC236}">
              <a16:creationId xmlns:a16="http://schemas.microsoft.com/office/drawing/2014/main" id="{00000000-0008-0000-1B00-00007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3" name="Text Box 3">
          <a:extLst>
            <a:ext uri="{FF2B5EF4-FFF2-40B4-BE49-F238E27FC236}">
              <a16:creationId xmlns:a16="http://schemas.microsoft.com/office/drawing/2014/main" id="{00000000-0008-0000-1B00-00007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4" name="Text Box 4">
          <a:extLst>
            <a:ext uri="{FF2B5EF4-FFF2-40B4-BE49-F238E27FC236}">
              <a16:creationId xmlns:a16="http://schemas.microsoft.com/office/drawing/2014/main" id="{00000000-0008-0000-1B00-00007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5" name="Text Box 5">
          <a:extLst>
            <a:ext uri="{FF2B5EF4-FFF2-40B4-BE49-F238E27FC236}">
              <a16:creationId xmlns:a16="http://schemas.microsoft.com/office/drawing/2014/main" id="{00000000-0008-0000-1B00-00007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6" name="Text Box 6">
          <a:extLst>
            <a:ext uri="{FF2B5EF4-FFF2-40B4-BE49-F238E27FC236}">
              <a16:creationId xmlns:a16="http://schemas.microsoft.com/office/drawing/2014/main" id="{00000000-0008-0000-1B00-00007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7" name="Text Box 8">
          <a:extLst>
            <a:ext uri="{FF2B5EF4-FFF2-40B4-BE49-F238E27FC236}">
              <a16:creationId xmlns:a16="http://schemas.microsoft.com/office/drawing/2014/main" id="{00000000-0008-0000-1B00-00007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8" name="Text Box 9">
          <a:extLst>
            <a:ext uri="{FF2B5EF4-FFF2-40B4-BE49-F238E27FC236}">
              <a16:creationId xmlns:a16="http://schemas.microsoft.com/office/drawing/2014/main" id="{00000000-0008-0000-1B00-00007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59" name="Text Box 10">
          <a:extLst>
            <a:ext uri="{FF2B5EF4-FFF2-40B4-BE49-F238E27FC236}">
              <a16:creationId xmlns:a16="http://schemas.microsoft.com/office/drawing/2014/main" id="{00000000-0008-0000-1B00-00007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0" name="Text Box 1">
          <a:extLst>
            <a:ext uri="{FF2B5EF4-FFF2-40B4-BE49-F238E27FC236}">
              <a16:creationId xmlns:a16="http://schemas.microsoft.com/office/drawing/2014/main" id="{00000000-0008-0000-1B00-00007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1" name="Text Box 2">
          <a:extLst>
            <a:ext uri="{FF2B5EF4-FFF2-40B4-BE49-F238E27FC236}">
              <a16:creationId xmlns:a16="http://schemas.microsoft.com/office/drawing/2014/main" id="{00000000-0008-0000-1B00-00007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2" name="Text Box 1">
          <a:extLst>
            <a:ext uri="{FF2B5EF4-FFF2-40B4-BE49-F238E27FC236}">
              <a16:creationId xmlns:a16="http://schemas.microsoft.com/office/drawing/2014/main" id="{00000000-0008-0000-1B00-00007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3" name="Text Box 2">
          <a:extLst>
            <a:ext uri="{FF2B5EF4-FFF2-40B4-BE49-F238E27FC236}">
              <a16:creationId xmlns:a16="http://schemas.microsoft.com/office/drawing/2014/main" id="{00000000-0008-0000-1B00-00007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4" name="Text Box 3">
          <a:extLst>
            <a:ext uri="{FF2B5EF4-FFF2-40B4-BE49-F238E27FC236}">
              <a16:creationId xmlns:a16="http://schemas.microsoft.com/office/drawing/2014/main" id="{00000000-0008-0000-1B00-00008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5" name="Text Box 4">
          <a:extLst>
            <a:ext uri="{FF2B5EF4-FFF2-40B4-BE49-F238E27FC236}">
              <a16:creationId xmlns:a16="http://schemas.microsoft.com/office/drawing/2014/main" id="{00000000-0008-0000-1B00-00008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6" name="Text Box 5">
          <a:extLst>
            <a:ext uri="{FF2B5EF4-FFF2-40B4-BE49-F238E27FC236}">
              <a16:creationId xmlns:a16="http://schemas.microsoft.com/office/drawing/2014/main" id="{00000000-0008-0000-1B00-00008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7" name="Text Box 6">
          <a:extLst>
            <a:ext uri="{FF2B5EF4-FFF2-40B4-BE49-F238E27FC236}">
              <a16:creationId xmlns:a16="http://schemas.microsoft.com/office/drawing/2014/main" id="{00000000-0008-0000-1B00-00008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8" name="Text Box 8">
          <a:extLst>
            <a:ext uri="{FF2B5EF4-FFF2-40B4-BE49-F238E27FC236}">
              <a16:creationId xmlns:a16="http://schemas.microsoft.com/office/drawing/2014/main" id="{00000000-0008-0000-1B00-00008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69" name="Text Box 9">
          <a:extLst>
            <a:ext uri="{FF2B5EF4-FFF2-40B4-BE49-F238E27FC236}">
              <a16:creationId xmlns:a16="http://schemas.microsoft.com/office/drawing/2014/main" id="{00000000-0008-0000-1B00-00008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0" name="Text Box 10">
          <a:extLst>
            <a:ext uri="{FF2B5EF4-FFF2-40B4-BE49-F238E27FC236}">
              <a16:creationId xmlns:a16="http://schemas.microsoft.com/office/drawing/2014/main" id="{00000000-0008-0000-1B00-00008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1" name="Text Box 1">
          <a:extLst>
            <a:ext uri="{FF2B5EF4-FFF2-40B4-BE49-F238E27FC236}">
              <a16:creationId xmlns:a16="http://schemas.microsoft.com/office/drawing/2014/main" id="{00000000-0008-0000-1B00-00008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2" name="Text Box 2">
          <a:extLst>
            <a:ext uri="{FF2B5EF4-FFF2-40B4-BE49-F238E27FC236}">
              <a16:creationId xmlns:a16="http://schemas.microsoft.com/office/drawing/2014/main" id="{00000000-0008-0000-1B00-00008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3" name="Text Box 1">
          <a:extLst>
            <a:ext uri="{FF2B5EF4-FFF2-40B4-BE49-F238E27FC236}">
              <a16:creationId xmlns:a16="http://schemas.microsoft.com/office/drawing/2014/main" id="{00000000-0008-0000-1B00-00008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4" name="Text Box 2">
          <a:extLst>
            <a:ext uri="{FF2B5EF4-FFF2-40B4-BE49-F238E27FC236}">
              <a16:creationId xmlns:a16="http://schemas.microsoft.com/office/drawing/2014/main" id="{00000000-0008-0000-1B00-00008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5" name="Text Box 3">
          <a:extLst>
            <a:ext uri="{FF2B5EF4-FFF2-40B4-BE49-F238E27FC236}">
              <a16:creationId xmlns:a16="http://schemas.microsoft.com/office/drawing/2014/main" id="{00000000-0008-0000-1B00-00008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6" name="Text Box 4">
          <a:extLst>
            <a:ext uri="{FF2B5EF4-FFF2-40B4-BE49-F238E27FC236}">
              <a16:creationId xmlns:a16="http://schemas.microsoft.com/office/drawing/2014/main" id="{00000000-0008-0000-1B00-00008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7" name="Text Box 5">
          <a:extLst>
            <a:ext uri="{FF2B5EF4-FFF2-40B4-BE49-F238E27FC236}">
              <a16:creationId xmlns:a16="http://schemas.microsoft.com/office/drawing/2014/main" id="{00000000-0008-0000-1B00-00008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8" name="Text Box 6">
          <a:extLst>
            <a:ext uri="{FF2B5EF4-FFF2-40B4-BE49-F238E27FC236}">
              <a16:creationId xmlns:a16="http://schemas.microsoft.com/office/drawing/2014/main" id="{00000000-0008-0000-1B00-00008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79" name="Text Box 8">
          <a:extLst>
            <a:ext uri="{FF2B5EF4-FFF2-40B4-BE49-F238E27FC236}">
              <a16:creationId xmlns:a16="http://schemas.microsoft.com/office/drawing/2014/main" id="{00000000-0008-0000-1B00-00008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0" name="Text Box 9">
          <a:extLst>
            <a:ext uri="{FF2B5EF4-FFF2-40B4-BE49-F238E27FC236}">
              <a16:creationId xmlns:a16="http://schemas.microsoft.com/office/drawing/2014/main" id="{00000000-0008-0000-1B00-00009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1" name="Text Box 10">
          <a:extLst>
            <a:ext uri="{FF2B5EF4-FFF2-40B4-BE49-F238E27FC236}">
              <a16:creationId xmlns:a16="http://schemas.microsoft.com/office/drawing/2014/main" id="{00000000-0008-0000-1B00-00009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2" name="Text Box 1">
          <a:extLst>
            <a:ext uri="{FF2B5EF4-FFF2-40B4-BE49-F238E27FC236}">
              <a16:creationId xmlns:a16="http://schemas.microsoft.com/office/drawing/2014/main" id="{00000000-0008-0000-1B00-00009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3" name="Text Box 2">
          <a:extLst>
            <a:ext uri="{FF2B5EF4-FFF2-40B4-BE49-F238E27FC236}">
              <a16:creationId xmlns:a16="http://schemas.microsoft.com/office/drawing/2014/main" id="{00000000-0008-0000-1B00-00009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4" name="Text Box 1">
          <a:extLst>
            <a:ext uri="{FF2B5EF4-FFF2-40B4-BE49-F238E27FC236}">
              <a16:creationId xmlns:a16="http://schemas.microsoft.com/office/drawing/2014/main" id="{00000000-0008-0000-1B00-00009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5" name="Text Box 2">
          <a:extLst>
            <a:ext uri="{FF2B5EF4-FFF2-40B4-BE49-F238E27FC236}">
              <a16:creationId xmlns:a16="http://schemas.microsoft.com/office/drawing/2014/main" id="{00000000-0008-0000-1B00-00009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6" name="Text Box 3">
          <a:extLst>
            <a:ext uri="{FF2B5EF4-FFF2-40B4-BE49-F238E27FC236}">
              <a16:creationId xmlns:a16="http://schemas.microsoft.com/office/drawing/2014/main" id="{00000000-0008-0000-1B00-00009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7" name="Text Box 4">
          <a:extLst>
            <a:ext uri="{FF2B5EF4-FFF2-40B4-BE49-F238E27FC236}">
              <a16:creationId xmlns:a16="http://schemas.microsoft.com/office/drawing/2014/main" id="{00000000-0008-0000-1B00-00009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8" name="Text Box 5">
          <a:extLst>
            <a:ext uri="{FF2B5EF4-FFF2-40B4-BE49-F238E27FC236}">
              <a16:creationId xmlns:a16="http://schemas.microsoft.com/office/drawing/2014/main" id="{00000000-0008-0000-1B00-00009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89" name="Text Box 6">
          <a:extLst>
            <a:ext uri="{FF2B5EF4-FFF2-40B4-BE49-F238E27FC236}">
              <a16:creationId xmlns:a16="http://schemas.microsoft.com/office/drawing/2014/main" id="{00000000-0008-0000-1B00-00009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0" name="Text Box 8">
          <a:extLst>
            <a:ext uri="{FF2B5EF4-FFF2-40B4-BE49-F238E27FC236}">
              <a16:creationId xmlns:a16="http://schemas.microsoft.com/office/drawing/2014/main" id="{00000000-0008-0000-1B00-00009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1" name="Text Box 9">
          <a:extLst>
            <a:ext uri="{FF2B5EF4-FFF2-40B4-BE49-F238E27FC236}">
              <a16:creationId xmlns:a16="http://schemas.microsoft.com/office/drawing/2014/main" id="{00000000-0008-0000-1B00-00009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2" name="Text Box 10">
          <a:extLst>
            <a:ext uri="{FF2B5EF4-FFF2-40B4-BE49-F238E27FC236}">
              <a16:creationId xmlns:a16="http://schemas.microsoft.com/office/drawing/2014/main" id="{00000000-0008-0000-1B00-00009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3" name="Text Box 1">
          <a:extLst>
            <a:ext uri="{FF2B5EF4-FFF2-40B4-BE49-F238E27FC236}">
              <a16:creationId xmlns:a16="http://schemas.microsoft.com/office/drawing/2014/main" id="{00000000-0008-0000-1B00-00009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4" name="Text Box 2">
          <a:extLst>
            <a:ext uri="{FF2B5EF4-FFF2-40B4-BE49-F238E27FC236}">
              <a16:creationId xmlns:a16="http://schemas.microsoft.com/office/drawing/2014/main" id="{00000000-0008-0000-1B00-00009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5" name="Text Box 1">
          <a:extLst>
            <a:ext uri="{FF2B5EF4-FFF2-40B4-BE49-F238E27FC236}">
              <a16:creationId xmlns:a16="http://schemas.microsoft.com/office/drawing/2014/main" id="{00000000-0008-0000-1B00-00009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6" name="Text Box 2">
          <a:extLst>
            <a:ext uri="{FF2B5EF4-FFF2-40B4-BE49-F238E27FC236}">
              <a16:creationId xmlns:a16="http://schemas.microsoft.com/office/drawing/2014/main" id="{00000000-0008-0000-1B00-0000A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7" name="Text Box 3">
          <a:extLst>
            <a:ext uri="{FF2B5EF4-FFF2-40B4-BE49-F238E27FC236}">
              <a16:creationId xmlns:a16="http://schemas.microsoft.com/office/drawing/2014/main" id="{00000000-0008-0000-1B00-0000A1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8" name="Text Box 4">
          <a:extLst>
            <a:ext uri="{FF2B5EF4-FFF2-40B4-BE49-F238E27FC236}">
              <a16:creationId xmlns:a16="http://schemas.microsoft.com/office/drawing/2014/main" id="{00000000-0008-0000-1B00-0000A2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699" name="Text Box 5">
          <a:extLst>
            <a:ext uri="{FF2B5EF4-FFF2-40B4-BE49-F238E27FC236}">
              <a16:creationId xmlns:a16="http://schemas.microsoft.com/office/drawing/2014/main" id="{00000000-0008-0000-1B00-0000A3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0" name="Text Box 6">
          <a:extLst>
            <a:ext uri="{FF2B5EF4-FFF2-40B4-BE49-F238E27FC236}">
              <a16:creationId xmlns:a16="http://schemas.microsoft.com/office/drawing/2014/main" id="{00000000-0008-0000-1B00-0000A4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1" name="Text Box 8">
          <a:extLst>
            <a:ext uri="{FF2B5EF4-FFF2-40B4-BE49-F238E27FC236}">
              <a16:creationId xmlns:a16="http://schemas.microsoft.com/office/drawing/2014/main" id="{00000000-0008-0000-1B00-0000A5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2" name="Text Box 9">
          <a:extLst>
            <a:ext uri="{FF2B5EF4-FFF2-40B4-BE49-F238E27FC236}">
              <a16:creationId xmlns:a16="http://schemas.microsoft.com/office/drawing/2014/main" id="{00000000-0008-0000-1B00-0000A6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3" name="Text Box 10">
          <a:extLst>
            <a:ext uri="{FF2B5EF4-FFF2-40B4-BE49-F238E27FC236}">
              <a16:creationId xmlns:a16="http://schemas.microsoft.com/office/drawing/2014/main" id="{00000000-0008-0000-1B00-0000A7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4" name="Text Box 1">
          <a:extLst>
            <a:ext uri="{FF2B5EF4-FFF2-40B4-BE49-F238E27FC236}">
              <a16:creationId xmlns:a16="http://schemas.microsoft.com/office/drawing/2014/main" id="{00000000-0008-0000-1B00-0000A8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5" name="Text Box 2">
          <a:extLst>
            <a:ext uri="{FF2B5EF4-FFF2-40B4-BE49-F238E27FC236}">
              <a16:creationId xmlns:a16="http://schemas.microsoft.com/office/drawing/2014/main" id="{00000000-0008-0000-1B00-0000A9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6" name="Text Box 1">
          <a:extLst>
            <a:ext uri="{FF2B5EF4-FFF2-40B4-BE49-F238E27FC236}">
              <a16:creationId xmlns:a16="http://schemas.microsoft.com/office/drawing/2014/main" id="{00000000-0008-0000-1B00-0000AA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7" name="Text Box 2">
          <a:extLst>
            <a:ext uri="{FF2B5EF4-FFF2-40B4-BE49-F238E27FC236}">
              <a16:creationId xmlns:a16="http://schemas.microsoft.com/office/drawing/2014/main" id="{00000000-0008-0000-1B00-0000AB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8" name="Text Box 3">
          <a:extLst>
            <a:ext uri="{FF2B5EF4-FFF2-40B4-BE49-F238E27FC236}">
              <a16:creationId xmlns:a16="http://schemas.microsoft.com/office/drawing/2014/main" id="{00000000-0008-0000-1B00-0000AC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09" name="Text Box 4">
          <a:extLst>
            <a:ext uri="{FF2B5EF4-FFF2-40B4-BE49-F238E27FC236}">
              <a16:creationId xmlns:a16="http://schemas.microsoft.com/office/drawing/2014/main" id="{00000000-0008-0000-1B00-0000AD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0" name="Text Box 5">
          <a:extLst>
            <a:ext uri="{FF2B5EF4-FFF2-40B4-BE49-F238E27FC236}">
              <a16:creationId xmlns:a16="http://schemas.microsoft.com/office/drawing/2014/main" id="{00000000-0008-0000-1B00-0000AE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1" name="Text Box 6">
          <a:extLst>
            <a:ext uri="{FF2B5EF4-FFF2-40B4-BE49-F238E27FC236}">
              <a16:creationId xmlns:a16="http://schemas.microsoft.com/office/drawing/2014/main" id="{00000000-0008-0000-1B00-0000AF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1712" name="Text Box 8">
          <a:extLst>
            <a:ext uri="{FF2B5EF4-FFF2-40B4-BE49-F238E27FC236}">
              <a16:creationId xmlns:a16="http://schemas.microsoft.com/office/drawing/2014/main" id="{00000000-0008-0000-1B00-0000B0060000}"/>
            </a:ext>
          </a:extLst>
        </xdr:cNvPr>
        <xdr:cNvSpPr txBox="1">
          <a:spLocks noChangeArrowheads="1"/>
        </xdr:cNvSpPr>
      </xdr:nvSpPr>
      <xdr:spPr bwMode="auto">
        <a:xfrm>
          <a:off x="12496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42</xdr:row>
      <xdr:rowOff>114300</xdr:rowOff>
    </xdr:from>
    <xdr:ext cx="114300" cy="285750"/>
    <xdr:sp macro="" textlink="">
      <xdr:nvSpPr>
        <xdr:cNvPr id="1713" name="Text Box 9">
          <a:extLst>
            <a:ext uri="{FF2B5EF4-FFF2-40B4-BE49-F238E27FC236}">
              <a16:creationId xmlns:a16="http://schemas.microsoft.com/office/drawing/2014/main" id="{00000000-0008-0000-1B00-0000B1060000}"/>
            </a:ext>
          </a:extLst>
        </xdr:cNvPr>
        <xdr:cNvSpPr txBox="1">
          <a:spLocks noChangeArrowheads="1"/>
        </xdr:cNvSpPr>
      </xdr:nvSpPr>
      <xdr:spPr bwMode="auto">
        <a:xfrm>
          <a:off x="127825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1714" name="Text Box 8">
          <a:extLst>
            <a:ext uri="{FF2B5EF4-FFF2-40B4-BE49-F238E27FC236}">
              <a16:creationId xmlns:a16="http://schemas.microsoft.com/office/drawing/2014/main" id="{00000000-0008-0000-1B00-0000B2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1715" name="Text Box 8">
          <a:extLst>
            <a:ext uri="{FF2B5EF4-FFF2-40B4-BE49-F238E27FC236}">
              <a16:creationId xmlns:a16="http://schemas.microsoft.com/office/drawing/2014/main" id="{00000000-0008-0000-1B00-0000B3060000}"/>
            </a:ext>
          </a:extLst>
        </xdr:cNvPr>
        <xdr:cNvSpPr txBox="1">
          <a:spLocks noChangeArrowheads="1"/>
        </xdr:cNvSpPr>
      </xdr:nvSpPr>
      <xdr:spPr bwMode="auto">
        <a:xfrm>
          <a:off x="12496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361950</xdr:colOff>
      <xdr:row>66</xdr:row>
      <xdr:rowOff>91017</xdr:rowOff>
    </xdr:from>
    <xdr:ext cx="114300" cy="285750"/>
    <xdr:sp macro="" textlink="">
      <xdr:nvSpPr>
        <xdr:cNvPr id="1716" name="Text Box 8">
          <a:extLst>
            <a:ext uri="{FF2B5EF4-FFF2-40B4-BE49-F238E27FC236}">
              <a16:creationId xmlns:a16="http://schemas.microsoft.com/office/drawing/2014/main" id="{00000000-0008-0000-1B00-0000B4060000}"/>
            </a:ext>
          </a:extLst>
        </xdr:cNvPr>
        <xdr:cNvSpPr txBox="1">
          <a:spLocks noChangeArrowheads="1"/>
        </xdr:cNvSpPr>
      </xdr:nvSpPr>
      <xdr:spPr bwMode="auto">
        <a:xfrm>
          <a:off x="286131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7" name="Text Box 8">
          <a:extLst>
            <a:ext uri="{FF2B5EF4-FFF2-40B4-BE49-F238E27FC236}">
              <a16:creationId xmlns:a16="http://schemas.microsoft.com/office/drawing/2014/main" id="{00000000-0008-0000-1B00-0000B5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8" name="Text Box 8">
          <a:extLst>
            <a:ext uri="{FF2B5EF4-FFF2-40B4-BE49-F238E27FC236}">
              <a16:creationId xmlns:a16="http://schemas.microsoft.com/office/drawing/2014/main" id="{00000000-0008-0000-1B00-0000B6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19" name="Text Box 8">
          <a:extLst>
            <a:ext uri="{FF2B5EF4-FFF2-40B4-BE49-F238E27FC236}">
              <a16:creationId xmlns:a16="http://schemas.microsoft.com/office/drawing/2014/main" id="{00000000-0008-0000-1B00-0000B7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0" name="Text Box 8">
          <a:extLst>
            <a:ext uri="{FF2B5EF4-FFF2-40B4-BE49-F238E27FC236}">
              <a16:creationId xmlns:a16="http://schemas.microsoft.com/office/drawing/2014/main" id="{00000000-0008-0000-1B00-0000B8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1" name="Text Box 8">
          <a:extLst>
            <a:ext uri="{FF2B5EF4-FFF2-40B4-BE49-F238E27FC236}">
              <a16:creationId xmlns:a16="http://schemas.microsoft.com/office/drawing/2014/main" id="{00000000-0008-0000-1B00-0000B9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22" name="Text Box 8">
          <a:extLst>
            <a:ext uri="{FF2B5EF4-FFF2-40B4-BE49-F238E27FC236}">
              <a16:creationId xmlns:a16="http://schemas.microsoft.com/office/drawing/2014/main" id="{00000000-0008-0000-1B00-0000BA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64558</xdr:colOff>
      <xdr:row>45</xdr:row>
      <xdr:rowOff>117474</xdr:rowOff>
    </xdr:from>
    <xdr:ext cx="114300" cy="285750"/>
    <xdr:sp macro="" textlink="">
      <xdr:nvSpPr>
        <xdr:cNvPr id="1723" name="Text Box 1">
          <a:extLst>
            <a:ext uri="{FF2B5EF4-FFF2-40B4-BE49-F238E27FC236}">
              <a16:creationId xmlns:a16="http://schemas.microsoft.com/office/drawing/2014/main" id="{00000000-0008-0000-1B00-0000BB060000}"/>
            </a:ext>
          </a:extLst>
        </xdr:cNvPr>
        <xdr:cNvSpPr txBox="1">
          <a:spLocks noChangeArrowheads="1"/>
        </xdr:cNvSpPr>
      </xdr:nvSpPr>
      <xdr:spPr bwMode="auto">
        <a:xfrm>
          <a:off x="131423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4" name="Text Box 1">
          <a:extLst>
            <a:ext uri="{FF2B5EF4-FFF2-40B4-BE49-F238E27FC236}">
              <a16:creationId xmlns:a16="http://schemas.microsoft.com/office/drawing/2014/main" id="{00000000-0008-0000-1B00-0000B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5" name="Text Box 2">
          <a:extLst>
            <a:ext uri="{FF2B5EF4-FFF2-40B4-BE49-F238E27FC236}">
              <a16:creationId xmlns:a16="http://schemas.microsoft.com/office/drawing/2014/main" id="{00000000-0008-0000-1B00-0000B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6" name="Text Box 3">
          <a:extLst>
            <a:ext uri="{FF2B5EF4-FFF2-40B4-BE49-F238E27FC236}">
              <a16:creationId xmlns:a16="http://schemas.microsoft.com/office/drawing/2014/main" id="{00000000-0008-0000-1B00-0000B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7" name="Text Box 4">
          <a:extLst>
            <a:ext uri="{FF2B5EF4-FFF2-40B4-BE49-F238E27FC236}">
              <a16:creationId xmlns:a16="http://schemas.microsoft.com/office/drawing/2014/main" id="{00000000-0008-0000-1B00-0000B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8" name="Text Box 5">
          <a:extLst>
            <a:ext uri="{FF2B5EF4-FFF2-40B4-BE49-F238E27FC236}">
              <a16:creationId xmlns:a16="http://schemas.microsoft.com/office/drawing/2014/main" id="{00000000-0008-0000-1B00-0000C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29" name="Text Box 6">
          <a:extLst>
            <a:ext uri="{FF2B5EF4-FFF2-40B4-BE49-F238E27FC236}">
              <a16:creationId xmlns:a16="http://schemas.microsoft.com/office/drawing/2014/main" id="{00000000-0008-0000-1B00-0000C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0" name="Text Box 8">
          <a:extLst>
            <a:ext uri="{FF2B5EF4-FFF2-40B4-BE49-F238E27FC236}">
              <a16:creationId xmlns:a16="http://schemas.microsoft.com/office/drawing/2014/main" id="{00000000-0008-0000-1B00-0000C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1" name="Text Box 9">
          <a:extLst>
            <a:ext uri="{FF2B5EF4-FFF2-40B4-BE49-F238E27FC236}">
              <a16:creationId xmlns:a16="http://schemas.microsoft.com/office/drawing/2014/main" id="{00000000-0008-0000-1B00-0000C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2" name="Text Box 10">
          <a:extLst>
            <a:ext uri="{FF2B5EF4-FFF2-40B4-BE49-F238E27FC236}">
              <a16:creationId xmlns:a16="http://schemas.microsoft.com/office/drawing/2014/main" id="{00000000-0008-0000-1B00-0000C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3" name="Text Box 1">
          <a:extLst>
            <a:ext uri="{FF2B5EF4-FFF2-40B4-BE49-F238E27FC236}">
              <a16:creationId xmlns:a16="http://schemas.microsoft.com/office/drawing/2014/main" id="{00000000-0008-0000-1B00-0000C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4" name="Text Box 2">
          <a:extLst>
            <a:ext uri="{FF2B5EF4-FFF2-40B4-BE49-F238E27FC236}">
              <a16:creationId xmlns:a16="http://schemas.microsoft.com/office/drawing/2014/main" id="{00000000-0008-0000-1B00-0000C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5" name="Text Box 1">
          <a:extLst>
            <a:ext uri="{FF2B5EF4-FFF2-40B4-BE49-F238E27FC236}">
              <a16:creationId xmlns:a16="http://schemas.microsoft.com/office/drawing/2014/main" id="{00000000-0008-0000-1B00-0000C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6" name="Text Box 2">
          <a:extLst>
            <a:ext uri="{FF2B5EF4-FFF2-40B4-BE49-F238E27FC236}">
              <a16:creationId xmlns:a16="http://schemas.microsoft.com/office/drawing/2014/main" id="{00000000-0008-0000-1B00-0000C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7" name="Text Box 3">
          <a:extLst>
            <a:ext uri="{FF2B5EF4-FFF2-40B4-BE49-F238E27FC236}">
              <a16:creationId xmlns:a16="http://schemas.microsoft.com/office/drawing/2014/main" id="{00000000-0008-0000-1B00-0000C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8" name="Text Box 4">
          <a:extLst>
            <a:ext uri="{FF2B5EF4-FFF2-40B4-BE49-F238E27FC236}">
              <a16:creationId xmlns:a16="http://schemas.microsoft.com/office/drawing/2014/main" id="{00000000-0008-0000-1B00-0000C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39" name="Text Box 5">
          <a:extLst>
            <a:ext uri="{FF2B5EF4-FFF2-40B4-BE49-F238E27FC236}">
              <a16:creationId xmlns:a16="http://schemas.microsoft.com/office/drawing/2014/main" id="{00000000-0008-0000-1B00-0000C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0" name="Text Box 6">
          <a:extLst>
            <a:ext uri="{FF2B5EF4-FFF2-40B4-BE49-F238E27FC236}">
              <a16:creationId xmlns:a16="http://schemas.microsoft.com/office/drawing/2014/main" id="{00000000-0008-0000-1B00-0000C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1" name="Text Box 8">
          <a:extLst>
            <a:ext uri="{FF2B5EF4-FFF2-40B4-BE49-F238E27FC236}">
              <a16:creationId xmlns:a16="http://schemas.microsoft.com/office/drawing/2014/main" id="{00000000-0008-0000-1B00-0000C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2" name="Text Box 9">
          <a:extLst>
            <a:ext uri="{FF2B5EF4-FFF2-40B4-BE49-F238E27FC236}">
              <a16:creationId xmlns:a16="http://schemas.microsoft.com/office/drawing/2014/main" id="{00000000-0008-0000-1B00-0000C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3" name="Text Box 10">
          <a:extLst>
            <a:ext uri="{FF2B5EF4-FFF2-40B4-BE49-F238E27FC236}">
              <a16:creationId xmlns:a16="http://schemas.microsoft.com/office/drawing/2014/main" id="{00000000-0008-0000-1B00-0000C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4" name="Text Box 1">
          <a:extLst>
            <a:ext uri="{FF2B5EF4-FFF2-40B4-BE49-F238E27FC236}">
              <a16:creationId xmlns:a16="http://schemas.microsoft.com/office/drawing/2014/main" id="{00000000-0008-0000-1B00-0000D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5" name="Text Box 2">
          <a:extLst>
            <a:ext uri="{FF2B5EF4-FFF2-40B4-BE49-F238E27FC236}">
              <a16:creationId xmlns:a16="http://schemas.microsoft.com/office/drawing/2014/main" id="{00000000-0008-0000-1B00-0000D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6" name="Text Box 1">
          <a:extLst>
            <a:ext uri="{FF2B5EF4-FFF2-40B4-BE49-F238E27FC236}">
              <a16:creationId xmlns:a16="http://schemas.microsoft.com/office/drawing/2014/main" id="{00000000-0008-0000-1B00-0000D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7" name="Text Box 2">
          <a:extLst>
            <a:ext uri="{FF2B5EF4-FFF2-40B4-BE49-F238E27FC236}">
              <a16:creationId xmlns:a16="http://schemas.microsoft.com/office/drawing/2014/main" id="{00000000-0008-0000-1B00-0000D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8" name="Text Box 3">
          <a:extLst>
            <a:ext uri="{FF2B5EF4-FFF2-40B4-BE49-F238E27FC236}">
              <a16:creationId xmlns:a16="http://schemas.microsoft.com/office/drawing/2014/main" id="{00000000-0008-0000-1B00-0000D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49" name="Text Box 4">
          <a:extLst>
            <a:ext uri="{FF2B5EF4-FFF2-40B4-BE49-F238E27FC236}">
              <a16:creationId xmlns:a16="http://schemas.microsoft.com/office/drawing/2014/main" id="{00000000-0008-0000-1B00-0000D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0" name="Text Box 5">
          <a:extLst>
            <a:ext uri="{FF2B5EF4-FFF2-40B4-BE49-F238E27FC236}">
              <a16:creationId xmlns:a16="http://schemas.microsoft.com/office/drawing/2014/main" id="{00000000-0008-0000-1B00-0000D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1" name="Text Box 6">
          <a:extLst>
            <a:ext uri="{FF2B5EF4-FFF2-40B4-BE49-F238E27FC236}">
              <a16:creationId xmlns:a16="http://schemas.microsoft.com/office/drawing/2014/main" id="{00000000-0008-0000-1B00-0000D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2" name="Text Box 8">
          <a:extLst>
            <a:ext uri="{FF2B5EF4-FFF2-40B4-BE49-F238E27FC236}">
              <a16:creationId xmlns:a16="http://schemas.microsoft.com/office/drawing/2014/main" id="{00000000-0008-0000-1B00-0000D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3" name="Text Box 9">
          <a:extLst>
            <a:ext uri="{FF2B5EF4-FFF2-40B4-BE49-F238E27FC236}">
              <a16:creationId xmlns:a16="http://schemas.microsoft.com/office/drawing/2014/main" id="{00000000-0008-0000-1B00-0000D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4" name="Text Box 10">
          <a:extLst>
            <a:ext uri="{FF2B5EF4-FFF2-40B4-BE49-F238E27FC236}">
              <a16:creationId xmlns:a16="http://schemas.microsoft.com/office/drawing/2014/main" id="{00000000-0008-0000-1B00-0000D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5" name="Text Box 1">
          <a:extLst>
            <a:ext uri="{FF2B5EF4-FFF2-40B4-BE49-F238E27FC236}">
              <a16:creationId xmlns:a16="http://schemas.microsoft.com/office/drawing/2014/main" id="{00000000-0008-0000-1B00-0000D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6" name="Text Box 2">
          <a:extLst>
            <a:ext uri="{FF2B5EF4-FFF2-40B4-BE49-F238E27FC236}">
              <a16:creationId xmlns:a16="http://schemas.microsoft.com/office/drawing/2014/main" id="{00000000-0008-0000-1B00-0000D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7" name="Text Box 1">
          <a:extLst>
            <a:ext uri="{FF2B5EF4-FFF2-40B4-BE49-F238E27FC236}">
              <a16:creationId xmlns:a16="http://schemas.microsoft.com/office/drawing/2014/main" id="{00000000-0008-0000-1B00-0000D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8" name="Text Box 2">
          <a:extLst>
            <a:ext uri="{FF2B5EF4-FFF2-40B4-BE49-F238E27FC236}">
              <a16:creationId xmlns:a16="http://schemas.microsoft.com/office/drawing/2014/main" id="{00000000-0008-0000-1B00-0000D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59" name="Text Box 3">
          <a:extLst>
            <a:ext uri="{FF2B5EF4-FFF2-40B4-BE49-F238E27FC236}">
              <a16:creationId xmlns:a16="http://schemas.microsoft.com/office/drawing/2014/main" id="{00000000-0008-0000-1B00-0000D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0" name="Text Box 4">
          <a:extLst>
            <a:ext uri="{FF2B5EF4-FFF2-40B4-BE49-F238E27FC236}">
              <a16:creationId xmlns:a16="http://schemas.microsoft.com/office/drawing/2014/main" id="{00000000-0008-0000-1B00-0000E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1" name="Text Box 5">
          <a:extLst>
            <a:ext uri="{FF2B5EF4-FFF2-40B4-BE49-F238E27FC236}">
              <a16:creationId xmlns:a16="http://schemas.microsoft.com/office/drawing/2014/main" id="{00000000-0008-0000-1B00-0000E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2" name="Text Box 6">
          <a:extLst>
            <a:ext uri="{FF2B5EF4-FFF2-40B4-BE49-F238E27FC236}">
              <a16:creationId xmlns:a16="http://schemas.microsoft.com/office/drawing/2014/main" id="{00000000-0008-0000-1B00-0000E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3" name="Text Box 8">
          <a:extLst>
            <a:ext uri="{FF2B5EF4-FFF2-40B4-BE49-F238E27FC236}">
              <a16:creationId xmlns:a16="http://schemas.microsoft.com/office/drawing/2014/main" id="{00000000-0008-0000-1B00-0000E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4" name="Text Box 9">
          <a:extLst>
            <a:ext uri="{FF2B5EF4-FFF2-40B4-BE49-F238E27FC236}">
              <a16:creationId xmlns:a16="http://schemas.microsoft.com/office/drawing/2014/main" id="{00000000-0008-0000-1B00-0000E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5" name="Text Box 10">
          <a:extLst>
            <a:ext uri="{FF2B5EF4-FFF2-40B4-BE49-F238E27FC236}">
              <a16:creationId xmlns:a16="http://schemas.microsoft.com/office/drawing/2014/main" id="{00000000-0008-0000-1B00-0000E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6" name="Text Box 1">
          <a:extLst>
            <a:ext uri="{FF2B5EF4-FFF2-40B4-BE49-F238E27FC236}">
              <a16:creationId xmlns:a16="http://schemas.microsoft.com/office/drawing/2014/main" id="{00000000-0008-0000-1B00-0000E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7" name="Text Box 2">
          <a:extLst>
            <a:ext uri="{FF2B5EF4-FFF2-40B4-BE49-F238E27FC236}">
              <a16:creationId xmlns:a16="http://schemas.microsoft.com/office/drawing/2014/main" id="{00000000-0008-0000-1B00-0000E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8" name="Text Box 1">
          <a:extLst>
            <a:ext uri="{FF2B5EF4-FFF2-40B4-BE49-F238E27FC236}">
              <a16:creationId xmlns:a16="http://schemas.microsoft.com/office/drawing/2014/main" id="{00000000-0008-0000-1B00-0000E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69" name="Text Box 2">
          <a:extLst>
            <a:ext uri="{FF2B5EF4-FFF2-40B4-BE49-F238E27FC236}">
              <a16:creationId xmlns:a16="http://schemas.microsoft.com/office/drawing/2014/main" id="{00000000-0008-0000-1B00-0000E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0" name="Text Box 3">
          <a:extLst>
            <a:ext uri="{FF2B5EF4-FFF2-40B4-BE49-F238E27FC236}">
              <a16:creationId xmlns:a16="http://schemas.microsoft.com/office/drawing/2014/main" id="{00000000-0008-0000-1B00-0000E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1" name="Text Box 4">
          <a:extLst>
            <a:ext uri="{FF2B5EF4-FFF2-40B4-BE49-F238E27FC236}">
              <a16:creationId xmlns:a16="http://schemas.microsoft.com/office/drawing/2014/main" id="{00000000-0008-0000-1B00-0000EB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2" name="Text Box 5">
          <a:extLst>
            <a:ext uri="{FF2B5EF4-FFF2-40B4-BE49-F238E27FC236}">
              <a16:creationId xmlns:a16="http://schemas.microsoft.com/office/drawing/2014/main" id="{00000000-0008-0000-1B00-0000EC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3" name="Text Box 6">
          <a:extLst>
            <a:ext uri="{FF2B5EF4-FFF2-40B4-BE49-F238E27FC236}">
              <a16:creationId xmlns:a16="http://schemas.microsoft.com/office/drawing/2014/main" id="{00000000-0008-0000-1B00-0000ED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4" name="Text Box 8">
          <a:extLst>
            <a:ext uri="{FF2B5EF4-FFF2-40B4-BE49-F238E27FC236}">
              <a16:creationId xmlns:a16="http://schemas.microsoft.com/office/drawing/2014/main" id="{00000000-0008-0000-1B00-0000EE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5" name="Text Box 9">
          <a:extLst>
            <a:ext uri="{FF2B5EF4-FFF2-40B4-BE49-F238E27FC236}">
              <a16:creationId xmlns:a16="http://schemas.microsoft.com/office/drawing/2014/main" id="{00000000-0008-0000-1B00-0000EF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6" name="Text Box 10">
          <a:extLst>
            <a:ext uri="{FF2B5EF4-FFF2-40B4-BE49-F238E27FC236}">
              <a16:creationId xmlns:a16="http://schemas.microsoft.com/office/drawing/2014/main" id="{00000000-0008-0000-1B00-0000F0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7" name="Text Box 1">
          <a:extLst>
            <a:ext uri="{FF2B5EF4-FFF2-40B4-BE49-F238E27FC236}">
              <a16:creationId xmlns:a16="http://schemas.microsoft.com/office/drawing/2014/main" id="{00000000-0008-0000-1B00-0000F1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8" name="Text Box 2">
          <a:extLst>
            <a:ext uri="{FF2B5EF4-FFF2-40B4-BE49-F238E27FC236}">
              <a16:creationId xmlns:a16="http://schemas.microsoft.com/office/drawing/2014/main" id="{00000000-0008-0000-1B00-0000F2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79" name="Text Box 1">
          <a:extLst>
            <a:ext uri="{FF2B5EF4-FFF2-40B4-BE49-F238E27FC236}">
              <a16:creationId xmlns:a16="http://schemas.microsoft.com/office/drawing/2014/main" id="{00000000-0008-0000-1B00-0000F3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0" name="Text Box 2">
          <a:extLst>
            <a:ext uri="{FF2B5EF4-FFF2-40B4-BE49-F238E27FC236}">
              <a16:creationId xmlns:a16="http://schemas.microsoft.com/office/drawing/2014/main" id="{00000000-0008-0000-1B00-0000F4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1" name="Text Box 3">
          <a:extLst>
            <a:ext uri="{FF2B5EF4-FFF2-40B4-BE49-F238E27FC236}">
              <a16:creationId xmlns:a16="http://schemas.microsoft.com/office/drawing/2014/main" id="{00000000-0008-0000-1B00-0000F5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2" name="Text Box 4">
          <a:extLst>
            <a:ext uri="{FF2B5EF4-FFF2-40B4-BE49-F238E27FC236}">
              <a16:creationId xmlns:a16="http://schemas.microsoft.com/office/drawing/2014/main" id="{00000000-0008-0000-1B00-0000F6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3" name="Text Box 5">
          <a:extLst>
            <a:ext uri="{FF2B5EF4-FFF2-40B4-BE49-F238E27FC236}">
              <a16:creationId xmlns:a16="http://schemas.microsoft.com/office/drawing/2014/main" id="{00000000-0008-0000-1B00-0000F7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4" name="Text Box 6">
          <a:extLst>
            <a:ext uri="{FF2B5EF4-FFF2-40B4-BE49-F238E27FC236}">
              <a16:creationId xmlns:a16="http://schemas.microsoft.com/office/drawing/2014/main" id="{00000000-0008-0000-1B00-0000F8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5" name="Text Box 8">
          <a:extLst>
            <a:ext uri="{FF2B5EF4-FFF2-40B4-BE49-F238E27FC236}">
              <a16:creationId xmlns:a16="http://schemas.microsoft.com/office/drawing/2014/main" id="{00000000-0008-0000-1B00-0000F9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786" name="Text Box 9">
          <a:extLst>
            <a:ext uri="{FF2B5EF4-FFF2-40B4-BE49-F238E27FC236}">
              <a16:creationId xmlns:a16="http://schemas.microsoft.com/office/drawing/2014/main" id="{00000000-0008-0000-1B00-0000FA06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7" name="Text Box 8">
          <a:extLst>
            <a:ext uri="{FF2B5EF4-FFF2-40B4-BE49-F238E27FC236}">
              <a16:creationId xmlns:a16="http://schemas.microsoft.com/office/drawing/2014/main" id="{00000000-0008-0000-1B00-0000FB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8" name="Text Box 1">
          <a:extLst>
            <a:ext uri="{FF2B5EF4-FFF2-40B4-BE49-F238E27FC236}">
              <a16:creationId xmlns:a16="http://schemas.microsoft.com/office/drawing/2014/main" id="{00000000-0008-0000-1B00-0000FC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89" name="Text Box 2">
          <a:extLst>
            <a:ext uri="{FF2B5EF4-FFF2-40B4-BE49-F238E27FC236}">
              <a16:creationId xmlns:a16="http://schemas.microsoft.com/office/drawing/2014/main" id="{00000000-0008-0000-1B00-0000FD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0" name="Text Box 3">
          <a:extLst>
            <a:ext uri="{FF2B5EF4-FFF2-40B4-BE49-F238E27FC236}">
              <a16:creationId xmlns:a16="http://schemas.microsoft.com/office/drawing/2014/main" id="{00000000-0008-0000-1B00-0000FE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1" name="Text Box 4">
          <a:extLst>
            <a:ext uri="{FF2B5EF4-FFF2-40B4-BE49-F238E27FC236}">
              <a16:creationId xmlns:a16="http://schemas.microsoft.com/office/drawing/2014/main" id="{00000000-0008-0000-1B00-0000FF06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2" name="Text Box 5">
          <a:extLst>
            <a:ext uri="{FF2B5EF4-FFF2-40B4-BE49-F238E27FC236}">
              <a16:creationId xmlns:a16="http://schemas.microsoft.com/office/drawing/2014/main" id="{00000000-0008-0000-1B00-00000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3" name="Text Box 6">
          <a:extLst>
            <a:ext uri="{FF2B5EF4-FFF2-40B4-BE49-F238E27FC236}">
              <a16:creationId xmlns:a16="http://schemas.microsoft.com/office/drawing/2014/main" id="{00000000-0008-0000-1B00-00000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4" name="Text Box 8">
          <a:extLst>
            <a:ext uri="{FF2B5EF4-FFF2-40B4-BE49-F238E27FC236}">
              <a16:creationId xmlns:a16="http://schemas.microsoft.com/office/drawing/2014/main" id="{00000000-0008-0000-1B00-00000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5" name="Text Box 9">
          <a:extLst>
            <a:ext uri="{FF2B5EF4-FFF2-40B4-BE49-F238E27FC236}">
              <a16:creationId xmlns:a16="http://schemas.microsoft.com/office/drawing/2014/main" id="{00000000-0008-0000-1B00-00000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6" name="Text Box 10">
          <a:extLst>
            <a:ext uri="{FF2B5EF4-FFF2-40B4-BE49-F238E27FC236}">
              <a16:creationId xmlns:a16="http://schemas.microsoft.com/office/drawing/2014/main" id="{00000000-0008-0000-1B00-00000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7" name="Text Box 1">
          <a:extLst>
            <a:ext uri="{FF2B5EF4-FFF2-40B4-BE49-F238E27FC236}">
              <a16:creationId xmlns:a16="http://schemas.microsoft.com/office/drawing/2014/main" id="{00000000-0008-0000-1B00-00000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8" name="Text Box 2">
          <a:extLst>
            <a:ext uri="{FF2B5EF4-FFF2-40B4-BE49-F238E27FC236}">
              <a16:creationId xmlns:a16="http://schemas.microsoft.com/office/drawing/2014/main" id="{00000000-0008-0000-1B00-00000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799" name="Text Box 8">
          <a:extLst>
            <a:ext uri="{FF2B5EF4-FFF2-40B4-BE49-F238E27FC236}">
              <a16:creationId xmlns:a16="http://schemas.microsoft.com/office/drawing/2014/main" id="{00000000-0008-0000-1B00-00000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0" name="Text Box 8">
          <a:extLst>
            <a:ext uri="{FF2B5EF4-FFF2-40B4-BE49-F238E27FC236}">
              <a16:creationId xmlns:a16="http://schemas.microsoft.com/office/drawing/2014/main" id="{00000000-0008-0000-1B00-00000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1" name="Text Box 8">
          <a:extLst>
            <a:ext uri="{FF2B5EF4-FFF2-40B4-BE49-F238E27FC236}">
              <a16:creationId xmlns:a16="http://schemas.microsoft.com/office/drawing/2014/main" id="{00000000-0008-0000-1B00-00000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2" name="Text Box 8">
          <a:extLst>
            <a:ext uri="{FF2B5EF4-FFF2-40B4-BE49-F238E27FC236}">
              <a16:creationId xmlns:a16="http://schemas.microsoft.com/office/drawing/2014/main" id="{00000000-0008-0000-1B00-00000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3" name="Text Box 8">
          <a:extLst>
            <a:ext uri="{FF2B5EF4-FFF2-40B4-BE49-F238E27FC236}">
              <a16:creationId xmlns:a16="http://schemas.microsoft.com/office/drawing/2014/main" id="{00000000-0008-0000-1B00-00000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4" name="Text Box 1">
          <a:extLst>
            <a:ext uri="{FF2B5EF4-FFF2-40B4-BE49-F238E27FC236}">
              <a16:creationId xmlns:a16="http://schemas.microsoft.com/office/drawing/2014/main" id="{00000000-0008-0000-1B00-00000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5" name="Text Box 2">
          <a:extLst>
            <a:ext uri="{FF2B5EF4-FFF2-40B4-BE49-F238E27FC236}">
              <a16:creationId xmlns:a16="http://schemas.microsoft.com/office/drawing/2014/main" id="{00000000-0008-0000-1B00-00000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6" name="Text Box 3">
          <a:extLst>
            <a:ext uri="{FF2B5EF4-FFF2-40B4-BE49-F238E27FC236}">
              <a16:creationId xmlns:a16="http://schemas.microsoft.com/office/drawing/2014/main" id="{00000000-0008-0000-1B00-00000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7" name="Text Box 4">
          <a:extLst>
            <a:ext uri="{FF2B5EF4-FFF2-40B4-BE49-F238E27FC236}">
              <a16:creationId xmlns:a16="http://schemas.microsoft.com/office/drawing/2014/main" id="{00000000-0008-0000-1B00-00000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8" name="Text Box 5">
          <a:extLst>
            <a:ext uri="{FF2B5EF4-FFF2-40B4-BE49-F238E27FC236}">
              <a16:creationId xmlns:a16="http://schemas.microsoft.com/office/drawing/2014/main" id="{00000000-0008-0000-1B00-00001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09" name="Text Box 6">
          <a:extLst>
            <a:ext uri="{FF2B5EF4-FFF2-40B4-BE49-F238E27FC236}">
              <a16:creationId xmlns:a16="http://schemas.microsoft.com/office/drawing/2014/main" id="{00000000-0008-0000-1B00-00001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0" name="Text Box 8">
          <a:extLst>
            <a:ext uri="{FF2B5EF4-FFF2-40B4-BE49-F238E27FC236}">
              <a16:creationId xmlns:a16="http://schemas.microsoft.com/office/drawing/2014/main" id="{00000000-0008-0000-1B00-00001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1" name="Text Box 9">
          <a:extLst>
            <a:ext uri="{FF2B5EF4-FFF2-40B4-BE49-F238E27FC236}">
              <a16:creationId xmlns:a16="http://schemas.microsoft.com/office/drawing/2014/main" id="{00000000-0008-0000-1B00-00001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2" name="Text Box 10">
          <a:extLst>
            <a:ext uri="{FF2B5EF4-FFF2-40B4-BE49-F238E27FC236}">
              <a16:creationId xmlns:a16="http://schemas.microsoft.com/office/drawing/2014/main" id="{00000000-0008-0000-1B00-00001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3" name="Text Box 1">
          <a:extLst>
            <a:ext uri="{FF2B5EF4-FFF2-40B4-BE49-F238E27FC236}">
              <a16:creationId xmlns:a16="http://schemas.microsoft.com/office/drawing/2014/main" id="{00000000-0008-0000-1B00-00001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4" name="Text Box 2">
          <a:extLst>
            <a:ext uri="{FF2B5EF4-FFF2-40B4-BE49-F238E27FC236}">
              <a16:creationId xmlns:a16="http://schemas.microsoft.com/office/drawing/2014/main" id="{00000000-0008-0000-1B00-00001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5" name="Text Box 8">
          <a:extLst>
            <a:ext uri="{FF2B5EF4-FFF2-40B4-BE49-F238E27FC236}">
              <a16:creationId xmlns:a16="http://schemas.microsoft.com/office/drawing/2014/main" id="{00000000-0008-0000-1B00-00001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6" name="Text Box 8">
          <a:extLst>
            <a:ext uri="{FF2B5EF4-FFF2-40B4-BE49-F238E27FC236}">
              <a16:creationId xmlns:a16="http://schemas.microsoft.com/office/drawing/2014/main" id="{00000000-0008-0000-1B00-00001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7" name="Text Box 8">
          <a:extLst>
            <a:ext uri="{FF2B5EF4-FFF2-40B4-BE49-F238E27FC236}">
              <a16:creationId xmlns:a16="http://schemas.microsoft.com/office/drawing/2014/main" id="{00000000-0008-0000-1B00-00001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8" name="Text Box 1">
          <a:extLst>
            <a:ext uri="{FF2B5EF4-FFF2-40B4-BE49-F238E27FC236}">
              <a16:creationId xmlns:a16="http://schemas.microsoft.com/office/drawing/2014/main" id="{00000000-0008-0000-1B00-00001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19" name="Text Box 2">
          <a:extLst>
            <a:ext uri="{FF2B5EF4-FFF2-40B4-BE49-F238E27FC236}">
              <a16:creationId xmlns:a16="http://schemas.microsoft.com/office/drawing/2014/main" id="{00000000-0008-0000-1B00-00001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0" name="Text Box 3">
          <a:extLst>
            <a:ext uri="{FF2B5EF4-FFF2-40B4-BE49-F238E27FC236}">
              <a16:creationId xmlns:a16="http://schemas.microsoft.com/office/drawing/2014/main" id="{00000000-0008-0000-1B00-00001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1" name="Text Box 4">
          <a:extLst>
            <a:ext uri="{FF2B5EF4-FFF2-40B4-BE49-F238E27FC236}">
              <a16:creationId xmlns:a16="http://schemas.microsoft.com/office/drawing/2014/main" id="{00000000-0008-0000-1B00-00001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2" name="Text Box 5">
          <a:extLst>
            <a:ext uri="{FF2B5EF4-FFF2-40B4-BE49-F238E27FC236}">
              <a16:creationId xmlns:a16="http://schemas.microsoft.com/office/drawing/2014/main" id="{00000000-0008-0000-1B00-00001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3" name="Text Box 6">
          <a:extLst>
            <a:ext uri="{FF2B5EF4-FFF2-40B4-BE49-F238E27FC236}">
              <a16:creationId xmlns:a16="http://schemas.microsoft.com/office/drawing/2014/main" id="{00000000-0008-0000-1B00-00001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4" name="Text Box 8">
          <a:extLst>
            <a:ext uri="{FF2B5EF4-FFF2-40B4-BE49-F238E27FC236}">
              <a16:creationId xmlns:a16="http://schemas.microsoft.com/office/drawing/2014/main" id="{00000000-0008-0000-1B00-00002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5" name="Text Box 9">
          <a:extLst>
            <a:ext uri="{FF2B5EF4-FFF2-40B4-BE49-F238E27FC236}">
              <a16:creationId xmlns:a16="http://schemas.microsoft.com/office/drawing/2014/main" id="{00000000-0008-0000-1B00-00002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6" name="Text Box 10">
          <a:extLst>
            <a:ext uri="{FF2B5EF4-FFF2-40B4-BE49-F238E27FC236}">
              <a16:creationId xmlns:a16="http://schemas.microsoft.com/office/drawing/2014/main" id="{00000000-0008-0000-1B00-00002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7" name="Text Box 1">
          <a:extLst>
            <a:ext uri="{FF2B5EF4-FFF2-40B4-BE49-F238E27FC236}">
              <a16:creationId xmlns:a16="http://schemas.microsoft.com/office/drawing/2014/main" id="{00000000-0008-0000-1B00-00002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8" name="Text Box 2">
          <a:extLst>
            <a:ext uri="{FF2B5EF4-FFF2-40B4-BE49-F238E27FC236}">
              <a16:creationId xmlns:a16="http://schemas.microsoft.com/office/drawing/2014/main" id="{00000000-0008-0000-1B00-00002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29" name="Text Box 8">
          <a:extLst>
            <a:ext uri="{FF2B5EF4-FFF2-40B4-BE49-F238E27FC236}">
              <a16:creationId xmlns:a16="http://schemas.microsoft.com/office/drawing/2014/main" id="{00000000-0008-0000-1B00-00002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0" name="Text Box 1">
          <a:extLst>
            <a:ext uri="{FF2B5EF4-FFF2-40B4-BE49-F238E27FC236}">
              <a16:creationId xmlns:a16="http://schemas.microsoft.com/office/drawing/2014/main" id="{00000000-0008-0000-1B00-00002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1" name="Text Box 2">
          <a:extLst>
            <a:ext uri="{FF2B5EF4-FFF2-40B4-BE49-F238E27FC236}">
              <a16:creationId xmlns:a16="http://schemas.microsoft.com/office/drawing/2014/main" id="{00000000-0008-0000-1B00-00002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2" name="Text Box 3">
          <a:extLst>
            <a:ext uri="{FF2B5EF4-FFF2-40B4-BE49-F238E27FC236}">
              <a16:creationId xmlns:a16="http://schemas.microsoft.com/office/drawing/2014/main" id="{00000000-0008-0000-1B00-00002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3" name="Text Box 4">
          <a:extLst>
            <a:ext uri="{FF2B5EF4-FFF2-40B4-BE49-F238E27FC236}">
              <a16:creationId xmlns:a16="http://schemas.microsoft.com/office/drawing/2014/main" id="{00000000-0008-0000-1B00-00002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4" name="Text Box 5">
          <a:extLst>
            <a:ext uri="{FF2B5EF4-FFF2-40B4-BE49-F238E27FC236}">
              <a16:creationId xmlns:a16="http://schemas.microsoft.com/office/drawing/2014/main" id="{00000000-0008-0000-1B00-00002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5" name="Text Box 6">
          <a:extLst>
            <a:ext uri="{FF2B5EF4-FFF2-40B4-BE49-F238E27FC236}">
              <a16:creationId xmlns:a16="http://schemas.microsoft.com/office/drawing/2014/main" id="{00000000-0008-0000-1B00-00002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6" name="Text Box 8">
          <a:extLst>
            <a:ext uri="{FF2B5EF4-FFF2-40B4-BE49-F238E27FC236}">
              <a16:creationId xmlns:a16="http://schemas.microsoft.com/office/drawing/2014/main" id="{00000000-0008-0000-1B00-00002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7" name="Text Box 9">
          <a:extLst>
            <a:ext uri="{FF2B5EF4-FFF2-40B4-BE49-F238E27FC236}">
              <a16:creationId xmlns:a16="http://schemas.microsoft.com/office/drawing/2014/main" id="{00000000-0008-0000-1B00-00002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8" name="Text Box 10">
          <a:extLst>
            <a:ext uri="{FF2B5EF4-FFF2-40B4-BE49-F238E27FC236}">
              <a16:creationId xmlns:a16="http://schemas.microsoft.com/office/drawing/2014/main" id="{00000000-0008-0000-1B00-00002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39" name="Text Box 1">
          <a:extLst>
            <a:ext uri="{FF2B5EF4-FFF2-40B4-BE49-F238E27FC236}">
              <a16:creationId xmlns:a16="http://schemas.microsoft.com/office/drawing/2014/main" id="{00000000-0008-0000-1B00-00002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0" name="Text Box 2">
          <a:extLst>
            <a:ext uri="{FF2B5EF4-FFF2-40B4-BE49-F238E27FC236}">
              <a16:creationId xmlns:a16="http://schemas.microsoft.com/office/drawing/2014/main" id="{00000000-0008-0000-1B00-00003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1" name="Text Box 8">
          <a:extLst>
            <a:ext uri="{FF2B5EF4-FFF2-40B4-BE49-F238E27FC236}">
              <a16:creationId xmlns:a16="http://schemas.microsoft.com/office/drawing/2014/main" id="{00000000-0008-0000-1B00-00003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2" name="Text Box 8">
          <a:extLst>
            <a:ext uri="{FF2B5EF4-FFF2-40B4-BE49-F238E27FC236}">
              <a16:creationId xmlns:a16="http://schemas.microsoft.com/office/drawing/2014/main" id="{00000000-0008-0000-1B00-00003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3" name="Text Box 1">
          <a:extLst>
            <a:ext uri="{FF2B5EF4-FFF2-40B4-BE49-F238E27FC236}">
              <a16:creationId xmlns:a16="http://schemas.microsoft.com/office/drawing/2014/main" id="{00000000-0008-0000-1B00-00003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4" name="Text Box 2">
          <a:extLst>
            <a:ext uri="{FF2B5EF4-FFF2-40B4-BE49-F238E27FC236}">
              <a16:creationId xmlns:a16="http://schemas.microsoft.com/office/drawing/2014/main" id="{00000000-0008-0000-1B00-00003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5" name="Text Box 3">
          <a:extLst>
            <a:ext uri="{FF2B5EF4-FFF2-40B4-BE49-F238E27FC236}">
              <a16:creationId xmlns:a16="http://schemas.microsoft.com/office/drawing/2014/main" id="{00000000-0008-0000-1B00-00003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6" name="Text Box 4">
          <a:extLst>
            <a:ext uri="{FF2B5EF4-FFF2-40B4-BE49-F238E27FC236}">
              <a16:creationId xmlns:a16="http://schemas.microsoft.com/office/drawing/2014/main" id="{00000000-0008-0000-1B00-00003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7" name="Text Box 5">
          <a:extLst>
            <a:ext uri="{FF2B5EF4-FFF2-40B4-BE49-F238E27FC236}">
              <a16:creationId xmlns:a16="http://schemas.microsoft.com/office/drawing/2014/main" id="{00000000-0008-0000-1B00-00003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8" name="Text Box 6">
          <a:extLst>
            <a:ext uri="{FF2B5EF4-FFF2-40B4-BE49-F238E27FC236}">
              <a16:creationId xmlns:a16="http://schemas.microsoft.com/office/drawing/2014/main" id="{00000000-0008-0000-1B00-000038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49" name="Text Box 8">
          <a:extLst>
            <a:ext uri="{FF2B5EF4-FFF2-40B4-BE49-F238E27FC236}">
              <a16:creationId xmlns:a16="http://schemas.microsoft.com/office/drawing/2014/main" id="{00000000-0008-0000-1B00-000039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0" name="Text Box 9">
          <a:extLst>
            <a:ext uri="{FF2B5EF4-FFF2-40B4-BE49-F238E27FC236}">
              <a16:creationId xmlns:a16="http://schemas.microsoft.com/office/drawing/2014/main" id="{00000000-0008-0000-1B00-00003A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1" name="Text Box 10">
          <a:extLst>
            <a:ext uri="{FF2B5EF4-FFF2-40B4-BE49-F238E27FC236}">
              <a16:creationId xmlns:a16="http://schemas.microsoft.com/office/drawing/2014/main" id="{00000000-0008-0000-1B00-00003B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2" name="Text Box 1">
          <a:extLst>
            <a:ext uri="{FF2B5EF4-FFF2-40B4-BE49-F238E27FC236}">
              <a16:creationId xmlns:a16="http://schemas.microsoft.com/office/drawing/2014/main" id="{00000000-0008-0000-1B00-00003C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3" name="Text Box 2">
          <a:extLst>
            <a:ext uri="{FF2B5EF4-FFF2-40B4-BE49-F238E27FC236}">
              <a16:creationId xmlns:a16="http://schemas.microsoft.com/office/drawing/2014/main" id="{00000000-0008-0000-1B00-00003D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4" name="Text Box 8">
          <a:extLst>
            <a:ext uri="{FF2B5EF4-FFF2-40B4-BE49-F238E27FC236}">
              <a16:creationId xmlns:a16="http://schemas.microsoft.com/office/drawing/2014/main" id="{00000000-0008-0000-1B00-00003E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5" name="Text Box 1">
          <a:extLst>
            <a:ext uri="{FF2B5EF4-FFF2-40B4-BE49-F238E27FC236}">
              <a16:creationId xmlns:a16="http://schemas.microsoft.com/office/drawing/2014/main" id="{00000000-0008-0000-1B00-00003F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6" name="Text Box 2">
          <a:extLst>
            <a:ext uri="{FF2B5EF4-FFF2-40B4-BE49-F238E27FC236}">
              <a16:creationId xmlns:a16="http://schemas.microsoft.com/office/drawing/2014/main" id="{00000000-0008-0000-1B00-000040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7" name="Text Box 3">
          <a:extLst>
            <a:ext uri="{FF2B5EF4-FFF2-40B4-BE49-F238E27FC236}">
              <a16:creationId xmlns:a16="http://schemas.microsoft.com/office/drawing/2014/main" id="{00000000-0008-0000-1B00-000041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8" name="Text Box 4">
          <a:extLst>
            <a:ext uri="{FF2B5EF4-FFF2-40B4-BE49-F238E27FC236}">
              <a16:creationId xmlns:a16="http://schemas.microsoft.com/office/drawing/2014/main" id="{00000000-0008-0000-1B00-000042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59" name="Text Box 5">
          <a:extLst>
            <a:ext uri="{FF2B5EF4-FFF2-40B4-BE49-F238E27FC236}">
              <a16:creationId xmlns:a16="http://schemas.microsoft.com/office/drawing/2014/main" id="{00000000-0008-0000-1B00-000043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0" name="Text Box 6">
          <a:extLst>
            <a:ext uri="{FF2B5EF4-FFF2-40B4-BE49-F238E27FC236}">
              <a16:creationId xmlns:a16="http://schemas.microsoft.com/office/drawing/2014/main" id="{00000000-0008-0000-1B00-000044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1" name="Text Box 8">
          <a:extLst>
            <a:ext uri="{FF2B5EF4-FFF2-40B4-BE49-F238E27FC236}">
              <a16:creationId xmlns:a16="http://schemas.microsoft.com/office/drawing/2014/main" id="{00000000-0008-0000-1B00-000045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2" name="Text Box 9">
          <a:extLst>
            <a:ext uri="{FF2B5EF4-FFF2-40B4-BE49-F238E27FC236}">
              <a16:creationId xmlns:a16="http://schemas.microsoft.com/office/drawing/2014/main" id="{00000000-0008-0000-1B00-000046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45</xdr:row>
      <xdr:rowOff>0</xdr:rowOff>
    </xdr:from>
    <xdr:ext cx="114300" cy="285750"/>
    <xdr:sp macro="" textlink="">
      <xdr:nvSpPr>
        <xdr:cNvPr id="1863" name="Text Box 10">
          <a:extLst>
            <a:ext uri="{FF2B5EF4-FFF2-40B4-BE49-F238E27FC236}">
              <a16:creationId xmlns:a16="http://schemas.microsoft.com/office/drawing/2014/main" id="{00000000-0008-0000-1B00-000047070000}"/>
            </a:ext>
          </a:extLst>
        </xdr:cNvPr>
        <xdr:cNvSpPr txBox="1">
          <a:spLocks noChangeArrowheads="1"/>
        </xdr:cNvSpPr>
      </xdr:nvSpPr>
      <xdr:spPr bwMode="auto">
        <a:xfrm>
          <a:off x="12496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4" name="Text Box 1">
          <a:extLst>
            <a:ext uri="{FF2B5EF4-FFF2-40B4-BE49-F238E27FC236}">
              <a16:creationId xmlns:a16="http://schemas.microsoft.com/office/drawing/2014/main" id="{00000000-0008-0000-1B00-00004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5" name="Text Box 2">
          <a:extLst>
            <a:ext uri="{FF2B5EF4-FFF2-40B4-BE49-F238E27FC236}">
              <a16:creationId xmlns:a16="http://schemas.microsoft.com/office/drawing/2014/main" id="{00000000-0008-0000-1B00-00004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6" name="Text Box 3">
          <a:extLst>
            <a:ext uri="{FF2B5EF4-FFF2-40B4-BE49-F238E27FC236}">
              <a16:creationId xmlns:a16="http://schemas.microsoft.com/office/drawing/2014/main" id="{00000000-0008-0000-1B00-00004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7" name="Text Box 4">
          <a:extLst>
            <a:ext uri="{FF2B5EF4-FFF2-40B4-BE49-F238E27FC236}">
              <a16:creationId xmlns:a16="http://schemas.microsoft.com/office/drawing/2014/main" id="{00000000-0008-0000-1B00-00004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8" name="Text Box 5">
          <a:extLst>
            <a:ext uri="{FF2B5EF4-FFF2-40B4-BE49-F238E27FC236}">
              <a16:creationId xmlns:a16="http://schemas.microsoft.com/office/drawing/2014/main" id="{00000000-0008-0000-1B00-00004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69" name="Text Box 6">
          <a:extLst>
            <a:ext uri="{FF2B5EF4-FFF2-40B4-BE49-F238E27FC236}">
              <a16:creationId xmlns:a16="http://schemas.microsoft.com/office/drawing/2014/main" id="{00000000-0008-0000-1B00-00004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0" name="Text Box 8">
          <a:extLst>
            <a:ext uri="{FF2B5EF4-FFF2-40B4-BE49-F238E27FC236}">
              <a16:creationId xmlns:a16="http://schemas.microsoft.com/office/drawing/2014/main" id="{00000000-0008-0000-1B00-00004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1" name="Text Box 9">
          <a:extLst>
            <a:ext uri="{FF2B5EF4-FFF2-40B4-BE49-F238E27FC236}">
              <a16:creationId xmlns:a16="http://schemas.microsoft.com/office/drawing/2014/main" id="{00000000-0008-0000-1B00-00004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2" name="Text Box 10">
          <a:extLst>
            <a:ext uri="{FF2B5EF4-FFF2-40B4-BE49-F238E27FC236}">
              <a16:creationId xmlns:a16="http://schemas.microsoft.com/office/drawing/2014/main" id="{00000000-0008-0000-1B00-00005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3" name="Text Box 1">
          <a:extLst>
            <a:ext uri="{FF2B5EF4-FFF2-40B4-BE49-F238E27FC236}">
              <a16:creationId xmlns:a16="http://schemas.microsoft.com/office/drawing/2014/main" id="{00000000-0008-0000-1B00-00005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4" name="Text Box 2">
          <a:extLst>
            <a:ext uri="{FF2B5EF4-FFF2-40B4-BE49-F238E27FC236}">
              <a16:creationId xmlns:a16="http://schemas.microsoft.com/office/drawing/2014/main" id="{00000000-0008-0000-1B00-00005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5" name="Text Box 1">
          <a:extLst>
            <a:ext uri="{FF2B5EF4-FFF2-40B4-BE49-F238E27FC236}">
              <a16:creationId xmlns:a16="http://schemas.microsoft.com/office/drawing/2014/main" id="{00000000-0008-0000-1B00-00005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6" name="Text Box 2">
          <a:extLst>
            <a:ext uri="{FF2B5EF4-FFF2-40B4-BE49-F238E27FC236}">
              <a16:creationId xmlns:a16="http://schemas.microsoft.com/office/drawing/2014/main" id="{00000000-0008-0000-1B00-00005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7" name="Text Box 3">
          <a:extLst>
            <a:ext uri="{FF2B5EF4-FFF2-40B4-BE49-F238E27FC236}">
              <a16:creationId xmlns:a16="http://schemas.microsoft.com/office/drawing/2014/main" id="{00000000-0008-0000-1B00-00005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8" name="Text Box 4">
          <a:extLst>
            <a:ext uri="{FF2B5EF4-FFF2-40B4-BE49-F238E27FC236}">
              <a16:creationId xmlns:a16="http://schemas.microsoft.com/office/drawing/2014/main" id="{00000000-0008-0000-1B00-00005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79" name="Text Box 5">
          <a:extLst>
            <a:ext uri="{FF2B5EF4-FFF2-40B4-BE49-F238E27FC236}">
              <a16:creationId xmlns:a16="http://schemas.microsoft.com/office/drawing/2014/main" id="{00000000-0008-0000-1B00-00005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0" name="Text Box 6">
          <a:extLst>
            <a:ext uri="{FF2B5EF4-FFF2-40B4-BE49-F238E27FC236}">
              <a16:creationId xmlns:a16="http://schemas.microsoft.com/office/drawing/2014/main" id="{00000000-0008-0000-1B00-00005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1" name="Text Box 8">
          <a:extLst>
            <a:ext uri="{FF2B5EF4-FFF2-40B4-BE49-F238E27FC236}">
              <a16:creationId xmlns:a16="http://schemas.microsoft.com/office/drawing/2014/main" id="{00000000-0008-0000-1B00-00005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2" name="Text Box 9">
          <a:extLst>
            <a:ext uri="{FF2B5EF4-FFF2-40B4-BE49-F238E27FC236}">
              <a16:creationId xmlns:a16="http://schemas.microsoft.com/office/drawing/2014/main" id="{00000000-0008-0000-1B00-00005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3" name="Text Box 10">
          <a:extLst>
            <a:ext uri="{FF2B5EF4-FFF2-40B4-BE49-F238E27FC236}">
              <a16:creationId xmlns:a16="http://schemas.microsoft.com/office/drawing/2014/main" id="{00000000-0008-0000-1B00-00005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4" name="Text Box 1">
          <a:extLst>
            <a:ext uri="{FF2B5EF4-FFF2-40B4-BE49-F238E27FC236}">
              <a16:creationId xmlns:a16="http://schemas.microsoft.com/office/drawing/2014/main" id="{00000000-0008-0000-1B00-00005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5" name="Text Box 2">
          <a:extLst>
            <a:ext uri="{FF2B5EF4-FFF2-40B4-BE49-F238E27FC236}">
              <a16:creationId xmlns:a16="http://schemas.microsoft.com/office/drawing/2014/main" id="{00000000-0008-0000-1B00-00005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6" name="Text Box 1">
          <a:extLst>
            <a:ext uri="{FF2B5EF4-FFF2-40B4-BE49-F238E27FC236}">
              <a16:creationId xmlns:a16="http://schemas.microsoft.com/office/drawing/2014/main" id="{00000000-0008-0000-1B00-00005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7" name="Text Box 2">
          <a:extLst>
            <a:ext uri="{FF2B5EF4-FFF2-40B4-BE49-F238E27FC236}">
              <a16:creationId xmlns:a16="http://schemas.microsoft.com/office/drawing/2014/main" id="{00000000-0008-0000-1B00-00005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8" name="Text Box 3">
          <a:extLst>
            <a:ext uri="{FF2B5EF4-FFF2-40B4-BE49-F238E27FC236}">
              <a16:creationId xmlns:a16="http://schemas.microsoft.com/office/drawing/2014/main" id="{00000000-0008-0000-1B00-00006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89" name="Text Box 4">
          <a:extLst>
            <a:ext uri="{FF2B5EF4-FFF2-40B4-BE49-F238E27FC236}">
              <a16:creationId xmlns:a16="http://schemas.microsoft.com/office/drawing/2014/main" id="{00000000-0008-0000-1B00-00006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0" name="Text Box 5">
          <a:extLst>
            <a:ext uri="{FF2B5EF4-FFF2-40B4-BE49-F238E27FC236}">
              <a16:creationId xmlns:a16="http://schemas.microsoft.com/office/drawing/2014/main" id="{00000000-0008-0000-1B00-00006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1" name="Text Box 6">
          <a:extLst>
            <a:ext uri="{FF2B5EF4-FFF2-40B4-BE49-F238E27FC236}">
              <a16:creationId xmlns:a16="http://schemas.microsoft.com/office/drawing/2014/main" id="{00000000-0008-0000-1B00-00006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2" name="Text Box 8">
          <a:extLst>
            <a:ext uri="{FF2B5EF4-FFF2-40B4-BE49-F238E27FC236}">
              <a16:creationId xmlns:a16="http://schemas.microsoft.com/office/drawing/2014/main" id="{00000000-0008-0000-1B00-00006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3" name="Text Box 9">
          <a:extLst>
            <a:ext uri="{FF2B5EF4-FFF2-40B4-BE49-F238E27FC236}">
              <a16:creationId xmlns:a16="http://schemas.microsoft.com/office/drawing/2014/main" id="{00000000-0008-0000-1B00-00006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4" name="Text Box 10">
          <a:extLst>
            <a:ext uri="{FF2B5EF4-FFF2-40B4-BE49-F238E27FC236}">
              <a16:creationId xmlns:a16="http://schemas.microsoft.com/office/drawing/2014/main" id="{00000000-0008-0000-1B00-00006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5" name="Text Box 1">
          <a:extLst>
            <a:ext uri="{FF2B5EF4-FFF2-40B4-BE49-F238E27FC236}">
              <a16:creationId xmlns:a16="http://schemas.microsoft.com/office/drawing/2014/main" id="{00000000-0008-0000-1B00-00006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6" name="Text Box 2">
          <a:extLst>
            <a:ext uri="{FF2B5EF4-FFF2-40B4-BE49-F238E27FC236}">
              <a16:creationId xmlns:a16="http://schemas.microsoft.com/office/drawing/2014/main" id="{00000000-0008-0000-1B00-00006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7" name="Text Box 1">
          <a:extLst>
            <a:ext uri="{FF2B5EF4-FFF2-40B4-BE49-F238E27FC236}">
              <a16:creationId xmlns:a16="http://schemas.microsoft.com/office/drawing/2014/main" id="{00000000-0008-0000-1B00-00006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8" name="Text Box 2">
          <a:extLst>
            <a:ext uri="{FF2B5EF4-FFF2-40B4-BE49-F238E27FC236}">
              <a16:creationId xmlns:a16="http://schemas.microsoft.com/office/drawing/2014/main" id="{00000000-0008-0000-1B00-00006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899" name="Text Box 3">
          <a:extLst>
            <a:ext uri="{FF2B5EF4-FFF2-40B4-BE49-F238E27FC236}">
              <a16:creationId xmlns:a16="http://schemas.microsoft.com/office/drawing/2014/main" id="{00000000-0008-0000-1B00-00006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0" name="Text Box 4">
          <a:extLst>
            <a:ext uri="{FF2B5EF4-FFF2-40B4-BE49-F238E27FC236}">
              <a16:creationId xmlns:a16="http://schemas.microsoft.com/office/drawing/2014/main" id="{00000000-0008-0000-1B00-00006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1" name="Text Box 5">
          <a:extLst>
            <a:ext uri="{FF2B5EF4-FFF2-40B4-BE49-F238E27FC236}">
              <a16:creationId xmlns:a16="http://schemas.microsoft.com/office/drawing/2014/main" id="{00000000-0008-0000-1B00-00006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2" name="Text Box 6">
          <a:extLst>
            <a:ext uri="{FF2B5EF4-FFF2-40B4-BE49-F238E27FC236}">
              <a16:creationId xmlns:a16="http://schemas.microsoft.com/office/drawing/2014/main" id="{00000000-0008-0000-1B00-00006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3" name="Text Box 8">
          <a:extLst>
            <a:ext uri="{FF2B5EF4-FFF2-40B4-BE49-F238E27FC236}">
              <a16:creationId xmlns:a16="http://schemas.microsoft.com/office/drawing/2014/main" id="{00000000-0008-0000-1B00-00006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4" name="Text Box 9">
          <a:extLst>
            <a:ext uri="{FF2B5EF4-FFF2-40B4-BE49-F238E27FC236}">
              <a16:creationId xmlns:a16="http://schemas.microsoft.com/office/drawing/2014/main" id="{00000000-0008-0000-1B00-00007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5" name="Text Box 10">
          <a:extLst>
            <a:ext uri="{FF2B5EF4-FFF2-40B4-BE49-F238E27FC236}">
              <a16:creationId xmlns:a16="http://schemas.microsoft.com/office/drawing/2014/main" id="{00000000-0008-0000-1B00-00007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6" name="Text Box 1">
          <a:extLst>
            <a:ext uri="{FF2B5EF4-FFF2-40B4-BE49-F238E27FC236}">
              <a16:creationId xmlns:a16="http://schemas.microsoft.com/office/drawing/2014/main" id="{00000000-0008-0000-1B00-00007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7" name="Text Box 2">
          <a:extLst>
            <a:ext uri="{FF2B5EF4-FFF2-40B4-BE49-F238E27FC236}">
              <a16:creationId xmlns:a16="http://schemas.microsoft.com/office/drawing/2014/main" id="{00000000-0008-0000-1B00-00007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8" name="Text Box 1">
          <a:extLst>
            <a:ext uri="{FF2B5EF4-FFF2-40B4-BE49-F238E27FC236}">
              <a16:creationId xmlns:a16="http://schemas.microsoft.com/office/drawing/2014/main" id="{00000000-0008-0000-1B00-00007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09" name="Text Box 2">
          <a:extLst>
            <a:ext uri="{FF2B5EF4-FFF2-40B4-BE49-F238E27FC236}">
              <a16:creationId xmlns:a16="http://schemas.microsoft.com/office/drawing/2014/main" id="{00000000-0008-0000-1B00-00007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0" name="Text Box 3">
          <a:extLst>
            <a:ext uri="{FF2B5EF4-FFF2-40B4-BE49-F238E27FC236}">
              <a16:creationId xmlns:a16="http://schemas.microsoft.com/office/drawing/2014/main" id="{00000000-0008-0000-1B00-000076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1" name="Text Box 4">
          <a:extLst>
            <a:ext uri="{FF2B5EF4-FFF2-40B4-BE49-F238E27FC236}">
              <a16:creationId xmlns:a16="http://schemas.microsoft.com/office/drawing/2014/main" id="{00000000-0008-0000-1B00-000077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2" name="Text Box 5">
          <a:extLst>
            <a:ext uri="{FF2B5EF4-FFF2-40B4-BE49-F238E27FC236}">
              <a16:creationId xmlns:a16="http://schemas.microsoft.com/office/drawing/2014/main" id="{00000000-0008-0000-1B00-000078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3" name="Text Box 6">
          <a:extLst>
            <a:ext uri="{FF2B5EF4-FFF2-40B4-BE49-F238E27FC236}">
              <a16:creationId xmlns:a16="http://schemas.microsoft.com/office/drawing/2014/main" id="{00000000-0008-0000-1B00-000079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4" name="Text Box 8">
          <a:extLst>
            <a:ext uri="{FF2B5EF4-FFF2-40B4-BE49-F238E27FC236}">
              <a16:creationId xmlns:a16="http://schemas.microsoft.com/office/drawing/2014/main" id="{00000000-0008-0000-1B00-00007A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5" name="Text Box 9">
          <a:extLst>
            <a:ext uri="{FF2B5EF4-FFF2-40B4-BE49-F238E27FC236}">
              <a16:creationId xmlns:a16="http://schemas.microsoft.com/office/drawing/2014/main" id="{00000000-0008-0000-1B00-00007B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6" name="Text Box 10">
          <a:extLst>
            <a:ext uri="{FF2B5EF4-FFF2-40B4-BE49-F238E27FC236}">
              <a16:creationId xmlns:a16="http://schemas.microsoft.com/office/drawing/2014/main" id="{00000000-0008-0000-1B00-00007C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7" name="Text Box 1">
          <a:extLst>
            <a:ext uri="{FF2B5EF4-FFF2-40B4-BE49-F238E27FC236}">
              <a16:creationId xmlns:a16="http://schemas.microsoft.com/office/drawing/2014/main" id="{00000000-0008-0000-1B00-00007D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8" name="Text Box 2">
          <a:extLst>
            <a:ext uri="{FF2B5EF4-FFF2-40B4-BE49-F238E27FC236}">
              <a16:creationId xmlns:a16="http://schemas.microsoft.com/office/drawing/2014/main" id="{00000000-0008-0000-1B00-00007E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19" name="Text Box 1">
          <a:extLst>
            <a:ext uri="{FF2B5EF4-FFF2-40B4-BE49-F238E27FC236}">
              <a16:creationId xmlns:a16="http://schemas.microsoft.com/office/drawing/2014/main" id="{00000000-0008-0000-1B00-00007F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0" name="Text Box 2">
          <a:extLst>
            <a:ext uri="{FF2B5EF4-FFF2-40B4-BE49-F238E27FC236}">
              <a16:creationId xmlns:a16="http://schemas.microsoft.com/office/drawing/2014/main" id="{00000000-0008-0000-1B00-000080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1" name="Text Box 3">
          <a:extLst>
            <a:ext uri="{FF2B5EF4-FFF2-40B4-BE49-F238E27FC236}">
              <a16:creationId xmlns:a16="http://schemas.microsoft.com/office/drawing/2014/main" id="{00000000-0008-0000-1B00-000081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2" name="Text Box 4">
          <a:extLst>
            <a:ext uri="{FF2B5EF4-FFF2-40B4-BE49-F238E27FC236}">
              <a16:creationId xmlns:a16="http://schemas.microsoft.com/office/drawing/2014/main" id="{00000000-0008-0000-1B00-000082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3" name="Text Box 5">
          <a:extLst>
            <a:ext uri="{FF2B5EF4-FFF2-40B4-BE49-F238E27FC236}">
              <a16:creationId xmlns:a16="http://schemas.microsoft.com/office/drawing/2014/main" id="{00000000-0008-0000-1B00-000083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4" name="Text Box 6">
          <a:extLst>
            <a:ext uri="{FF2B5EF4-FFF2-40B4-BE49-F238E27FC236}">
              <a16:creationId xmlns:a16="http://schemas.microsoft.com/office/drawing/2014/main" id="{00000000-0008-0000-1B00-000084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44</xdr:row>
      <xdr:rowOff>0</xdr:rowOff>
    </xdr:from>
    <xdr:ext cx="114300" cy="285750"/>
    <xdr:sp macro="" textlink="">
      <xdr:nvSpPr>
        <xdr:cNvPr id="1925" name="Text Box 8">
          <a:extLst>
            <a:ext uri="{FF2B5EF4-FFF2-40B4-BE49-F238E27FC236}">
              <a16:creationId xmlns:a16="http://schemas.microsoft.com/office/drawing/2014/main" id="{00000000-0008-0000-1B00-000085070000}"/>
            </a:ext>
          </a:extLst>
        </xdr:cNvPr>
        <xdr:cNvSpPr txBox="1">
          <a:spLocks noChangeArrowheads="1"/>
        </xdr:cNvSpPr>
      </xdr:nvSpPr>
      <xdr:spPr bwMode="auto">
        <a:xfrm>
          <a:off x="12496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28575</xdr:colOff>
      <xdr:row>45</xdr:row>
      <xdr:rowOff>114300</xdr:rowOff>
    </xdr:from>
    <xdr:ext cx="114300" cy="285750"/>
    <xdr:sp macro="" textlink="">
      <xdr:nvSpPr>
        <xdr:cNvPr id="1926" name="Text Box 9">
          <a:extLst>
            <a:ext uri="{FF2B5EF4-FFF2-40B4-BE49-F238E27FC236}">
              <a16:creationId xmlns:a16="http://schemas.microsoft.com/office/drawing/2014/main" id="{00000000-0008-0000-1B00-000086070000}"/>
            </a:ext>
          </a:extLst>
        </xdr:cNvPr>
        <xdr:cNvSpPr txBox="1">
          <a:spLocks noChangeArrowheads="1"/>
        </xdr:cNvSpPr>
      </xdr:nvSpPr>
      <xdr:spPr bwMode="auto">
        <a:xfrm>
          <a:off x="127825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927" name="Text Box 8">
          <a:extLst>
            <a:ext uri="{FF2B5EF4-FFF2-40B4-BE49-F238E27FC236}">
              <a16:creationId xmlns:a16="http://schemas.microsoft.com/office/drawing/2014/main" id="{00000000-0008-0000-1B00-000087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43</xdr:row>
      <xdr:rowOff>0</xdr:rowOff>
    </xdr:from>
    <xdr:ext cx="114300" cy="285750"/>
    <xdr:sp macro="" textlink="">
      <xdr:nvSpPr>
        <xdr:cNvPr id="1928" name="Text Box 8">
          <a:extLst>
            <a:ext uri="{FF2B5EF4-FFF2-40B4-BE49-F238E27FC236}">
              <a16:creationId xmlns:a16="http://schemas.microsoft.com/office/drawing/2014/main" id="{00000000-0008-0000-1B00-000088070000}"/>
            </a:ext>
          </a:extLst>
        </xdr:cNvPr>
        <xdr:cNvSpPr txBox="1">
          <a:spLocks noChangeArrowheads="1"/>
        </xdr:cNvSpPr>
      </xdr:nvSpPr>
      <xdr:spPr bwMode="auto">
        <a:xfrm>
          <a:off x="12496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2047875</xdr:colOff>
      <xdr:row>44</xdr:row>
      <xdr:rowOff>14817</xdr:rowOff>
    </xdr:from>
    <xdr:ext cx="114300" cy="285750"/>
    <xdr:sp macro="" textlink="">
      <xdr:nvSpPr>
        <xdr:cNvPr id="1929" name="Text Box 8">
          <a:extLst>
            <a:ext uri="{FF2B5EF4-FFF2-40B4-BE49-F238E27FC236}">
              <a16:creationId xmlns:a16="http://schemas.microsoft.com/office/drawing/2014/main" id="{00000000-0008-0000-1B00-000089070000}"/>
            </a:ext>
          </a:extLst>
        </xdr:cNvPr>
        <xdr:cNvSpPr txBox="1">
          <a:spLocks noChangeArrowheads="1"/>
        </xdr:cNvSpPr>
      </xdr:nvSpPr>
      <xdr:spPr bwMode="auto">
        <a:xfrm>
          <a:off x="124777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0" name="Text Box 1">
          <a:extLst>
            <a:ext uri="{FF2B5EF4-FFF2-40B4-BE49-F238E27FC236}">
              <a16:creationId xmlns:a16="http://schemas.microsoft.com/office/drawing/2014/main" id="{00000000-0008-0000-1B00-00008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1" name="Text Box 2">
          <a:extLst>
            <a:ext uri="{FF2B5EF4-FFF2-40B4-BE49-F238E27FC236}">
              <a16:creationId xmlns:a16="http://schemas.microsoft.com/office/drawing/2014/main" id="{00000000-0008-0000-1B00-00008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2" name="Text Box 3">
          <a:extLst>
            <a:ext uri="{FF2B5EF4-FFF2-40B4-BE49-F238E27FC236}">
              <a16:creationId xmlns:a16="http://schemas.microsoft.com/office/drawing/2014/main" id="{00000000-0008-0000-1B00-00008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3" name="Text Box 4">
          <a:extLst>
            <a:ext uri="{FF2B5EF4-FFF2-40B4-BE49-F238E27FC236}">
              <a16:creationId xmlns:a16="http://schemas.microsoft.com/office/drawing/2014/main" id="{00000000-0008-0000-1B00-00008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4" name="Text Box 5">
          <a:extLst>
            <a:ext uri="{FF2B5EF4-FFF2-40B4-BE49-F238E27FC236}">
              <a16:creationId xmlns:a16="http://schemas.microsoft.com/office/drawing/2014/main" id="{00000000-0008-0000-1B00-00008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5" name="Text Box 6">
          <a:extLst>
            <a:ext uri="{FF2B5EF4-FFF2-40B4-BE49-F238E27FC236}">
              <a16:creationId xmlns:a16="http://schemas.microsoft.com/office/drawing/2014/main" id="{00000000-0008-0000-1B00-00008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6" name="Text Box 8">
          <a:extLst>
            <a:ext uri="{FF2B5EF4-FFF2-40B4-BE49-F238E27FC236}">
              <a16:creationId xmlns:a16="http://schemas.microsoft.com/office/drawing/2014/main" id="{00000000-0008-0000-1B00-00009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7" name="Text Box 9">
          <a:extLst>
            <a:ext uri="{FF2B5EF4-FFF2-40B4-BE49-F238E27FC236}">
              <a16:creationId xmlns:a16="http://schemas.microsoft.com/office/drawing/2014/main" id="{00000000-0008-0000-1B00-00009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8" name="Text Box 10">
          <a:extLst>
            <a:ext uri="{FF2B5EF4-FFF2-40B4-BE49-F238E27FC236}">
              <a16:creationId xmlns:a16="http://schemas.microsoft.com/office/drawing/2014/main" id="{00000000-0008-0000-1B00-00009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39" name="Text Box 1">
          <a:extLst>
            <a:ext uri="{FF2B5EF4-FFF2-40B4-BE49-F238E27FC236}">
              <a16:creationId xmlns:a16="http://schemas.microsoft.com/office/drawing/2014/main" id="{00000000-0008-0000-1B00-00009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0" name="Text Box 2">
          <a:extLst>
            <a:ext uri="{FF2B5EF4-FFF2-40B4-BE49-F238E27FC236}">
              <a16:creationId xmlns:a16="http://schemas.microsoft.com/office/drawing/2014/main" id="{00000000-0008-0000-1B00-00009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1" name="Text Box 1">
          <a:extLst>
            <a:ext uri="{FF2B5EF4-FFF2-40B4-BE49-F238E27FC236}">
              <a16:creationId xmlns:a16="http://schemas.microsoft.com/office/drawing/2014/main" id="{00000000-0008-0000-1B00-00009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2" name="Text Box 2">
          <a:extLst>
            <a:ext uri="{FF2B5EF4-FFF2-40B4-BE49-F238E27FC236}">
              <a16:creationId xmlns:a16="http://schemas.microsoft.com/office/drawing/2014/main" id="{00000000-0008-0000-1B00-00009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3" name="Text Box 3">
          <a:extLst>
            <a:ext uri="{FF2B5EF4-FFF2-40B4-BE49-F238E27FC236}">
              <a16:creationId xmlns:a16="http://schemas.microsoft.com/office/drawing/2014/main" id="{00000000-0008-0000-1B00-00009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4" name="Text Box 4">
          <a:extLst>
            <a:ext uri="{FF2B5EF4-FFF2-40B4-BE49-F238E27FC236}">
              <a16:creationId xmlns:a16="http://schemas.microsoft.com/office/drawing/2014/main" id="{00000000-0008-0000-1B00-00009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5" name="Text Box 5">
          <a:extLst>
            <a:ext uri="{FF2B5EF4-FFF2-40B4-BE49-F238E27FC236}">
              <a16:creationId xmlns:a16="http://schemas.microsoft.com/office/drawing/2014/main" id="{00000000-0008-0000-1B00-00009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6" name="Text Box 6">
          <a:extLst>
            <a:ext uri="{FF2B5EF4-FFF2-40B4-BE49-F238E27FC236}">
              <a16:creationId xmlns:a16="http://schemas.microsoft.com/office/drawing/2014/main" id="{00000000-0008-0000-1B00-00009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7" name="Text Box 8">
          <a:extLst>
            <a:ext uri="{FF2B5EF4-FFF2-40B4-BE49-F238E27FC236}">
              <a16:creationId xmlns:a16="http://schemas.microsoft.com/office/drawing/2014/main" id="{00000000-0008-0000-1B00-00009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8" name="Text Box 9">
          <a:extLst>
            <a:ext uri="{FF2B5EF4-FFF2-40B4-BE49-F238E27FC236}">
              <a16:creationId xmlns:a16="http://schemas.microsoft.com/office/drawing/2014/main" id="{00000000-0008-0000-1B00-00009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49" name="Text Box 10">
          <a:extLst>
            <a:ext uri="{FF2B5EF4-FFF2-40B4-BE49-F238E27FC236}">
              <a16:creationId xmlns:a16="http://schemas.microsoft.com/office/drawing/2014/main" id="{00000000-0008-0000-1B00-00009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0" name="Text Box 1">
          <a:extLst>
            <a:ext uri="{FF2B5EF4-FFF2-40B4-BE49-F238E27FC236}">
              <a16:creationId xmlns:a16="http://schemas.microsoft.com/office/drawing/2014/main" id="{00000000-0008-0000-1B00-00009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1" name="Text Box 2">
          <a:extLst>
            <a:ext uri="{FF2B5EF4-FFF2-40B4-BE49-F238E27FC236}">
              <a16:creationId xmlns:a16="http://schemas.microsoft.com/office/drawing/2014/main" id="{00000000-0008-0000-1B00-00009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2" name="Text Box 1">
          <a:extLst>
            <a:ext uri="{FF2B5EF4-FFF2-40B4-BE49-F238E27FC236}">
              <a16:creationId xmlns:a16="http://schemas.microsoft.com/office/drawing/2014/main" id="{00000000-0008-0000-1B00-0000A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3" name="Text Box 2">
          <a:extLst>
            <a:ext uri="{FF2B5EF4-FFF2-40B4-BE49-F238E27FC236}">
              <a16:creationId xmlns:a16="http://schemas.microsoft.com/office/drawing/2014/main" id="{00000000-0008-0000-1B00-0000A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4" name="Text Box 3">
          <a:extLst>
            <a:ext uri="{FF2B5EF4-FFF2-40B4-BE49-F238E27FC236}">
              <a16:creationId xmlns:a16="http://schemas.microsoft.com/office/drawing/2014/main" id="{00000000-0008-0000-1B00-0000A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5" name="Text Box 4">
          <a:extLst>
            <a:ext uri="{FF2B5EF4-FFF2-40B4-BE49-F238E27FC236}">
              <a16:creationId xmlns:a16="http://schemas.microsoft.com/office/drawing/2014/main" id="{00000000-0008-0000-1B00-0000A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6" name="Text Box 5">
          <a:extLst>
            <a:ext uri="{FF2B5EF4-FFF2-40B4-BE49-F238E27FC236}">
              <a16:creationId xmlns:a16="http://schemas.microsoft.com/office/drawing/2014/main" id="{00000000-0008-0000-1B00-0000A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7" name="Text Box 6">
          <a:extLst>
            <a:ext uri="{FF2B5EF4-FFF2-40B4-BE49-F238E27FC236}">
              <a16:creationId xmlns:a16="http://schemas.microsoft.com/office/drawing/2014/main" id="{00000000-0008-0000-1B00-0000A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8" name="Text Box 8">
          <a:extLst>
            <a:ext uri="{FF2B5EF4-FFF2-40B4-BE49-F238E27FC236}">
              <a16:creationId xmlns:a16="http://schemas.microsoft.com/office/drawing/2014/main" id="{00000000-0008-0000-1B00-0000A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59" name="Text Box 9">
          <a:extLst>
            <a:ext uri="{FF2B5EF4-FFF2-40B4-BE49-F238E27FC236}">
              <a16:creationId xmlns:a16="http://schemas.microsoft.com/office/drawing/2014/main" id="{00000000-0008-0000-1B00-0000A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0" name="Text Box 10">
          <a:extLst>
            <a:ext uri="{FF2B5EF4-FFF2-40B4-BE49-F238E27FC236}">
              <a16:creationId xmlns:a16="http://schemas.microsoft.com/office/drawing/2014/main" id="{00000000-0008-0000-1B00-0000A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1" name="Text Box 1">
          <a:extLst>
            <a:ext uri="{FF2B5EF4-FFF2-40B4-BE49-F238E27FC236}">
              <a16:creationId xmlns:a16="http://schemas.microsoft.com/office/drawing/2014/main" id="{00000000-0008-0000-1B00-0000A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2" name="Text Box 2">
          <a:extLst>
            <a:ext uri="{FF2B5EF4-FFF2-40B4-BE49-F238E27FC236}">
              <a16:creationId xmlns:a16="http://schemas.microsoft.com/office/drawing/2014/main" id="{00000000-0008-0000-1B00-0000A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3" name="Text Box 1">
          <a:extLst>
            <a:ext uri="{FF2B5EF4-FFF2-40B4-BE49-F238E27FC236}">
              <a16:creationId xmlns:a16="http://schemas.microsoft.com/office/drawing/2014/main" id="{00000000-0008-0000-1B00-0000A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4" name="Text Box 2">
          <a:extLst>
            <a:ext uri="{FF2B5EF4-FFF2-40B4-BE49-F238E27FC236}">
              <a16:creationId xmlns:a16="http://schemas.microsoft.com/office/drawing/2014/main" id="{00000000-0008-0000-1B00-0000A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5" name="Text Box 3">
          <a:extLst>
            <a:ext uri="{FF2B5EF4-FFF2-40B4-BE49-F238E27FC236}">
              <a16:creationId xmlns:a16="http://schemas.microsoft.com/office/drawing/2014/main" id="{00000000-0008-0000-1B00-0000A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6" name="Text Box 4">
          <a:extLst>
            <a:ext uri="{FF2B5EF4-FFF2-40B4-BE49-F238E27FC236}">
              <a16:creationId xmlns:a16="http://schemas.microsoft.com/office/drawing/2014/main" id="{00000000-0008-0000-1B00-0000A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7" name="Text Box 5">
          <a:extLst>
            <a:ext uri="{FF2B5EF4-FFF2-40B4-BE49-F238E27FC236}">
              <a16:creationId xmlns:a16="http://schemas.microsoft.com/office/drawing/2014/main" id="{00000000-0008-0000-1B00-0000A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8" name="Text Box 6">
          <a:extLst>
            <a:ext uri="{FF2B5EF4-FFF2-40B4-BE49-F238E27FC236}">
              <a16:creationId xmlns:a16="http://schemas.microsoft.com/office/drawing/2014/main" id="{00000000-0008-0000-1B00-0000B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69" name="Text Box 8">
          <a:extLst>
            <a:ext uri="{FF2B5EF4-FFF2-40B4-BE49-F238E27FC236}">
              <a16:creationId xmlns:a16="http://schemas.microsoft.com/office/drawing/2014/main" id="{00000000-0008-0000-1B00-0000B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0" name="Text Box 9">
          <a:extLst>
            <a:ext uri="{FF2B5EF4-FFF2-40B4-BE49-F238E27FC236}">
              <a16:creationId xmlns:a16="http://schemas.microsoft.com/office/drawing/2014/main" id="{00000000-0008-0000-1B00-0000B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1" name="Text Box 10">
          <a:extLst>
            <a:ext uri="{FF2B5EF4-FFF2-40B4-BE49-F238E27FC236}">
              <a16:creationId xmlns:a16="http://schemas.microsoft.com/office/drawing/2014/main" id="{00000000-0008-0000-1B00-0000B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2" name="Text Box 1">
          <a:extLst>
            <a:ext uri="{FF2B5EF4-FFF2-40B4-BE49-F238E27FC236}">
              <a16:creationId xmlns:a16="http://schemas.microsoft.com/office/drawing/2014/main" id="{00000000-0008-0000-1B00-0000B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3" name="Text Box 2">
          <a:extLst>
            <a:ext uri="{FF2B5EF4-FFF2-40B4-BE49-F238E27FC236}">
              <a16:creationId xmlns:a16="http://schemas.microsoft.com/office/drawing/2014/main" id="{00000000-0008-0000-1B00-0000B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4" name="Text Box 1">
          <a:extLst>
            <a:ext uri="{FF2B5EF4-FFF2-40B4-BE49-F238E27FC236}">
              <a16:creationId xmlns:a16="http://schemas.microsoft.com/office/drawing/2014/main" id="{00000000-0008-0000-1B00-0000B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5" name="Text Box 2">
          <a:extLst>
            <a:ext uri="{FF2B5EF4-FFF2-40B4-BE49-F238E27FC236}">
              <a16:creationId xmlns:a16="http://schemas.microsoft.com/office/drawing/2014/main" id="{00000000-0008-0000-1B00-0000B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6" name="Text Box 3">
          <a:extLst>
            <a:ext uri="{FF2B5EF4-FFF2-40B4-BE49-F238E27FC236}">
              <a16:creationId xmlns:a16="http://schemas.microsoft.com/office/drawing/2014/main" id="{00000000-0008-0000-1B00-0000B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7" name="Text Box 4">
          <a:extLst>
            <a:ext uri="{FF2B5EF4-FFF2-40B4-BE49-F238E27FC236}">
              <a16:creationId xmlns:a16="http://schemas.microsoft.com/office/drawing/2014/main" id="{00000000-0008-0000-1B00-0000B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8" name="Text Box 5">
          <a:extLst>
            <a:ext uri="{FF2B5EF4-FFF2-40B4-BE49-F238E27FC236}">
              <a16:creationId xmlns:a16="http://schemas.microsoft.com/office/drawing/2014/main" id="{00000000-0008-0000-1B00-0000BA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79" name="Text Box 6">
          <a:extLst>
            <a:ext uri="{FF2B5EF4-FFF2-40B4-BE49-F238E27FC236}">
              <a16:creationId xmlns:a16="http://schemas.microsoft.com/office/drawing/2014/main" id="{00000000-0008-0000-1B00-0000BB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0" name="Text Box 8">
          <a:extLst>
            <a:ext uri="{FF2B5EF4-FFF2-40B4-BE49-F238E27FC236}">
              <a16:creationId xmlns:a16="http://schemas.microsoft.com/office/drawing/2014/main" id="{00000000-0008-0000-1B00-0000BC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1" name="Text Box 9">
          <a:extLst>
            <a:ext uri="{FF2B5EF4-FFF2-40B4-BE49-F238E27FC236}">
              <a16:creationId xmlns:a16="http://schemas.microsoft.com/office/drawing/2014/main" id="{00000000-0008-0000-1B00-0000BD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2" name="Text Box 10">
          <a:extLst>
            <a:ext uri="{FF2B5EF4-FFF2-40B4-BE49-F238E27FC236}">
              <a16:creationId xmlns:a16="http://schemas.microsoft.com/office/drawing/2014/main" id="{00000000-0008-0000-1B00-0000BE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3" name="Text Box 1">
          <a:extLst>
            <a:ext uri="{FF2B5EF4-FFF2-40B4-BE49-F238E27FC236}">
              <a16:creationId xmlns:a16="http://schemas.microsoft.com/office/drawing/2014/main" id="{00000000-0008-0000-1B00-0000BF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4" name="Text Box 2">
          <a:extLst>
            <a:ext uri="{FF2B5EF4-FFF2-40B4-BE49-F238E27FC236}">
              <a16:creationId xmlns:a16="http://schemas.microsoft.com/office/drawing/2014/main" id="{00000000-0008-0000-1B00-0000C0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5" name="Text Box 1">
          <a:extLst>
            <a:ext uri="{FF2B5EF4-FFF2-40B4-BE49-F238E27FC236}">
              <a16:creationId xmlns:a16="http://schemas.microsoft.com/office/drawing/2014/main" id="{00000000-0008-0000-1B00-0000C1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6" name="Text Box 2">
          <a:extLst>
            <a:ext uri="{FF2B5EF4-FFF2-40B4-BE49-F238E27FC236}">
              <a16:creationId xmlns:a16="http://schemas.microsoft.com/office/drawing/2014/main" id="{00000000-0008-0000-1B00-0000C2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7" name="Text Box 3">
          <a:extLst>
            <a:ext uri="{FF2B5EF4-FFF2-40B4-BE49-F238E27FC236}">
              <a16:creationId xmlns:a16="http://schemas.microsoft.com/office/drawing/2014/main" id="{00000000-0008-0000-1B00-0000C3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8" name="Text Box 4">
          <a:extLst>
            <a:ext uri="{FF2B5EF4-FFF2-40B4-BE49-F238E27FC236}">
              <a16:creationId xmlns:a16="http://schemas.microsoft.com/office/drawing/2014/main" id="{00000000-0008-0000-1B00-0000C4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89" name="Text Box 5">
          <a:extLst>
            <a:ext uri="{FF2B5EF4-FFF2-40B4-BE49-F238E27FC236}">
              <a16:creationId xmlns:a16="http://schemas.microsoft.com/office/drawing/2014/main" id="{00000000-0008-0000-1B00-0000C5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0" name="Text Box 6">
          <a:extLst>
            <a:ext uri="{FF2B5EF4-FFF2-40B4-BE49-F238E27FC236}">
              <a16:creationId xmlns:a16="http://schemas.microsoft.com/office/drawing/2014/main" id="{00000000-0008-0000-1B00-0000C6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1" name="Text Box 8">
          <a:extLst>
            <a:ext uri="{FF2B5EF4-FFF2-40B4-BE49-F238E27FC236}">
              <a16:creationId xmlns:a16="http://schemas.microsoft.com/office/drawing/2014/main" id="{00000000-0008-0000-1B00-0000C7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2" name="Text Box 9">
          <a:extLst>
            <a:ext uri="{FF2B5EF4-FFF2-40B4-BE49-F238E27FC236}">
              <a16:creationId xmlns:a16="http://schemas.microsoft.com/office/drawing/2014/main" id="{00000000-0008-0000-1B00-0000C8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993" name="Text Box 10">
          <a:extLst>
            <a:ext uri="{FF2B5EF4-FFF2-40B4-BE49-F238E27FC236}">
              <a16:creationId xmlns:a16="http://schemas.microsoft.com/office/drawing/2014/main" id="{00000000-0008-0000-1B00-0000C9070000}"/>
            </a:ext>
          </a:extLst>
        </xdr:cNvPr>
        <xdr:cNvSpPr txBox="1">
          <a:spLocks noChangeArrowheads="1"/>
        </xdr:cNvSpPr>
      </xdr:nvSpPr>
      <xdr:spPr bwMode="auto">
        <a:xfrm>
          <a:off x="12496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4" name="Text Box 1">
          <a:extLst>
            <a:ext uri="{FF2B5EF4-FFF2-40B4-BE49-F238E27FC236}">
              <a16:creationId xmlns:a16="http://schemas.microsoft.com/office/drawing/2014/main" id="{00000000-0008-0000-1B00-0000C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5" name="Text Box 2">
          <a:extLst>
            <a:ext uri="{FF2B5EF4-FFF2-40B4-BE49-F238E27FC236}">
              <a16:creationId xmlns:a16="http://schemas.microsoft.com/office/drawing/2014/main" id="{00000000-0008-0000-1B00-0000C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6" name="Text Box 3">
          <a:extLst>
            <a:ext uri="{FF2B5EF4-FFF2-40B4-BE49-F238E27FC236}">
              <a16:creationId xmlns:a16="http://schemas.microsoft.com/office/drawing/2014/main" id="{00000000-0008-0000-1B00-0000CC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7" name="Text Box 4">
          <a:extLst>
            <a:ext uri="{FF2B5EF4-FFF2-40B4-BE49-F238E27FC236}">
              <a16:creationId xmlns:a16="http://schemas.microsoft.com/office/drawing/2014/main" id="{00000000-0008-0000-1B00-0000CD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8" name="Text Box 5">
          <a:extLst>
            <a:ext uri="{FF2B5EF4-FFF2-40B4-BE49-F238E27FC236}">
              <a16:creationId xmlns:a16="http://schemas.microsoft.com/office/drawing/2014/main" id="{00000000-0008-0000-1B00-0000C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999" name="Text Box 6">
          <a:extLst>
            <a:ext uri="{FF2B5EF4-FFF2-40B4-BE49-F238E27FC236}">
              <a16:creationId xmlns:a16="http://schemas.microsoft.com/office/drawing/2014/main" id="{00000000-0008-0000-1B00-0000C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0" name="Text Box 8">
          <a:extLst>
            <a:ext uri="{FF2B5EF4-FFF2-40B4-BE49-F238E27FC236}">
              <a16:creationId xmlns:a16="http://schemas.microsoft.com/office/drawing/2014/main" id="{00000000-0008-0000-1B00-0000D0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1" name="Text Box 9">
          <a:extLst>
            <a:ext uri="{FF2B5EF4-FFF2-40B4-BE49-F238E27FC236}">
              <a16:creationId xmlns:a16="http://schemas.microsoft.com/office/drawing/2014/main" id="{00000000-0008-0000-1B00-0000D1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2" name="Text Box 10">
          <a:extLst>
            <a:ext uri="{FF2B5EF4-FFF2-40B4-BE49-F238E27FC236}">
              <a16:creationId xmlns:a16="http://schemas.microsoft.com/office/drawing/2014/main" id="{00000000-0008-0000-1B00-0000D2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03" name="Text Box 11">
          <a:extLst>
            <a:ext uri="{FF2B5EF4-FFF2-40B4-BE49-F238E27FC236}">
              <a16:creationId xmlns:a16="http://schemas.microsoft.com/office/drawing/2014/main" id="{00000000-0008-0000-1B00-0000D3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04" name="Text Box 12">
          <a:extLst>
            <a:ext uri="{FF2B5EF4-FFF2-40B4-BE49-F238E27FC236}">
              <a16:creationId xmlns:a16="http://schemas.microsoft.com/office/drawing/2014/main" id="{00000000-0008-0000-1B00-0000D4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5" name="Text Box 1">
          <a:extLst>
            <a:ext uri="{FF2B5EF4-FFF2-40B4-BE49-F238E27FC236}">
              <a16:creationId xmlns:a16="http://schemas.microsoft.com/office/drawing/2014/main" id="{00000000-0008-0000-1B00-0000D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06" name="Text Box 2">
          <a:extLst>
            <a:ext uri="{FF2B5EF4-FFF2-40B4-BE49-F238E27FC236}">
              <a16:creationId xmlns:a16="http://schemas.microsoft.com/office/drawing/2014/main" id="{00000000-0008-0000-1B00-0000D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7" name="Text Box 1">
          <a:extLst>
            <a:ext uri="{FF2B5EF4-FFF2-40B4-BE49-F238E27FC236}">
              <a16:creationId xmlns:a16="http://schemas.microsoft.com/office/drawing/2014/main" id="{00000000-0008-0000-1B00-0000D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8" name="Text Box 2">
          <a:extLst>
            <a:ext uri="{FF2B5EF4-FFF2-40B4-BE49-F238E27FC236}">
              <a16:creationId xmlns:a16="http://schemas.microsoft.com/office/drawing/2014/main" id="{00000000-0008-0000-1B00-0000D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09" name="Text Box 3">
          <a:extLst>
            <a:ext uri="{FF2B5EF4-FFF2-40B4-BE49-F238E27FC236}">
              <a16:creationId xmlns:a16="http://schemas.microsoft.com/office/drawing/2014/main" id="{00000000-0008-0000-1B00-0000D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0" name="Text Box 4">
          <a:extLst>
            <a:ext uri="{FF2B5EF4-FFF2-40B4-BE49-F238E27FC236}">
              <a16:creationId xmlns:a16="http://schemas.microsoft.com/office/drawing/2014/main" id="{00000000-0008-0000-1B00-0000D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1" name="Text Box 5">
          <a:extLst>
            <a:ext uri="{FF2B5EF4-FFF2-40B4-BE49-F238E27FC236}">
              <a16:creationId xmlns:a16="http://schemas.microsoft.com/office/drawing/2014/main" id="{00000000-0008-0000-1B00-0000D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2" name="Text Box 6">
          <a:extLst>
            <a:ext uri="{FF2B5EF4-FFF2-40B4-BE49-F238E27FC236}">
              <a16:creationId xmlns:a16="http://schemas.microsoft.com/office/drawing/2014/main" id="{00000000-0008-0000-1B00-0000D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3" name="Text Box 8">
          <a:extLst>
            <a:ext uri="{FF2B5EF4-FFF2-40B4-BE49-F238E27FC236}">
              <a16:creationId xmlns:a16="http://schemas.microsoft.com/office/drawing/2014/main" id="{00000000-0008-0000-1B00-0000DD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4" name="Text Box 9">
          <a:extLst>
            <a:ext uri="{FF2B5EF4-FFF2-40B4-BE49-F238E27FC236}">
              <a16:creationId xmlns:a16="http://schemas.microsoft.com/office/drawing/2014/main" id="{00000000-0008-0000-1B00-0000DE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5" name="Text Box 10">
          <a:extLst>
            <a:ext uri="{FF2B5EF4-FFF2-40B4-BE49-F238E27FC236}">
              <a16:creationId xmlns:a16="http://schemas.microsoft.com/office/drawing/2014/main" id="{00000000-0008-0000-1B00-0000D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16" name="Text Box 11">
          <a:extLst>
            <a:ext uri="{FF2B5EF4-FFF2-40B4-BE49-F238E27FC236}">
              <a16:creationId xmlns:a16="http://schemas.microsoft.com/office/drawing/2014/main" id="{00000000-0008-0000-1B00-0000E0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17" name="Text Box 12">
          <a:extLst>
            <a:ext uri="{FF2B5EF4-FFF2-40B4-BE49-F238E27FC236}">
              <a16:creationId xmlns:a16="http://schemas.microsoft.com/office/drawing/2014/main" id="{00000000-0008-0000-1B00-0000E1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8" name="Text Box 1">
          <a:extLst>
            <a:ext uri="{FF2B5EF4-FFF2-40B4-BE49-F238E27FC236}">
              <a16:creationId xmlns:a16="http://schemas.microsoft.com/office/drawing/2014/main" id="{00000000-0008-0000-1B00-0000E2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19" name="Text Box 2">
          <a:extLst>
            <a:ext uri="{FF2B5EF4-FFF2-40B4-BE49-F238E27FC236}">
              <a16:creationId xmlns:a16="http://schemas.microsoft.com/office/drawing/2014/main" id="{00000000-0008-0000-1B00-0000E3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1B00-0000E4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1B00-0000E5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2" name="Text Box 3">
          <a:extLst>
            <a:ext uri="{FF2B5EF4-FFF2-40B4-BE49-F238E27FC236}">
              <a16:creationId xmlns:a16="http://schemas.microsoft.com/office/drawing/2014/main" id="{00000000-0008-0000-1B00-0000E6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3" name="Text Box 4">
          <a:extLst>
            <a:ext uri="{FF2B5EF4-FFF2-40B4-BE49-F238E27FC236}">
              <a16:creationId xmlns:a16="http://schemas.microsoft.com/office/drawing/2014/main" id="{00000000-0008-0000-1B00-0000E7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4" name="Text Box 5">
          <a:extLst>
            <a:ext uri="{FF2B5EF4-FFF2-40B4-BE49-F238E27FC236}">
              <a16:creationId xmlns:a16="http://schemas.microsoft.com/office/drawing/2014/main" id="{00000000-0008-0000-1B00-0000E8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5" name="Text Box 6">
          <a:extLst>
            <a:ext uri="{FF2B5EF4-FFF2-40B4-BE49-F238E27FC236}">
              <a16:creationId xmlns:a16="http://schemas.microsoft.com/office/drawing/2014/main" id="{00000000-0008-0000-1B00-0000E9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6" name="Text Box 8">
          <a:extLst>
            <a:ext uri="{FF2B5EF4-FFF2-40B4-BE49-F238E27FC236}">
              <a16:creationId xmlns:a16="http://schemas.microsoft.com/office/drawing/2014/main" id="{00000000-0008-0000-1B00-0000EA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7" name="Text Box 9">
          <a:extLst>
            <a:ext uri="{FF2B5EF4-FFF2-40B4-BE49-F238E27FC236}">
              <a16:creationId xmlns:a16="http://schemas.microsoft.com/office/drawing/2014/main" id="{00000000-0008-0000-1B00-0000EB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28" name="Text Box 10">
          <a:extLst>
            <a:ext uri="{FF2B5EF4-FFF2-40B4-BE49-F238E27FC236}">
              <a16:creationId xmlns:a16="http://schemas.microsoft.com/office/drawing/2014/main" id="{00000000-0008-0000-1B00-0000EC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29" name="Text Box 11">
          <a:extLst>
            <a:ext uri="{FF2B5EF4-FFF2-40B4-BE49-F238E27FC236}">
              <a16:creationId xmlns:a16="http://schemas.microsoft.com/office/drawing/2014/main" id="{00000000-0008-0000-1B00-0000ED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30" name="Text Box 12">
          <a:extLst>
            <a:ext uri="{FF2B5EF4-FFF2-40B4-BE49-F238E27FC236}">
              <a16:creationId xmlns:a16="http://schemas.microsoft.com/office/drawing/2014/main" id="{00000000-0008-0000-1B00-0000EE07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31" name="Text Box 1">
          <a:extLst>
            <a:ext uri="{FF2B5EF4-FFF2-40B4-BE49-F238E27FC236}">
              <a16:creationId xmlns:a16="http://schemas.microsoft.com/office/drawing/2014/main" id="{00000000-0008-0000-1B00-0000EF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32" name="Text Box 2">
          <a:extLst>
            <a:ext uri="{FF2B5EF4-FFF2-40B4-BE49-F238E27FC236}">
              <a16:creationId xmlns:a16="http://schemas.microsoft.com/office/drawing/2014/main" id="{00000000-0008-0000-1B00-0000F007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33" name="Text Box 13">
          <a:extLst>
            <a:ext uri="{FF2B5EF4-FFF2-40B4-BE49-F238E27FC236}">
              <a16:creationId xmlns:a16="http://schemas.microsoft.com/office/drawing/2014/main" id="{00000000-0008-0000-1B00-0000F1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34" name="Text Box 14">
          <a:extLst>
            <a:ext uri="{FF2B5EF4-FFF2-40B4-BE49-F238E27FC236}">
              <a16:creationId xmlns:a16="http://schemas.microsoft.com/office/drawing/2014/main" id="{00000000-0008-0000-1B00-0000F207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5" name="Text Box 1">
          <a:extLst>
            <a:ext uri="{FF2B5EF4-FFF2-40B4-BE49-F238E27FC236}">
              <a16:creationId xmlns:a16="http://schemas.microsoft.com/office/drawing/2014/main" id="{00000000-0008-0000-1B00-0000F3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6" name="Text Box 2">
          <a:extLst>
            <a:ext uri="{FF2B5EF4-FFF2-40B4-BE49-F238E27FC236}">
              <a16:creationId xmlns:a16="http://schemas.microsoft.com/office/drawing/2014/main" id="{00000000-0008-0000-1B00-0000F4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7" name="Text Box 3">
          <a:extLst>
            <a:ext uri="{FF2B5EF4-FFF2-40B4-BE49-F238E27FC236}">
              <a16:creationId xmlns:a16="http://schemas.microsoft.com/office/drawing/2014/main" id="{00000000-0008-0000-1B00-0000F5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8" name="Text Box 4">
          <a:extLst>
            <a:ext uri="{FF2B5EF4-FFF2-40B4-BE49-F238E27FC236}">
              <a16:creationId xmlns:a16="http://schemas.microsoft.com/office/drawing/2014/main" id="{00000000-0008-0000-1B00-0000F6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39" name="Text Box 5">
          <a:extLst>
            <a:ext uri="{FF2B5EF4-FFF2-40B4-BE49-F238E27FC236}">
              <a16:creationId xmlns:a16="http://schemas.microsoft.com/office/drawing/2014/main" id="{00000000-0008-0000-1B00-0000F7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0" name="Text Box 6">
          <a:extLst>
            <a:ext uri="{FF2B5EF4-FFF2-40B4-BE49-F238E27FC236}">
              <a16:creationId xmlns:a16="http://schemas.microsoft.com/office/drawing/2014/main" id="{00000000-0008-0000-1B00-0000F8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1" name="Text Box 8">
          <a:extLst>
            <a:ext uri="{FF2B5EF4-FFF2-40B4-BE49-F238E27FC236}">
              <a16:creationId xmlns:a16="http://schemas.microsoft.com/office/drawing/2014/main" id="{00000000-0008-0000-1B00-0000F9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2" name="Text Box 9">
          <a:extLst>
            <a:ext uri="{FF2B5EF4-FFF2-40B4-BE49-F238E27FC236}">
              <a16:creationId xmlns:a16="http://schemas.microsoft.com/office/drawing/2014/main" id="{00000000-0008-0000-1B00-0000FA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3" name="Text Box 10">
          <a:extLst>
            <a:ext uri="{FF2B5EF4-FFF2-40B4-BE49-F238E27FC236}">
              <a16:creationId xmlns:a16="http://schemas.microsoft.com/office/drawing/2014/main" id="{00000000-0008-0000-1B00-0000FB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44" name="Text Box 11">
          <a:extLst>
            <a:ext uri="{FF2B5EF4-FFF2-40B4-BE49-F238E27FC236}">
              <a16:creationId xmlns:a16="http://schemas.microsoft.com/office/drawing/2014/main" id="{00000000-0008-0000-1B00-0000FC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45" name="Text Box 12">
          <a:extLst>
            <a:ext uri="{FF2B5EF4-FFF2-40B4-BE49-F238E27FC236}">
              <a16:creationId xmlns:a16="http://schemas.microsoft.com/office/drawing/2014/main" id="{00000000-0008-0000-1B00-0000FD07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6" name="Text Box 1">
          <a:extLst>
            <a:ext uri="{FF2B5EF4-FFF2-40B4-BE49-F238E27FC236}">
              <a16:creationId xmlns:a16="http://schemas.microsoft.com/office/drawing/2014/main" id="{00000000-0008-0000-1B00-0000FE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47" name="Text Box 2">
          <a:extLst>
            <a:ext uri="{FF2B5EF4-FFF2-40B4-BE49-F238E27FC236}">
              <a16:creationId xmlns:a16="http://schemas.microsoft.com/office/drawing/2014/main" id="{00000000-0008-0000-1B00-0000FF07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48" name="Text Box 1">
          <a:extLst>
            <a:ext uri="{FF2B5EF4-FFF2-40B4-BE49-F238E27FC236}">
              <a16:creationId xmlns:a16="http://schemas.microsoft.com/office/drawing/2014/main" id="{00000000-0008-0000-1B00-00000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49" name="Text Box 2">
          <a:extLst>
            <a:ext uri="{FF2B5EF4-FFF2-40B4-BE49-F238E27FC236}">
              <a16:creationId xmlns:a16="http://schemas.microsoft.com/office/drawing/2014/main" id="{00000000-0008-0000-1B00-00000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0" name="Text Box 3">
          <a:extLst>
            <a:ext uri="{FF2B5EF4-FFF2-40B4-BE49-F238E27FC236}">
              <a16:creationId xmlns:a16="http://schemas.microsoft.com/office/drawing/2014/main" id="{00000000-0008-0000-1B00-00000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1" name="Text Box 4">
          <a:extLst>
            <a:ext uri="{FF2B5EF4-FFF2-40B4-BE49-F238E27FC236}">
              <a16:creationId xmlns:a16="http://schemas.microsoft.com/office/drawing/2014/main" id="{00000000-0008-0000-1B00-00000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2" name="Text Box 5">
          <a:extLst>
            <a:ext uri="{FF2B5EF4-FFF2-40B4-BE49-F238E27FC236}">
              <a16:creationId xmlns:a16="http://schemas.microsoft.com/office/drawing/2014/main" id="{00000000-0008-0000-1B00-00000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3" name="Text Box 6">
          <a:extLst>
            <a:ext uri="{FF2B5EF4-FFF2-40B4-BE49-F238E27FC236}">
              <a16:creationId xmlns:a16="http://schemas.microsoft.com/office/drawing/2014/main" id="{00000000-0008-0000-1B00-00000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4" name="Text Box 8">
          <a:extLst>
            <a:ext uri="{FF2B5EF4-FFF2-40B4-BE49-F238E27FC236}">
              <a16:creationId xmlns:a16="http://schemas.microsoft.com/office/drawing/2014/main" id="{00000000-0008-0000-1B00-000006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5" name="Text Box 9">
          <a:extLst>
            <a:ext uri="{FF2B5EF4-FFF2-40B4-BE49-F238E27FC236}">
              <a16:creationId xmlns:a16="http://schemas.microsoft.com/office/drawing/2014/main" id="{00000000-0008-0000-1B00-000007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6" name="Text Box 10">
          <a:extLst>
            <a:ext uri="{FF2B5EF4-FFF2-40B4-BE49-F238E27FC236}">
              <a16:creationId xmlns:a16="http://schemas.microsoft.com/office/drawing/2014/main" id="{00000000-0008-0000-1B00-00000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57" name="Text Box 11">
          <a:extLst>
            <a:ext uri="{FF2B5EF4-FFF2-40B4-BE49-F238E27FC236}">
              <a16:creationId xmlns:a16="http://schemas.microsoft.com/office/drawing/2014/main" id="{00000000-0008-0000-1B00-000009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58" name="Text Box 12">
          <a:extLst>
            <a:ext uri="{FF2B5EF4-FFF2-40B4-BE49-F238E27FC236}">
              <a16:creationId xmlns:a16="http://schemas.microsoft.com/office/drawing/2014/main" id="{00000000-0008-0000-1B00-00000A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59" name="Text Box 1">
          <a:extLst>
            <a:ext uri="{FF2B5EF4-FFF2-40B4-BE49-F238E27FC236}">
              <a16:creationId xmlns:a16="http://schemas.microsoft.com/office/drawing/2014/main" id="{00000000-0008-0000-1B00-00000B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0" name="Text Box 2">
          <a:extLst>
            <a:ext uri="{FF2B5EF4-FFF2-40B4-BE49-F238E27FC236}">
              <a16:creationId xmlns:a16="http://schemas.microsoft.com/office/drawing/2014/main" id="{00000000-0008-0000-1B00-00000C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1B00-00000D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1B00-00000E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3" name="Text Box 3">
          <a:extLst>
            <a:ext uri="{FF2B5EF4-FFF2-40B4-BE49-F238E27FC236}">
              <a16:creationId xmlns:a16="http://schemas.microsoft.com/office/drawing/2014/main" id="{00000000-0008-0000-1B00-00000F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4" name="Text Box 4">
          <a:extLst>
            <a:ext uri="{FF2B5EF4-FFF2-40B4-BE49-F238E27FC236}">
              <a16:creationId xmlns:a16="http://schemas.microsoft.com/office/drawing/2014/main" id="{00000000-0008-0000-1B00-000010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5" name="Text Box 5">
          <a:extLst>
            <a:ext uri="{FF2B5EF4-FFF2-40B4-BE49-F238E27FC236}">
              <a16:creationId xmlns:a16="http://schemas.microsoft.com/office/drawing/2014/main" id="{00000000-0008-0000-1B00-000011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6" name="Text Box 6">
          <a:extLst>
            <a:ext uri="{FF2B5EF4-FFF2-40B4-BE49-F238E27FC236}">
              <a16:creationId xmlns:a16="http://schemas.microsoft.com/office/drawing/2014/main" id="{00000000-0008-0000-1B00-000012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7" name="Text Box 8">
          <a:extLst>
            <a:ext uri="{FF2B5EF4-FFF2-40B4-BE49-F238E27FC236}">
              <a16:creationId xmlns:a16="http://schemas.microsoft.com/office/drawing/2014/main" id="{00000000-0008-0000-1B00-000013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8" name="Text Box 9">
          <a:extLst>
            <a:ext uri="{FF2B5EF4-FFF2-40B4-BE49-F238E27FC236}">
              <a16:creationId xmlns:a16="http://schemas.microsoft.com/office/drawing/2014/main" id="{00000000-0008-0000-1B00-000014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69" name="Text Box 10">
          <a:extLst>
            <a:ext uri="{FF2B5EF4-FFF2-40B4-BE49-F238E27FC236}">
              <a16:creationId xmlns:a16="http://schemas.microsoft.com/office/drawing/2014/main" id="{00000000-0008-0000-1B00-000015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70" name="Text Box 11">
          <a:extLst>
            <a:ext uri="{FF2B5EF4-FFF2-40B4-BE49-F238E27FC236}">
              <a16:creationId xmlns:a16="http://schemas.microsoft.com/office/drawing/2014/main" id="{00000000-0008-0000-1B00-000016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71" name="Text Box 12">
          <a:extLst>
            <a:ext uri="{FF2B5EF4-FFF2-40B4-BE49-F238E27FC236}">
              <a16:creationId xmlns:a16="http://schemas.microsoft.com/office/drawing/2014/main" id="{00000000-0008-0000-1B00-00001708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2" name="Text Box 1">
          <a:extLst>
            <a:ext uri="{FF2B5EF4-FFF2-40B4-BE49-F238E27FC236}">
              <a16:creationId xmlns:a16="http://schemas.microsoft.com/office/drawing/2014/main" id="{00000000-0008-0000-1B00-00001808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3" name="Text Box 1">
          <a:extLst>
            <a:ext uri="{FF2B5EF4-FFF2-40B4-BE49-F238E27FC236}">
              <a16:creationId xmlns:a16="http://schemas.microsoft.com/office/drawing/2014/main" id="{00000000-0008-0000-1B00-00001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4" name="Text Box 2">
          <a:extLst>
            <a:ext uri="{FF2B5EF4-FFF2-40B4-BE49-F238E27FC236}">
              <a16:creationId xmlns:a16="http://schemas.microsoft.com/office/drawing/2014/main" id="{00000000-0008-0000-1B00-00001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5" name="Text Box 3">
          <a:extLst>
            <a:ext uri="{FF2B5EF4-FFF2-40B4-BE49-F238E27FC236}">
              <a16:creationId xmlns:a16="http://schemas.microsoft.com/office/drawing/2014/main" id="{00000000-0008-0000-1B00-00001B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6" name="Text Box 4">
          <a:extLst>
            <a:ext uri="{FF2B5EF4-FFF2-40B4-BE49-F238E27FC236}">
              <a16:creationId xmlns:a16="http://schemas.microsoft.com/office/drawing/2014/main" id="{00000000-0008-0000-1B00-00001C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7" name="Text Box 5">
          <a:extLst>
            <a:ext uri="{FF2B5EF4-FFF2-40B4-BE49-F238E27FC236}">
              <a16:creationId xmlns:a16="http://schemas.microsoft.com/office/drawing/2014/main" id="{00000000-0008-0000-1B00-00001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8" name="Text Box 6">
          <a:extLst>
            <a:ext uri="{FF2B5EF4-FFF2-40B4-BE49-F238E27FC236}">
              <a16:creationId xmlns:a16="http://schemas.microsoft.com/office/drawing/2014/main" id="{00000000-0008-0000-1B00-00001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79" name="Text Box 8">
          <a:extLst>
            <a:ext uri="{FF2B5EF4-FFF2-40B4-BE49-F238E27FC236}">
              <a16:creationId xmlns:a16="http://schemas.microsoft.com/office/drawing/2014/main" id="{00000000-0008-0000-1B00-00001F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0" name="Text Box 9">
          <a:extLst>
            <a:ext uri="{FF2B5EF4-FFF2-40B4-BE49-F238E27FC236}">
              <a16:creationId xmlns:a16="http://schemas.microsoft.com/office/drawing/2014/main" id="{00000000-0008-0000-1B00-000020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1" name="Text Box 10">
          <a:extLst>
            <a:ext uri="{FF2B5EF4-FFF2-40B4-BE49-F238E27FC236}">
              <a16:creationId xmlns:a16="http://schemas.microsoft.com/office/drawing/2014/main" id="{00000000-0008-0000-1B00-000021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082" name="Text Box 11">
          <a:extLst>
            <a:ext uri="{FF2B5EF4-FFF2-40B4-BE49-F238E27FC236}">
              <a16:creationId xmlns:a16="http://schemas.microsoft.com/office/drawing/2014/main" id="{00000000-0008-0000-1B00-000022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083" name="Text Box 12">
          <a:extLst>
            <a:ext uri="{FF2B5EF4-FFF2-40B4-BE49-F238E27FC236}">
              <a16:creationId xmlns:a16="http://schemas.microsoft.com/office/drawing/2014/main" id="{00000000-0008-0000-1B00-000023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4" name="Text Box 1">
          <a:extLst>
            <a:ext uri="{FF2B5EF4-FFF2-40B4-BE49-F238E27FC236}">
              <a16:creationId xmlns:a16="http://schemas.microsoft.com/office/drawing/2014/main" id="{00000000-0008-0000-1B00-00002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085" name="Text Box 2">
          <a:extLst>
            <a:ext uri="{FF2B5EF4-FFF2-40B4-BE49-F238E27FC236}">
              <a16:creationId xmlns:a16="http://schemas.microsoft.com/office/drawing/2014/main" id="{00000000-0008-0000-1B00-00002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6" name="Text Box 1">
          <a:extLst>
            <a:ext uri="{FF2B5EF4-FFF2-40B4-BE49-F238E27FC236}">
              <a16:creationId xmlns:a16="http://schemas.microsoft.com/office/drawing/2014/main" id="{00000000-0008-0000-1B00-00002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7" name="Text Box 2">
          <a:extLst>
            <a:ext uri="{FF2B5EF4-FFF2-40B4-BE49-F238E27FC236}">
              <a16:creationId xmlns:a16="http://schemas.microsoft.com/office/drawing/2014/main" id="{00000000-0008-0000-1B00-00002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8" name="Text Box 3">
          <a:extLst>
            <a:ext uri="{FF2B5EF4-FFF2-40B4-BE49-F238E27FC236}">
              <a16:creationId xmlns:a16="http://schemas.microsoft.com/office/drawing/2014/main" id="{00000000-0008-0000-1B00-00002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89" name="Text Box 4">
          <a:extLst>
            <a:ext uri="{FF2B5EF4-FFF2-40B4-BE49-F238E27FC236}">
              <a16:creationId xmlns:a16="http://schemas.microsoft.com/office/drawing/2014/main" id="{00000000-0008-0000-1B00-00002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0" name="Text Box 5">
          <a:extLst>
            <a:ext uri="{FF2B5EF4-FFF2-40B4-BE49-F238E27FC236}">
              <a16:creationId xmlns:a16="http://schemas.microsoft.com/office/drawing/2014/main" id="{00000000-0008-0000-1B00-00002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1" name="Text Box 6">
          <a:extLst>
            <a:ext uri="{FF2B5EF4-FFF2-40B4-BE49-F238E27FC236}">
              <a16:creationId xmlns:a16="http://schemas.microsoft.com/office/drawing/2014/main" id="{00000000-0008-0000-1B00-00002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2" name="Text Box 8">
          <a:extLst>
            <a:ext uri="{FF2B5EF4-FFF2-40B4-BE49-F238E27FC236}">
              <a16:creationId xmlns:a16="http://schemas.microsoft.com/office/drawing/2014/main" id="{00000000-0008-0000-1B00-00002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3" name="Text Box 9">
          <a:extLst>
            <a:ext uri="{FF2B5EF4-FFF2-40B4-BE49-F238E27FC236}">
              <a16:creationId xmlns:a16="http://schemas.microsoft.com/office/drawing/2014/main" id="{00000000-0008-0000-1B00-00002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4" name="Text Box 10">
          <a:extLst>
            <a:ext uri="{FF2B5EF4-FFF2-40B4-BE49-F238E27FC236}">
              <a16:creationId xmlns:a16="http://schemas.microsoft.com/office/drawing/2014/main" id="{00000000-0008-0000-1B00-00002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095" name="Text Box 11">
          <a:extLst>
            <a:ext uri="{FF2B5EF4-FFF2-40B4-BE49-F238E27FC236}">
              <a16:creationId xmlns:a16="http://schemas.microsoft.com/office/drawing/2014/main" id="{00000000-0008-0000-1B00-00002F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096" name="Text Box 12">
          <a:extLst>
            <a:ext uri="{FF2B5EF4-FFF2-40B4-BE49-F238E27FC236}">
              <a16:creationId xmlns:a16="http://schemas.microsoft.com/office/drawing/2014/main" id="{00000000-0008-0000-1B00-000030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7" name="Text Box 1">
          <a:extLst>
            <a:ext uri="{FF2B5EF4-FFF2-40B4-BE49-F238E27FC236}">
              <a16:creationId xmlns:a16="http://schemas.microsoft.com/office/drawing/2014/main" id="{00000000-0008-0000-1B00-00003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8" name="Text Box 2">
          <a:extLst>
            <a:ext uri="{FF2B5EF4-FFF2-40B4-BE49-F238E27FC236}">
              <a16:creationId xmlns:a16="http://schemas.microsoft.com/office/drawing/2014/main" id="{00000000-0008-0000-1B00-00003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1B00-00003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1B00-00003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1" name="Text Box 3">
          <a:extLst>
            <a:ext uri="{FF2B5EF4-FFF2-40B4-BE49-F238E27FC236}">
              <a16:creationId xmlns:a16="http://schemas.microsoft.com/office/drawing/2014/main" id="{00000000-0008-0000-1B00-00003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2" name="Text Box 4">
          <a:extLst>
            <a:ext uri="{FF2B5EF4-FFF2-40B4-BE49-F238E27FC236}">
              <a16:creationId xmlns:a16="http://schemas.microsoft.com/office/drawing/2014/main" id="{00000000-0008-0000-1B00-00003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3" name="Text Box 5">
          <a:extLst>
            <a:ext uri="{FF2B5EF4-FFF2-40B4-BE49-F238E27FC236}">
              <a16:creationId xmlns:a16="http://schemas.microsoft.com/office/drawing/2014/main" id="{00000000-0008-0000-1B00-00003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4" name="Text Box 6">
          <a:extLst>
            <a:ext uri="{FF2B5EF4-FFF2-40B4-BE49-F238E27FC236}">
              <a16:creationId xmlns:a16="http://schemas.microsoft.com/office/drawing/2014/main" id="{00000000-0008-0000-1B00-000038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5" name="Text Box 8">
          <a:extLst>
            <a:ext uri="{FF2B5EF4-FFF2-40B4-BE49-F238E27FC236}">
              <a16:creationId xmlns:a16="http://schemas.microsoft.com/office/drawing/2014/main" id="{00000000-0008-0000-1B00-000039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6" name="Text Box 9">
          <a:extLst>
            <a:ext uri="{FF2B5EF4-FFF2-40B4-BE49-F238E27FC236}">
              <a16:creationId xmlns:a16="http://schemas.microsoft.com/office/drawing/2014/main" id="{00000000-0008-0000-1B00-00003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07" name="Text Box 10">
          <a:extLst>
            <a:ext uri="{FF2B5EF4-FFF2-40B4-BE49-F238E27FC236}">
              <a16:creationId xmlns:a16="http://schemas.microsoft.com/office/drawing/2014/main" id="{00000000-0008-0000-1B00-00003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08" name="Text Box 11">
          <a:extLst>
            <a:ext uri="{FF2B5EF4-FFF2-40B4-BE49-F238E27FC236}">
              <a16:creationId xmlns:a16="http://schemas.microsoft.com/office/drawing/2014/main" id="{00000000-0008-0000-1B00-00003C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09" name="Text Box 12">
          <a:extLst>
            <a:ext uri="{FF2B5EF4-FFF2-40B4-BE49-F238E27FC236}">
              <a16:creationId xmlns:a16="http://schemas.microsoft.com/office/drawing/2014/main" id="{00000000-0008-0000-1B00-00003D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10" name="Text Box 1">
          <a:extLst>
            <a:ext uri="{FF2B5EF4-FFF2-40B4-BE49-F238E27FC236}">
              <a16:creationId xmlns:a16="http://schemas.microsoft.com/office/drawing/2014/main" id="{00000000-0008-0000-1B00-00003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11" name="Text Box 2">
          <a:extLst>
            <a:ext uri="{FF2B5EF4-FFF2-40B4-BE49-F238E27FC236}">
              <a16:creationId xmlns:a16="http://schemas.microsoft.com/office/drawing/2014/main" id="{00000000-0008-0000-1B00-00003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2112" name="Text Box 13">
          <a:extLst>
            <a:ext uri="{FF2B5EF4-FFF2-40B4-BE49-F238E27FC236}">
              <a16:creationId xmlns:a16="http://schemas.microsoft.com/office/drawing/2014/main" id="{00000000-0008-0000-1B00-000040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73</xdr:row>
      <xdr:rowOff>0</xdr:rowOff>
    </xdr:from>
    <xdr:ext cx="114300" cy="285750"/>
    <xdr:sp macro="" textlink="">
      <xdr:nvSpPr>
        <xdr:cNvPr id="2113" name="Text Box 14">
          <a:extLst>
            <a:ext uri="{FF2B5EF4-FFF2-40B4-BE49-F238E27FC236}">
              <a16:creationId xmlns:a16="http://schemas.microsoft.com/office/drawing/2014/main" id="{00000000-0008-0000-1B00-000041080000}"/>
            </a:ext>
          </a:extLst>
        </xdr:cNvPr>
        <xdr:cNvSpPr txBox="1">
          <a:spLocks noChangeArrowheads="1"/>
        </xdr:cNvSpPr>
      </xdr:nvSpPr>
      <xdr:spPr bwMode="auto">
        <a:xfrm>
          <a:off x="37490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4" name="Text Box 1">
          <a:extLst>
            <a:ext uri="{FF2B5EF4-FFF2-40B4-BE49-F238E27FC236}">
              <a16:creationId xmlns:a16="http://schemas.microsoft.com/office/drawing/2014/main" id="{00000000-0008-0000-1B00-000042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5" name="Text Box 2">
          <a:extLst>
            <a:ext uri="{FF2B5EF4-FFF2-40B4-BE49-F238E27FC236}">
              <a16:creationId xmlns:a16="http://schemas.microsoft.com/office/drawing/2014/main" id="{00000000-0008-0000-1B00-000043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6" name="Text Box 3">
          <a:extLst>
            <a:ext uri="{FF2B5EF4-FFF2-40B4-BE49-F238E27FC236}">
              <a16:creationId xmlns:a16="http://schemas.microsoft.com/office/drawing/2014/main" id="{00000000-0008-0000-1B00-000044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7" name="Text Box 4">
          <a:extLst>
            <a:ext uri="{FF2B5EF4-FFF2-40B4-BE49-F238E27FC236}">
              <a16:creationId xmlns:a16="http://schemas.microsoft.com/office/drawing/2014/main" id="{00000000-0008-0000-1B00-000045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8" name="Text Box 5">
          <a:extLst>
            <a:ext uri="{FF2B5EF4-FFF2-40B4-BE49-F238E27FC236}">
              <a16:creationId xmlns:a16="http://schemas.microsoft.com/office/drawing/2014/main" id="{00000000-0008-0000-1B00-000046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19" name="Text Box 6">
          <a:extLst>
            <a:ext uri="{FF2B5EF4-FFF2-40B4-BE49-F238E27FC236}">
              <a16:creationId xmlns:a16="http://schemas.microsoft.com/office/drawing/2014/main" id="{00000000-0008-0000-1B00-000047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0" name="Text Box 8">
          <a:extLst>
            <a:ext uri="{FF2B5EF4-FFF2-40B4-BE49-F238E27FC236}">
              <a16:creationId xmlns:a16="http://schemas.microsoft.com/office/drawing/2014/main" id="{00000000-0008-0000-1B00-000048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1" name="Text Box 9">
          <a:extLst>
            <a:ext uri="{FF2B5EF4-FFF2-40B4-BE49-F238E27FC236}">
              <a16:creationId xmlns:a16="http://schemas.microsoft.com/office/drawing/2014/main" id="{00000000-0008-0000-1B00-000049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2" name="Text Box 10">
          <a:extLst>
            <a:ext uri="{FF2B5EF4-FFF2-40B4-BE49-F238E27FC236}">
              <a16:creationId xmlns:a16="http://schemas.microsoft.com/office/drawing/2014/main" id="{00000000-0008-0000-1B00-00004A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123" name="Text Box 11">
          <a:extLst>
            <a:ext uri="{FF2B5EF4-FFF2-40B4-BE49-F238E27FC236}">
              <a16:creationId xmlns:a16="http://schemas.microsoft.com/office/drawing/2014/main" id="{00000000-0008-0000-1B00-00004B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2124" name="Text Box 12">
          <a:extLst>
            <a:ext uri="{FF2B5EF4-FFF2-40B4-BE49-F238E27FC236}">
              <a16:creationId xmlns:a16="http://schemas.microsoft.com/office/drawing/2014/main" id="{00000000-0008-0000-1B00-00004C08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5" name="Text Box 1">
          <a:extLst>
            <a:ext uri="{FF2B5EF4-FFF2-40B4-BE49-F238E27FC236}">
              <a16:creationId xmlns:a16="http://schemas.microsoft.com/office/drawing/2014/main" id="{00000000-0008-0000-1B00-00004D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2126" name="Text Box 2">
          <a:extLst>
            <a:ext uri="{FF2B5EF4-FFF2-40B4-BE49-F238E27FC236}">
              <a16:creationId xmlns:a16="http://schemas.microsoft.com/office/drawing/2014/main" id="{00000000-0008-0000-1B00-00004E08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7" name="Text Box 1">
          <a:extLst>
            <a:ext uri="{FF2B5EF4-FFF2-40B4-BE49-F238E27FC236}">
              <a16:creationId xmlns:a16="http://schemas.microsoft.com/office/drawing/2014/main" id="{00000000-0008-0000-1B00-00004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8" name="Text Box 2">
          <a:extLst>
            <a:ext uri="{FF2B5EF4-FFF2-40B4-BE49-F238E27FC236}">
              <a16:creationId xmlns:a16="http://schemas.microsoft.com/office/drawing/2014/main" id="{00000000-0008-0000-1B00-00005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29" name="Text Box 3">
          <a:extLst>
            <a:ext uri="{FF2B5EF4-FFF2-40B4-BE49-F238E27FC236}">
              <a16:creationId xmlns:a16="http://schemas.microsoft.com/office/drawing/2014/main" id="{00000000-0008-0000-1B00-00005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0" name="Text Box 4">
          <a:extLst>
            <a:ext uri="{FF2B5EF4-FFF2-40B4-BE49-F238E27FC236}">
              <a16:creationId xmlns:a16="http://schemas.microsoft.com/office/drawing/2014/main" id="{00000000-0008-0000-1B00-00005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1" name="Text Box 5">
          <a:extLst>
            <a:ext uri="{FF2B5EF4-FFF2-40B4-BE49-F238E27FC236}">
              <a16:creationId xmlns:a16="http://schemas.microsoft.com/office/drawing/2014/main" id="{00000000-0008-0000-1B00-00005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2" name="Text Box 6">
          <a:extLst>
            <a:ext uri="{FF2B5EF4-FFF2-40B4-BE49-F238E27FC236}">
              <a16:creationId xmlns:a16="http://schemas.microsoft.com/office/drawing/2014/main" id="{00000000-0008-0000-1B00-00005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3" name="Text Box 8">
          <a:extLst>
            <a:ext uri="{FF2B5EF4-FFF2-40B4-BE49-F238E27FC236}">
              <a16:creationId xmlns:a16="http://schemas.microsoft.com/office/drawing/2014/main" id="{00000000-0008-0000-1B00-000055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4" name="Text Box 9">
          <a:extLst>
            <a:ext uri="{FF2B5EF4-FFF2-40B4-BE49-F238E27FC236}">
              <a16:creationId xmlns:a16="http://schemas.microsoft.com/office/drawing/2014/main" id="{00000000-0008-0000-1B00-000056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5" name="Text Box 10">
          <a:extLst>
            <a:ext uri="{FF2B5EF4-FFF2-40B4-BE49-F238E27FC236}">
              <a16:creationId xmlns:a16="http://schemas.microsoft.com/office/drawing/2014/main" id="{00000000-0008-0000-1B00-00005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36" name="Text Box 11">
          <a:extLst>
            <a:ext uri="{FF2B5EF4-FFF2-40B4-BE49-F238E27FC236}">
              <a16:creationId xmlns:a16="http://schemas.microsoft.com/office/drawing/2014/main" id="{00000000-0008-0000-1B00-000058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37" name="Text Box 12">
          <a:extLst>
            <a:ext uri="{FF2B5EF4-FFF2-40B4-BE49-F238E27FC236}">
              <a16:creationId xmlns:a16="http://schemas.microsoft.com/office/drawing/2014/main" id="{00000000-0008-0000-1B00-000059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8" name="Text Box 1">
          <a:extLst>
            <a:ext uri="{FF2B5EF4-FFF2-40B4-BE49-F238E27FC236}">
              <a16:creationId xmlns:a16="http://schemas.microsoft.com/office/drawing/2014/main" id="{00000000-0008-0000-1B00-00005A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39" name="Text Box 2">
          <a:extLst>
            <a:ext uri="{FF2B5EF4-FFF2-40B4-BE49-F238E27FC236}">
              <a16:creationId xmlns:a16="http://schemas.microsoft.com/office/drawing/2014/main" id="{00000000-0008-0000-1B00-00005B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1B00-00005C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1B00-00005D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2" name="Text Box 3">
          <a:extLst>
            <a:ext uri="{FF2B5EF4-FFF2-40B4-BE49-F238E27FC236}">
              <a16:creationId xmlns:a16="http://schemas.microsoft.com/office/drawing/2014/main" id="{00000000-0008-0000-1B00-00005E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3" name="Text Box 4">
          <a:extLst>
            <a:ext uri="{FF2B5EF4-FFF2-40B4-BE49-F238E27FC236}">
              <a16:creationId xmlns:a16="http://schemas.microsoft.com/office/drawing/2014/main" id="{00000000-0008-0000-1B00-00005F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4" name="Text Box 5">
          <a:extLst>
            <a:ext uri="{FF2B5EF4-FFF2-40B4-BE49-F238E27FC236}">
              <a16:creationId xmlns:a16="http://schemas.microsoft.com/office/drawing/2014/main" id="{00000000-0008-0000-1B00-000060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5" name="Text Box 6">
          <a:extLst>
            <a:ext uri="{FF2B5EF4-FFF2-40B4-BE49-F238E27FC236}">
              <a16:creationId xmlns:a16="http://schemas.microsoft.com/office/drawing/2014/main" id="{00000000-0008-0000-1B00-000061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6" name="Text Box 8">
          <a:extLst>
            <a:ext uri="{FF2B5EF4-FFF2-40B4-BE49-F238E27FC236}">
              <a16:creationId xmlns:a16="http://schemas.microsoft.com/office/drawing/2014/main" id="{00000000-0008-0000-1B00-000062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7" name="Text Box 9">
          <a:extLst>
            <a:ext uri="{FF2B5EF4-FFF2-40B4-BE49-F238E27FC236}">
              <a16:creationId xmlns:a16="http://schemas.microsoft.com/office/drawing/2014/main" id="{00000000-0008-0000-1B00-000063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48" name="Text Box 10">
          <a:extLst>
            <a:ext uri="{FF2B5EF4-FFF2-40B4-BE49-F238E27FC236}">
              <a16:creationId xmlns:a16="http://schemas.microsoft.com/office/drawing/2014/main" id="{00000000-0008-0000-1B00-000064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49" name="Text Box 11">
          <a:extLst>
            <a:ext uri="{FF2B5EF4-FFF2-40B4-BE49-F238E27FC236}">
              <a16:creationId xmlns:a16="http://schemas.microsoft.com/office/drawing/2014/main" id="{00000000-0008-0000-1B00-000065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2150" name="Text Box 12">
          <a:extLst>
            <a:ext uri="{FF2B5EF4-FFF2-40B4-BE49-F238E27FC236}">
              <a16:creationId xmlns:a16="http://schemas.microsoft.com/office/drawing/2014/main" id="{00000000-0008-0000-1B00-00006608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2151" name="Text Box 1">
          <a:extLst>
            <a:ext uri="{FF2B5EF4-FFF2-40B4-BE49-F238E27FC236}">
              <a16:creationId xmlns:a16="http://schemas.microsoft.com/office/drawing/2014/main" id="{00000000-0008-0000-1B00-00006708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1cs49.sed1.root4.net\File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1cs49.sed1.root4.net\Files\$kap\Asset%20Management\MNB%20lux%201Q%20199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er1cs49.sed1.root4.net\Files\OKONOMI\liv-skade\Liv\Liv%20Vesta%20Liv%20koncernen\RFF%20NOK%20Skemakontrol%20Vesta%20Liv%20koncerner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1cs49.sed1.root4.net\Files\Reporting%202003\RFF%2003%20Q4\Life\EC%2031-03-2003%20RFF%20ver.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r1cs49.sed1.root4.net\Files\Documents%20and%20Settings\z982224\Local%20Settings\Temporary%20Internet%20Files\OLK6B\3.2%20Monthly%20%20quarterly%20reporting%20packag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n427660\AppData\Local\Microsoft\Windows\INetCache\Content.Outlook\O0C4GWCX\5000G%20-%20Corporate%20-%20Rating%20distribution%20-%20Q1%20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1cs49.sed1.root4.net\Files\TEMP\1998\199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1cs49.sed1.root4.net\Files\Documents%20and%20Settings\p040400\My%20Documents\Regione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1cs49.sed1.root4.net\Files\Documents%20and%20Settings\p040400\My%20Documents\Cockpit%20JR%209%20j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1cs49.sed1.root4.net\Files\Rolling%20Financial%20Forecast\September%202005\Regional%20banks\RFF%20Sep%202005%20210920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1cs49.sed1.root4.net\Files\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1cs49.sed1.root4.net\Files\Documents%20and%20Settings\G35591\Local%20Settings\Temporary%20Internet%20Files\OLKF8\Investment%20and%20Au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1cs49.sed1.root4.net\Files\DATA\XLS\BUDJETTI\KK-raportti\NPB%20Report%2012%20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r1cs49.sed1.root4.net\Files\March%202009\Interim%20report\NB%20tables%20Q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1cs49.sed1.root4.net\Files\September%202008\Interim%20report\NB%20tables%20Q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1cs49.sed1.root4.net\Files\Reporting%202002\02%20July\AM&amp;L%20consolidation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1cs49.sed1.root4.net\Files\WINNT\Profiles\Z173401\Temporary%20Internet%20Files\OLK3E\PB%20Swe%2001%2020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r1cs49.sed1.root4.net\Files\WINNT\Profiles\z105826\Temporary%20Internet%20Files\OLK16\Income%20development%201997-2001%20ver101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1cs49.sed1.root4.net\Files\Annual%20Report%202001\figures%20for%20annual%20report%20ver4%20incl%20changed%20PBDK%20figures%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r1cs49.sed1.root4.net\Files\GROUP\Group_Finance\Koncred\2005\Interim%20report%20Q1\translation\Model%20Interim%20Denmark%20from%20translator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1cs49.sed1.root4.net\Files\MERI\VAHO\2741\YKSIKKO\HALLINTO\LASKENTA\BUDJETTI\1998\B2F4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J15">
            <v>0.12325</v>
          </cell>
        </row>
        <row r="16">
          <cell r="J16">
            <v>0.14246</v>
          </cell>
        </row>
        <row r="17">
          <cell r="J17">
            <v>0.21617</v>
          </cell>
        </row>
        <row r="18">
          <cell r="J18">
            <v>0.27707999999999999</v>
          </cell>
        </row>
        <row r="19">
          <cell r="J19">
            <v>0.36231999999999998</v>
          </cell>
        </row>
        <row r="43">
          <cell r="C43" t="str">
            <v>Q1 2022</v>
          </cell>
          <cell r="D43" t="str">
            <v>Q4 2021</v>
          </cell>
        </row>
        <row r="44">
          <cell r="B44" t="str">
            <v>6+</v>
          </cell>
          <cell r="C44">
            <v>4.1826545971041532E-2</v>
          </cell>
          <cell r="D44">
            <v>4.1841544521211339E-2</v>
          </cell>
        </row>
        <row r="45">
          <cell r="B45">
            <v>6</v>
          </cell>
          <cell r="C45">
            <v>2.0552882067371901E-2</v>
          </cell>
          <cell r="D45">
            <v>2.0759346548718281E-2</v>
          </cell>
        </row>
        <row r="46">
          <cell r="B46" t="str">
            <v>6-</v>
          </cell>
          <cell r="C46">
            <v>1.6100994254944774E-2</v>
          </cell>
          <cell r="D46">
            <v>1.6390090613632939E-2</v>
          </cell>
        </row>
        <row r="47">
          <cell r="B47" t="str">
            <v>5+</v>
          </cell>
          <cell r="C47">
            <v>2.5651353585889637E-2</v>
          </cell>
          <cell r="D47">
            <v>2.5838875616108134E-2</v>
          </cell>
        </row>
        <row r="48">
          <cell r="B48">
            <v>5</v>
          </cell>
          <cell r="C48">
            <v>4.0183587373598187E-2</v>
          </cell>
          <cell r="D48">
            <v>4.0195002259959964E-2</v>
          </cell>
        </row>
        <row r="49">
          <cell r="B49" t="str">
            <v>5-</v>
          </cell>
          <cell r="C49">
            <v>5.5118611011002523E-2</v>
          </cell>
          <cell r="D49">
            <v>5.5573491745765265E-2</v>
          </cell>
        </row>
        <row r="50">
          <cell r="B50" t="str">
            <v>4+</v>
          </cell>
          <cell r="C50">
            <v>5.9517500158995991E-2</v>
          </cell>
          <cell r="D50">
            <v>5.9899700824347299E-2</v>
          </cell>
        </row>
        <row r="51">
          <cell r="B51">
            <v>4</v>
          </cell>
          <cell r="C51">
            <v>5.4959615017701552E-2</v>
          </cell>
          <cell r="D51">
            <v>5.4917027184089882E-2</v>
          </cell>
        </row>
        <row r="52">
          <cell r="B52" t="str">
            <v>4-</v>
          </cell>
          <cell r="C52">
            <v>4.8069788641326237E-2</v>
          </cell>
          <cell r="D52">
            <v>5.0278728395858889E-2</v>
          </cell>
        </row>
        <row r="53">
          <cell r="B53" t="str">
            <v>3+</v>
          </cell>
          <cell r="C53">
            <v>3.2827372750206696E-2</v>
          </cell>
          <cell r="D53">
            <v>3.349045435957039E-2</v>
          </cell>
        </row>
        <row r="54">
          <cell r="B54">
            <v>3</v>
          </cell>
          <cell r="C54">
            <v>1.7765152318161583E-2</v>
          </cell>
          <cell r="D54">
            <v>1.9123566001592734E-2</v>
          </cell>
        </row>
        <row r="55">
          <cell r="B55" t="str">
            <v>3-</v>
          </cell>
          <cell r="C55">
            <v>0.20414025566555724</v>
          </cell>
          <cell r="D55">
            <v>0.20677557521362003</v>
          </cell>
        </row>
        <row r="56">
          <cell r="B56" t="str">
            <v>2+</v>
          </cell>
          <cell r="C56">
            <v>0.12663500879777831</v>
          </cell>
          <cell r="D56">
            <v>0.12901142894040163</v>
          </cell>
        </row>
        <row r="57">
          <cell r="B57">
            <v>2</v>
          </cell>
          <cell r="C57">
            <v>4.5790846070679018E-3</v>
          </cell>
          <cell r="D57">
            <v>4.5737285034760334E-3</v>
          </cell>
        </row>
        <row r="58">
          <cell r="B58" t="str">
            <v>2-</v>
          </cell>
          <cell r="C58">
            <v>4.1020966271649957E-3</v>
          </cell>
          <cell r="D58">
            <v>4.143259938442995E-3</v>
          </cell>
        </row>
        <row r="59">
          <cell r="B59" t="str">
            <v>1+</v>
          </cell>
          <cell r="C59">
            <v>3.508511585508045E-3</v>
          </cell>
          <cell r="D59">
            <v>3.5406039473967412E-3</v>
          </cell>
        </row>
        <row r="60">
          <cell r="B60">
            <v>1</v>
          </cell>
          <cell r="C60">
            <v>2.3319412350808759E-3</v>
          </cell>
          <cell r="D60">
            <v>2.561287961946579E-3</v>
          </cell>
        </row>
        <row r="61">
          <cell r="B61" t="str">
            <v>1-</v>
          </cell>
          <cell r="C61">
            <v>9.3839435246231798E-2</v>
          </cell>
          <cell r="D61">
            <v>9.5499451152579587E-2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sheetData sheetId="2"/>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sheetData sheetId="1"/>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3.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4.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8.bin"/><Relationship Id="rId1" Type="http://schemas.openxmlformats.org/officeDocument/2006/relationships/printerSettings" Target="../printerSettings/printerSettings33.bin"/><Relationship Id="rId4"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26.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oleObject" Target="../embeddings/oleObject5.bin"/><Relationship Id="rId18" Type="http://schemas.openxmlformats.org/officeDocument/2006/relationships/image" Target="../media/image19.emf"/><Relationship Id="rId3" Type="http://schemas.openxmlformats.org/officeDocument/2006/relationships/vmlDrawing" Target="../drawings/vmlDrawing5.vml"/><Relationship Id="rId21" Type="http://schemas.openxmlformats.org/officeDocument/2006/relationships/oleObject" Target="../embeddings/oleObject9.bin"/><Relationship Id="rId7" Type="http://schemas.openxmlformats.org/officeDocument/2006/relationships/oleObject" Target="../embeddings/oleObject2.bin"/><Relationship Id="rId12" Type="http://schemas.openxmlformats.org/officeDocument/2006/relationships/image" Target="../media/image16.emf"/><Relationship Id="rId17" Type="http://schemas.openxmlformats.org/officeDocument/2006/relationships/oleObject" Target="../embeddings/oleObject7.bin"/><Relationship Id="rId2" Type="http://schemas.openxmlformats.org/officeDocument/2006/relationships/drawing" Target="../drawings/drawing15.xml"/><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printerSettings" Target="../printerSettings/printerSettings45.bin"/><Relationship Id="rId6" Type="http://schemas.openxmlformats.org/officeDocument/2006/relationships/image" Target="../media/image13.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5.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7.emf"/><Relationship Id="rId22" Type="http://schemas.openxmlformats.org/officeDocument/2006/relationships/image" Target="../media/image21.emf"/></Relationships>
</file>

<file path=xl/worksheets/_rels/sheet46.xml.rels><?xml version="1.0" encoding="UTF-8" standalone="yes"?>
<Relationships xmlns="http://schemas.openxmlformats.org/package/2006/relationships"><Relationship Id="rId8" Type="http://schemas.openxmlformats.org/officeDocument/2006/relationships/hyperlink" Target="mailto:ilkka.ottoila@nordea.com" TargetMode="External"/><Relationship Id="rId13" Type="http://schemas.openxmlformats.org/officeDocument/2006/relationships/drawing" Target="../drawings/drawing16.xml"/><Relationship Id="rId3" Type="http://schemas.openxmlformats.org/officeDocument/2006/relationships/hyperlink" Target="tel:+46%2073%20866%2017%2024" TargetMode="External"/><Relationship Id="rId7" Type="http://schemas.openxmlformats.org/officeDocument/2006/relationships/hyperlink" Target="mailto:juho-pekka.jaaskelainen@nordea.com" TargetMode="External"/><Relationship Id="rId12" Type="http://schemas.openxmlformats.org/officeDocument/2006/relationships/customProperty" Target="../customProperty27.bin"/><Relationship Id="rId2" Type="http://schemas.openxmlformats.org/officeDocument/2006/relationships/hyperlink" Target="mailto:axel.malgerud@nordea.com" TargetMode="External"/><Relationship Id="rId1" Type="http://schemas.openxmlformats.org/officeDocument/2006/relationships/hyperlink" Target="mailto:axel.malgerud@nordea.com" TargetMode="External"/><Relationship Id="rId6" Type="http://schemas.openxmlformats.org/officeDocument/2006/relationships/hyperlink" Target="tel:+358%209%205300%206435" TargetMode="External"/><Relationship Id="rId11" Type="http://schemas.openxmlformats.org/officeDocument/2006/relationships/printerSettings" Target="../printerSettings/printerSettings46.bin"/><Relationship Id="rId5" Type="http://schemas.openxmlformats.org/officeDocument/2006/relationships/hyperlink" Target="mailto:elisa.forsman@nordea.com" TargetMode="External"/><Relationship Id="rId10" Type="http://schemas.openxmlformats.org/officeDocument/2006/relationships/hyperlink" Target="mailto:investor-relations@nordea.com" TargetMode="External"/><Relationship Id="rId4" Type="http://schemas.openxmlformats.org/officeDocument/2006/relationships/hyperlink" Target="tel:+358%2044%202066094" TargetMode="External"/><Relationship Id="rId9" Type="http://schemas.openxmlformats.org/officeDocument/2006/relationships/hyperlink" Target="tel:+358%209%205300%207058" TargetMode="External"/><Relationship Id="rId1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70A8DA"/>
  </sheetPr>
  <dimension ref="B10:H31"/>
  <sheetViews>
    <sheetView view="pageLayout" topLeftCell="A37" zoomScale="70" zoomScaleNormal="100" zoomScaleSheetLayoutView="100" zoomScalePageLayoutView="70" workbookViewId="0">
      <selection activeCell="A4" sqref="A4"/>
    </sheetView>
  </sheetViews>
  <sheetFormatPr defaultColWidth="9.1796875" defaultRowHeight="14.5"/>
  <cols>
    <col min="1" max="8" width="9.1796875" style="1"/>
    <col min="9" max="9" width="16.54296875" style="1" customWidth="1"/>
    <col min="10" max="10" width="6.54296875" style="1" customWidth="1"/>
    <col min="11" max="11" width="9.1796875" style="1"/>
    <col min="12" max="22" width="0" style="1" hidden="1" customWidth="1"/>
    <col min="23" max="16384" width="9.1796875" style="1"/>
  </cols>
  <sheetData>
    <row r="10" spans="2:8" ht="92">
      <c r="D10" s="415"/>
      <c r="E10" s="361"/>
      <c r="F10" s="361"/>
      <c r="G10" s="103"/>
    </row>
    <row r="11" spans="2:8">
      <c r="B11" s="526"/>
    </row>
    <row r="12" spans="2:8" ht="61.5">
      <c r="D12" s="366"/>
      <c r="E12" s="361"/>
      <c r="F12" s="103"/>
      <c r="G12" s="103"/>
      <c r="H12" s="103"/>
    </row>
    <row r="19" spans="5:5" ht="24" customHeight="1"/>
    <row r="31" spans="5:5">
      <c r="E31" s="1" t="s">
        <v>0</v>
      </c>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996F-3954-4748-8A71-15FD540CD2EE}">
  <sheetPr>
    <tabColor theme="9" tint="0.59999389629810485"/>
  </sheetPr>
  <dimension ref="A1:X43"/>
  <sheetViews>
    <sheetView view="pageLayout" topLeftCell="A25" zoomScale="85" zoomScaleNormal="100" zoomScaleSheetLayoutView="70" zoomScalePageLayoutView="85" workbookViewId="0">
      <selection activeCell="A4" sqref="A4"/>
    </sheetView>
  </sheetViews>
  <sheetFormatPr defaultColWidth="9.26953125" defaultRowHeight="14.5"/>
  <cols>
    <col min="1" max="1" width="13" customWidth="1"/>
    <col min="2" max="8" width="7.54296875" customWidth="1"/>
    <col min="9" max="9" width="5.453125" customWidth="1"/>
    <col min="10" max="13" width="4.81640625" customWidth="1"/>
    <col min="14" max="14" width="4.54296875" customWidth="1"/>
    <col min="15" max="24" width="4.81640625" customWidth="1"/>
  </cols>
  <sheetData>
    <row r="1" spans="1:24" s="1354" customFormat="1" ht="25.5" customHeight="1">
      <c r="A1" s="1388" t="s">
        <v>107</v>
      </c>
      <c r="B1" s="1382"/>
      <c r="C1" s="1382"/>
      <c r="D1" s="1383"/>
      <c r="E1" s="1383"/>
      <c r="F1" s="1383"/>
      <c r="G1" s="706"/>
      <c r="H1" s="706"/>
      <c r="I1" s="706"/>
      <c r="J1" s="706"/>
      <c r="K1" s="706"/>
      <c r="L1" s="706"/>
      <c r="M1" s="706"/>
      <c r="N1" s="706"/>
      <c r="O1" s="706"/>
      <c r="P1" s="706"/>
      <c r="Q1" s="706"/>
      <c r="R1" s="706"/>
      <c r="S1" s="706"/>
      <c r="T1" s="706"/>
      <c r="U1" s="706"/>
      <c r="V1" s="1367"/>
      <c r="W1" s="1367"/>
      <c r="X1" s="1367"/>
    </row>
    <row r="2" spans="1:24" ht="13.5" customHeight="1">
      <c r="A2" s="1148"/>
      <c r="B2" s="1149"/>
      <c r="C2" s="1149"/>
      <c r="D2" s="1150"/>
      <c r="E2" s="1150"/>
      <c r="F2" s="1150"/>
      <c r="G2" s="11"/>
      <c r="H2" s="11"/>
      <c r="I2" s="11"/>
      <c r="J2" s="11"/>
      <c r="K2" s="11"/>
      <c r="L2" s="11"/>
      <c r="M2" s="11"/>
      <c r="N2" s="11"/>
      <c r="O2" s="11"/>
      <c r="P2" s="11"/>
      <c r="Q2" s="11"/>
      <c r="R2" s="11"/>
      <c r="S2" s="11"/>
      <c r="T2" s="11"/>
      <c r="U2" s="11"/>
      <c r="V2" s="1151"/>
      <c r="W2" s="1151"/>
      <c r="X2" s="1151"/>
    </row>
    <row r="3" spans="1:24" ht="13.5" customHeight="1">
      <c r="A3" s="313"/>
      <c r="B3" s="705" t="s">
        <v>301</v>
      </c>
      <c r="C3" s="704" t="s">
        <v>302</v>
      </c>
      <c r="D3" s="704" t="s">
        <v>302</v>
      </c>
      <c r="E3" s="704" t="s">
        <v>302</v>
      </c>
      <c r="F3" s="704" t="s">
        <v>302</v>
      </c>
      <c r="G3" s="704" t="s">
        <v>302</v>
      </c>
      <c r="H3" s="704" t="s">
        <v>302</v>
      </c>
      <c r="I3" s="705" t="s">
        <v>303</v>
      </c>
      <c r="J3" s="704" t="s">
        <v>304</v>
      </c>
      <c r="K3" s="704" t="s">
        <v>305</v>
      </c>
      <c r="L3" s="704" t="s">
        <v>306</v>
      </c>
      <c r="M3" s="704" t="s">
        <v>303</v>
      </c>
      <c r="N3" s="704" t="s">
        <v>304</v>
      </c>
      <c r="O3" s="704" t="s">
        <v>305</v>
      </c>
      <c r="P3" s="704" t="s">
        <v>306</v>
      </c>
      <c r="Q3" s="704" t="s">
        <v>303</v>
      </c>
      <c r="R3" s="704" t="s">
        <v>304</v>
      </c>
      <c r="S3" s="704" t="s">
        <v>305</v>
      </c>
      <c r="T3" s="704" t="s">
        <v>306</v>
      </c>
      <c r="U3" s="704" t="s">
        <v>303</v>
      </c>
      <c r="V3" s="704" t="s">
        <v>304</v>
      </c>
      <c r="W3" s="704" t="s">
        <v>305</v>
      </c>
      <c r="X3" s="704" t="s">
        <v>306</v>
      </c>
    </row>
    <row r="4" spans="1:24" ht="13.5" customHeight="1">
      <c r="A4" s="707" t="s">
        <v>307</v>
      </c>
      <c r="B4" s="708">
        <v>2022</v>
      </c>
      <c r="C4" s="709">
        <v>2021</v>
      </c>
      <c r="D4" s="709">
        <v>2020</v>
      </c>
      <c r="E4" s="709">
        <v>2019</v>
      </c>
      <c r="F4" s="709">
        <v>2018</v>
      </c>
      <c r="G4" s="709">
        <v>2017</v>
      </c>
      <c r="H4" s="709">
        <v>2016</v>
      </c>
      <c r="I4" s="708">
        <v>2022</v>
      </c>
      <c r="J4" s="709">
        <v>2021</v>
      </c>
      <c r="K4" s="709">
        <v>2021</v>
      </c>
      <c r="L4" s="709">
        <v>2021</v>
      </c>
      <c r="M4" s="709">
        <v>2021</v>
      </c>
      <c r="N4" s="709">
        <v>2020</v>
      </c>
      <c r="O4" s="709">
        <v>2020</v>
      </c>
      <c r="P4" s="709">
        <v>2020</v>
      </c>
      <c r="Q4" s="709">
        <v>2020</v>
      </c>
      <c r="R4" s="709">
        <v>2019</v>
      </c>
      <c r="S4" s="709">
        <v>2019</v>
      </c>
      <c r="T4" s="709">
        <v>2019</v>
      </c>
      <c r="U4" s="709">
        <v>2019</v>
      </c>
      <c r="V4" s="709">
        <v>2018</v>
      </c>
      <c r="W4" s="709">
        <v>2018</v>
      </c>
      <c r="X4" s="709">
        <v>2018</v>
      </c>
    </row>
    <row r="5" spans="1:24" ht="23.15" customHeight="1">
      <c r="A5" s="1190" t="s">
        <v>308</v>
      </c>
      <c r="B5" s="943">
        <f>+I5</f>
        <v>451</v>
      </c>
      <c r="C5" s="944">
        <v>1845</v>
      </c>
      <c r="D5" s="944">
        <v>1469</v>
      </c>
      <c r="E5" s="944">
        <v>1455</v>
      </c>
      <c r="F5" s="944">
        <v>1429</v>
      </c>
      <c r="G5" s="944">
        <v>1543</v>
      </c>
      <c r="H5" s="944">
        <v>1369</v>
      </c>
      <c r="I5" s="943">
        <v>451</v>
      </c>
      <c r="J5" s="944">
        <v>507</v>
      </c>
      <c r="K5" s="944">
        <v>481</v>
      </c>
      <c r="L5" s="944">
        <v>441</v>
      </c>
      <c r="M5" s="944">
        <v>416</v>
      </c>
      <c r="N5" s="944">
        <v>398</v>
      </c>
      <c r="O5" s="944">
        <v>372</v>
      </c>
      <c r="P5" s="944">
        <v>340</v>
      </c>
      <c r="Q5" s="944">
        <v>359</v>
      </c>
      <c r="R5" s="944">
        <v>388</v>
      </c>
      <c r="S5" s="944">
        <v>359</v>
      </c>
      <c r="T5" s="944">
        <v>361</v>
      </c>
      <c r="U5" s="944">
        <v>347</v>
      </c>
      <c r="V5" s="944">
        <v>360</v>
      </c>
      <c r="W5" s="944">
        <v>358</v>
      </c>
      <c r="X5" s="944">
        <v>364</v>
      </c>
    </row>
    <row r="6" spans="1:24" ht="23.15" customHeight="1">
      <c r="A6" s="1190" t="s">
        <v>309</v>
      </c>
      <c r="B6" s="943">
        <f t="shared" ref="B6:B14" si="0">+I6</f>
        <v>74</v>
      </c>
      <c r="C6" s="944">
        <v>273</v>
      </c>
      <c r="D6" s="944">
        <v>263</v>
      </c>
      <c r="E6" s="944">
        <v>251</v>
      </c>
      <c r="F6" s="944">
        <v>239</v>
      </c>
      <c r="G6" s="944">
        <v>313</v>
      </c>
      <c r="H6" s="944">
        <v>306</v>
      </c>
      <c r="I6" s="943">
        <v>74</v>
      </c>
      <c r="J6" s="944">
        <v>73</v>
      </c>
      <c r="K6" s="944">
        <v>68</v>
      </c>
      <c r="L6" s="944">
        <v>68</v>
      </c>
      <c r="M6" s="944">
        <v>64</v>
      </c>
      <c r="N6" s="944">
        <v>70</v>
      </c>
      <c r="O6" s="944">
        <v>64</v>
      </c>
      <c r="P6" s="944">
        <v>61</v>
      </c>
      <c r="Q6" s="944">
        <v>68</v>
      </c>
      <c r="R6" s="944">
        <v>66</v>
      </c>
      <c r="S6" s="944">
        <v>62</v>
      </c>
      <c r="T6" s="944">
        <v>61</v>
      </c>
      <c r="U6" s="944">
        <v>62</v>
      </c>
      <c r="V6" s="944">
        <v>64</v>
      </c>
      <c r="W6" s="944">
        <v>54</v>
      </c>
      <c r="X6" s="944">
        <v>59</v>
      </c>
    </row>
    <row r="7" spans="1:24" ht="23.15" customHeight="1">
      <c r="A7" s="1190" t="s">
        <v>310</v>
      </c>
      <c r="B7" s="943">
        <f t="shared" si="0"/>
        <v>6</v>
      </c>
      <c r="C7" s="944">
        <v>25</v>
      </c>
      <c r="D7" s="944">
        <v>27</v>
      </c>
      <c r="E7" s="944">
        <v>23</v>
      </c>
      <c r="F7" s="944">
        <v>23</v>
      </c>
      <c r="G7" s="944">
        <v>27</v>
      </c>
      <c r="H7" s="944">
        <v>30</v>
      </c>
      <c r="I7" s="943">
        <v>6</v>
      </c>
      <c r="J7" s="944">
        <v>8</v>
      </c>
      <c r="K7" s="944">
        <v>5</v>
      </c>
      <c r="L7" s="944">
        <v>6</v>
      </c>
      <c r="M7" s="944">
        <v>6</v>
      </c>
      <c r="N7" s="944">
        <v>8</v>
      </c>
      <c r="O7" s="944">
        <v>6</v>
      </c>
      <c r="P7" s="944">
        <v>6</v>
      </c>
      <c r="Q7" s="944">
        <v>7</v>
      </c>
      <c r="R7" s="944">
        <v>7</v>
      </c>
      <c r="S7" s="944">
        <v>6</v>
      </c>
      <c r="T7" s="944">
        <v>5</v>
      </c>
      <c r="U7" s="944">
        <v>5</v>
      </c>
      <c r="V7" s="944">
        <v>7</v>
      </c>
      <c r="W7" s="944">
        <v>6</v>
      </c>
      <c r="X7" s="944">
        <v>5</v>
      </c>
    </row>
    <row r="8" spans="1:24" ht="23.15" customHeight="1">
      <c r="A8" s="1190" t="s">
        <v>311</v>
      </c>
      <c r="B8" s="943">
        <f t="shared" si="0"/>
        <v>62</v>
      </c>
      <c r="C8" s="944">
        <v>269</v>
      </c>
      <c r="D8" s="944">
        <v>204</v>
      </c>
      <c r="E8" s="944">
        <v>157</v>
      </c>
      <c r="F8" s="944">
        <v>169</v>
      </c>
      <c r="G8" s="944">
        <v>224</v>
      </c>
      <c r="H8" s="944">
        <v>226</v>
      </c>
      <c r="I8" s="943">
        <v>62</v>
      </c>
      <c r="J8" s="944">
        <v>55</v>
      </c>
      <c r="K8" s="944">
        <v>49</v>
      </c>
      <c r="L8" s="944">
        <v>88</v>
      </c>
      <c r="M8" s="944">
        <v>77</v>
      </c>
      <c r="N8" s="944">
        <v>64</v>
      </c>
      <c r="O8" s="944">
        <v>42</v>
      </c>
      <c r="P8" s="944">
        <v>34</v>
      </c>
      <c r="Q8" s="944">
        <v>64</v>
      </c>
      <c r="R8" s="944">
        <v>34</v>
      </c>
      <c r="S8" s="944">
        <v>36</v>
      </c>
      <c r="T8" s="944">
        <v>57</v>
      </c>
      <c r="U8" s="944">
        <v>30</v>
      </c>
      <c r="V8" s="944">
        <v>53</v>
      </c>
      <c r="W8" s="944">
        <v>21</v>
      </c>
      <c r="X8" s="944">
        <v>65</v>
      </c>
    </row>
    <row r="9" spans="1:24" ht="23.15" customHeight="1">
      <c r="A9" s="1190" t="s">
        <v>312</v>
      </c>
      <c r="B9" s="943">
        <f t="shared" si="0"/>
        <v>2</v>
      </c>
      <c r="C9" s="944">
        <v>35</v>
      </c>
      <c r="D9" s="944">
        <v>34</v>
      </c>
      <c r="E9" s="944">
        <v>41</v>
      </c>
      <c r="F9" s="944">
        <v>45</v>
      </c>
      <c r="G9" s="944">
        <v>59</v>
      </c>
      <c r="H9" s="944">
        <v>59</v>
      </c>
      <c r="I9" s="943">
        <v>2</v>
      </c>
      <c r="J9" s="944">
        <v>11</v>
      </c>
      <c r="K9" s="944">
        <v>9</v>
      </c>
      <c r="L9" s="944">
        <v>15</v>
      </c>
      <c r="M9" s="944">
        <v>0</v>
      </c>
      <c r="N9" s="944">
        <v>12</v>
      </c>
      <c r="O9" s="944">
        <v>7</v>
      </c>
      <c r="P9" s="944">
        <v>10</v>
      </c>
      <c r="Q9" s="944">
        <v>5</v>
      </c>
      <c r="R9" s="944">
        <v>17</v>
      </c>
      <c r="S9" s="944">
        <v>10</v>
      </c>
      <c r="T9" s="944">
        <v>11</v>
      </c>
      <c r="U9" s="944">
        <v>3</v>
      </c>
      <c r="V9" s="944">
        <v>15</v>
      </c>
      <c r="W9" s="944">
        <v>10</v>
      </c>
      <c r="X9" s="944">
        <v>17</v>
      </c>
    </row>
    <row r="10" spans="1:24" ht="23.15" customHeight="1">
      <c r="A10" s="1190" t="s">
        <v>313</v>
      </c>
      <c r="B10" s="943">
        <f t="shared" si="0"/>
        <v>63</v>
      </c>
      <c r="C10" s="945">
        <v>236</v>
      </c>
      <c r="D10" s="945">
        <v>236</v>
      </c>
      <c r="E10" s="945">
        <v>307</v>
      </c>
      <c r="F10" s="945">
        <v>312</v>
      </c>
      <c r="G10" s="945">
        <v>307</v>
      </c>
      <c r="H10" s="945">
        <v>297</v>
      </c>
      <c r="I10" s="946">
        <v>63</v>
      </c>
      <c r="J10" s="945">
        <v>54</v>
      </c>
      <c r="K10" s="945">
        <v>59</v>
      </c>
      <c r="L10" s="945">
        <v>59</v>
      </c>
      <c r="M10" s="945">
        <v>64</v>
      </c>
      <c r="N10" s="945">
        <v>55</v>
      </c>
      <c r="O10" s="945">
        <v>57</v>
      </c>
      <c r="P10" s="945">
        <v>58</v>
      </c>
      <c r="Q10" s="945">
        <v>66</v>
      </c>
      <c r="R10" s="945">
        <v>74</v>
      </c>
      <c r="S10" s="944">
        <v>70</v>
      </c>
      <c r="T10" s="944">
        <v>77</v>
      </c>
      <c r="U10" s="944">
        <v>86</v>
      </c>
      <c r="V10" s="944">
        <v>72</v>
      </c>
      <c r="W10" s="944">
        <v>73</v>
      </c>
      <c r="X10" s="944">
        <v>82</v>
      </c>
    </row>
    <row r="11" spans="1:24" ht="23.15" customHeight="1">
      <c r="A11" s="1190" t="s">
        <v>314</v>
      </c>
      <c r="B11" s="943">
        <f t="shared" si="0"/>
        <v>68</v>
      </c>
      <c r="C11" s="945">
        <v>250</v>
      </c>
      <c r="D11" s="945">
        <v>212</v>
      </c>
      <c r="E11" s="945">
        <v>220</v>
      </c>
      <c r="F11" s="945">
        <v>221</v>
      </c>
      <c r="G11" s="945">
        <v>228</v>
      </c>
      <c r="H11" s="945">
        <v>226</v>
      </c>
      <c r="I11" s="946">
        <v>68</v>
      </c>
      <c r="J11" s="945">
        <v>73</v>
      </c>
      <c r="K11" s="945">
        <v>70</v>
      </c>
      <c r="L11" s="945">
        <v>56</v>
      </c>
      <c r="M11" s="945">
        <v>51</v>
      </c>
      <c r="N11" s="945">
        <v>55</v>
      </c>
      <c r="O11" s="945">
        <v>52</v>
      </c>
      <c r="P11" s="945">
        <v>47</v>
      </c>
      <c r="Q11" s="945">
        <v>58</v>
      </c>
      <c r="R11" s="945">
        <v>46</v>
      </c>
      <c r="S11" s="944">
        <v>67</v>
      </c>
      <c r="T11" s="944">
        <v>50</v>
      </c>
      <c r="U11" s="944">
        <v>57</v>
      </c>
      <c r="V11" s="944">
        <v>49</v>
      </c>
      <c r="W11" s="944">
        <v>57</v>
      </c>
      <c r="X11" s="944">
        <v>58</v>
      </c>
    </row>
    <row r="12" spans="1:24" ht="23.15" customHeight="1">
      <c r="A12" s="1190" t="s">
        <v>315</v>
      </c>
      <c r="B12" s="943">
        <f t="shared" si="0"/>
        <v>119</v>
      </c>
      <c r="C12" s="945">
        <v>478</v>
      </c>
      <c r="D12" s="945">
        <v>424</v>
      </c>
      <c r="E12" s="945">
        <v>429</v>
      </c>
      <c r="F12" s="945">
        <v>404</v>
      </c>
      <c r="G12" s="945">
        <v>465</v>
      </c>
      <c r="H12" s="945">
        <v>531</v>
      </c>
      <c r="I12" s="946">
        <v>119</v>
      </c>
      <c r="J12" s="945">
        <v>122</v>
      </c>
      <c r="K12" s="945">
        <v>114</v>
      </c>
      <c r="L12" s="945">
        <v>121</v>
      </c>
      <c r="M12" s="945">
        <v>121</v>
      </c>
      <c r="N12" s="945">
        <v>117</v>
      </c>
      <c r="O12" s="945">
        <v>104</v>
      </c>
      <c r="P12" s="945">
        <v>98</v>
      </c>
      <c r="Q12" s="945">
        <v>105</v>
      </c>
      <c r="R12" s="945">
        <v>115</v>
      </c>
      <c r="S12" s="944">
        <v>113</v>
      </c>
      <c r="T12" s="944">
        <v>99</v>
      </c>
      <c r="U12" s="944">
        <v>102</v>
      </c>
      <c r="V12" s="944">
        <v>92</v>
      </c>
      <c r="W12" s="944">
        <v>98</v>
      </c>
      <c r="X12" s="944">
        <v>112</v>
      </c>
    </row>
    <row r="13" spans="1:24" ht="23.15" customHeight="1">
      <c r="A13" s="1190" t="s">
        <v>316</v>
      </c>
      <c r="B13" s="943">
        <f t="shared" si="0"/>
        <v>27</v>
      </c>
      <c r="C13" s="945">
        <v>102</v>
      </c>
      <c r="D13" s="945">
        <v>89</v>
      </c>
      <c r="E13" s="945">
        <v>111</v>
      </c>
      <c r="F13" s="945">
        <v>107</v>
      </c>
      <c r="G13" s="945">
        <v>143</v>
      </c>
      <c r="H13" s="945">
        <v>161</v>
      </c>
      <c r="I13" s="946">
        <v>27</v>
      </c>
      <c r="J13" s="945">
        <v>29</v>
      </c>
      <c r="K13" s="945">
        <v>25</v>
      </c>
      <c r="L13" s="945">
        <v>23</v>
      </c>
      <c r="M13" s="945">
        <v>25</v>
      </c>
      <c r="N13" s="945">
        <v>23</v>
      </c>
      <c r="O13" s="945">
        <v>23</v>
      </c>
      <c r="P13" s="945">
        <v>21</v>
      </c>
      <c r="Q13" s="945">
        <v>22</v>
      </c>
      <c r="R13" s="945">
        <v>31</v>
      </c>
      <c r="S13" s="944">
        <v>34</v>
      </c>
      <c r="T13" s="944">
        <v>22</v>
      </c>
      <c r="U13" s="944">
        <v>24</v>
      </c>
      <c r="V13" s="944">
        <v>22</v>
      </c>
      <c r="W13" s="944">
        <v>31</v>
      </c>
      <c r="X13" s="944">
        <v>30</v>
      </c>
    </row>
    <row r="14" spans="1:24" ht="23.15" customHeight="1">
      <c r="A14" s="1191" t="s">
        <v>99</v>
      </c>
      <c r="B14" s="947">
        <f t="shared" si="0"/>
        <v>-2</v>
      </c>
      <c r="C14" s="948">
        <v>-18</v>
      </c>
      <c r="D14" s="948">
        <v>1</v>
      </c>
      <c r="E14" s="948">
        <v>17</v>
      </c>
      <c r="F14" s="948">
        <v>11</v>
      </c>
      <c r="G14" s="948">
        <v>60</v>
      </c>
      <c r="H14" s="948">
        <v>33</v>
      </c>
      <c r="I14" s="947">
        <v>-2</v>
      </c>
      <c r="J14" s="948">
        <v>-12</v>
      </c>
      <c r="K14" s="948">
        <v>-10</v>
      </c>
      <c r="L14" s="948">
        <v>1</v>
      </c>
      <c r="M14" s="948">
        <v>3</v>
      </c>
      <c r="N14" s="948">
        <v>-10</v>
      </c>
      <c r="O14" s="948">
        <v>2</v>
      </c>
      <c r="P14" s="948">
        <v>-2</v>
      </c>
      <c r="Q14" s="948">
        <v>11</v>
      </c>
      <c r="R14" s="948">
        <v>-3</v>
      </c>
      <c r="S14" s="948">
        <v>-1</v>
      </c>
      <c r="T14" s="948">
        <v>0</v>
      </c>
      <c r="U14" s="948">
        <v>21</v>
      </c>
      <c r="V14" s="948">
        <v>-14</v>
      </c>
      <c r="W14" s="948">
        <v>-5</v>
      </c>
      <c r="X14" s="948">
        <v>8</v>
      </c>
    </row>
    <row r="15" spans="1:24" ht="23.15" customHeight="1">
      <c r="A15" s="1346" t="s">
        <v>317</v>
      </c>
      <c r="B15" s="717">
        <f t="shared" ref="B15:L15" si="1">SUM(B5:B14)</f>
        <v>870</v>
      </c>
      <c r="C15" s="717">
        <f t="shared" si="1"/>
        <v>3495</v>
      </c>
      <c r="D15" s="717">
        <f t="shared" si="1"/>
        <v>2959</v>
      </c>
      <c r="E15" s="717">
        <f t="shared" si="1"/>
        <v>3011</v>
      </c>
      <c r="F15" s="717">
        <f t="shared" si="1"/>
        <v>2960</v>
      </c>
      <c r="G15" s="717">
        <f t="shared" si="1"/>
        <v>3369</v>
      </c>
      <c r="H15" s="717">
        <f t="shared" si="1"/>
        <v>3238</v>
      </c>
      <c r="I15" s="717">
        <f t="shared" si="1"/>
        <v>870</v>
      </c>
      <c r="J15" s="717">
        <f t="shared" si="1"/>
        <v>920</v>
      </c>
      <c r="K15" s="717">
        <f t="shared" si="1"/>
        <v>870</v>
      </c>
      <c r="L15" s="717">
        <f t="shared" si="1"/>
        <v>878</v>
      </c>
      <c r="M15" s="717">
        <f>SUM(M5:M14)</f>
        <v>827</v>
      </c>
      <c r="N15" s="717">
        <f t="shared" ref="N15" si="2">SUM(N5:N14)</f>
        <v>792</v>
      </c>
      <c r="O15" s="717">
        <f>SUM(O5:O14)</f>
        <v>729</v>
      </c>
      <c r="P15" s="717">
        <f t="shared" ref="P15" si="3">SUM(P5:P14)</f>
        <v>673</v>
      </c>
      <c r="Q15" s="717">
        <f>SUM(Q5:Q14)</f>
        <v>765</v>
      </c>
      <c r="R15" s="717">
        <f t="shared" ref="R15" si="4">SUM(R5:R14)</f>
        <v>775</v>
      </c>
      <c r="S15" s="717">
        <f>SUM(S5:S14)</f>
        <v>756</v>
      </c>
      <c r="T15" s="717">
        <f t="shared" ref="T15" si="5">SUM(T5:T14)</f>
        <v>743</v>
      </c>
      <c r="U15" s="717">
        <f>SUM(U5:U14)</f>
        <v>737</v>
      </c>
      <c r="V15" s="717">
        <f t="shared" ref="V15" si="6">SUM(V5:V14)</f>
        <v>720</v>
      </c>
      <c r="W15" s="717">
        <f>SUM(W5:W14)</f>
        <v>703</v>
      </c>
      <c r="X15" s="717">
        <f t="shared" ref="X15" si="7">SUM(X5:X14)</f>
        <v>800</v>
      </c>
    </row>
    <row r="16" spans="1:24" ht="13.5" customHeight="1">
      <c r="A16" s="13"/>
      <c r="B16" s="12"/>
      <c r="C16" s="12"/>
      <c r="D16" s="12"/>
      <c r="E16" s="12"/>
      <c r="F16" s="12"/>
      <c r="G16" s="12"/>
      <c r="H16" s="11"/>
      <c r="I16" s="11"/>
      <c r="J16" s="11"/>
      <c r="K16" s="11"/>
      <c r="L16" s="11"/>
      <c r="M16" s="11"/>
      <c r="N16" s="11"/>
      <c r="O16" s="11"/>
      <c r="P16" s="11"/>
      <c r="Q16" s="11"/>
      <c r="R16" s="11"/>
      <c r="S16" s="11"/>
      <c r="T16" s="11"/>
      <c r="U16" s="11"/>
      <c r="V16" s="11"/>
      <c r="W16" s="11"/>
      <c r="X16" s="11"/>
    </row>
    <row r="17" spans="1:24" ht="17.2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4" ht="30" customHeight="1">
      <c r="A18" s="1455" t="s">
        <v>113</v>
      </c>
      <c r="B18" s="1456"/>
      <c r="C18" s="706"/>
      <c r="D18" s="706"/>
      <c r="E18" s="706"/>
      <c r="F18" s="706"/>
      <c r="G18" s="706"/>
      <c r="H18" s="706"/>
      <c r="I18" s="706"/>
      <c r="J18" s="706"/>
      <c r="K18" s="706"/>
      <c r="L18" s="706"/>
      <c r="M18" s="706"/>
      <c r="N18" s="706"/>
      <c r="O18" s="706"/>
      <c r="P18" s="706"/>
      <c r="Q18" s="706"/>
      <c r="R18" s="706"/>
      <c r="S18" s="706"/>
      <c r="T18" s="706"/>
      <c r="U18" s="706"/>
      <c r="V18" s="706"/>
      <c r="W18" s="706"/>
      <c r="X18" s="706"/>
    </row>
    <row r="19" spans="1:24" ht="13.5" customHeight="1">
      <c r="A19" s="313"/>
      <c r="B19" s="705" t="str">
        <f>+B3</f>
        <v>Jan-Mar</v>
      </c>
      <c r="C19" s="704" t="s">
        <v>302</v>
      </c>
      <c r="D19" s="704" t="s">
        <v>302</v>
      </c>
      <c r="E19" s="704" t="s">
        <v>302</v>
      </c>
      <c r="F19" s="704" t="s">
        <v>302</v>
      </c>
      <c r="G19" s="704" t="s">
        <v>302</v>
      </c>
      <c r="H19" s="704" t="s">
        <v>302</v>
      </c>
      <c r="I19" s="705" t="str">
        <f>+I3</f>
        <v>Q1</v>
      </c>
      <c r="J19" s="704" t="s">
        <v>304</v>
      </c>
      <c r="K19" s="704" t="s">
        <v>305</v>
      </c>
      <c r="L19" s="704" t="s">
        <v>306</v>
      </c>
      <c r="M19" s="704" t="s">
        <v>303</v>
      </c>
      <c r="N19" s="704" t="s">
        <v>304</v>
      </c>
      <c r="O19" s="704" t="s">
        <v>305</v>
      </c>
      <c r="P19" s="704" t="s">
        <v>306</v>
      </c>
      <c r="Q19" s="704" t="s">
        <v>303</v>
      </c>
      <c r="R19" s="704" t="s">
        <v>304</v>
      </c>
      <c r="S19" s="704" t="s">
        <v>305</v>
      </c>
      <c r="T19" s="704" t="s">
        <v>306</v>
      </c>
      <c r="U19" s="704" t="s">
        <v>303</v>
      </c>
      <c r="V19" s="704" t="s">
        <v>304</v>
      </c>
      <c r="W19" s="704" t="s">
        <v>305</v>
      </c>
      <c r="X19" s="704" t="s">
        <v>306</v>
      </c>
    </row>
    <row r="20" spans="1:24" ht="13.5" customHeight="1">
      <c r="A20" s="707" t="s">
        <v>307</v>
      </c>
      <c r="B20" s="708">
        <f>+B4</f>
        <v>2022</v>
      </c>
      <c r="C20" s="709">
        <v>2021</v>
      </c>
      <c r="D20" s="709">
        <v>2020</v>
      </c>
      <c r="E20" s="709">
        <v>2019</v>
      </c>
      <c r="F20" s="709">
        <v>2018</v>
      </c>
      <c r="G20" s="709">
        <v>2017</v>
      </c>
      <c r="H20" s="709">
        <v>2016</v>
      </c>
      <c r="I20" s="710">
        <f>+I4</f>
        <v>2022</v>
      </c>
      <c r="J20" s="709">
        <v>2021</v>
      </c>
      <c r="K20" s="709">
        <v>2021</v>
      </c>
      <c r="L20" s="709">
        <v>2021</v>
      </c>
      <c r="M20" s="709">
        <v>2021</v>
      </c>
      <c r="N20" s="709">
        <v>2020</v>
      </c>
      <c r="O20" s="709">
        <v>2020</v>
      </c>
      <c r="P20" s="709">
        <v>2020</v>
      </c>
      <c r="Q20" s="709">
        <v>2020</v>
      </c>
      <c r="R20" s="709">
        <v>2019</v>
      </c>
      <c r="S20" s="709">
        <v>2019</v>
      </c>
      <c r="T20" s="709">
        <v>2019</v>
      </c>
      <c r="U20" s="709">
        <v>2019</v>
      </c>
      <c r="V20" s="709">
        <v>2018</v>
      </c>
      <c r="W20" s="709">
        <v>2018</v>
      </c>
      <c r="X20" s="709">
        <v>2018</v>
      </c>
    </row>
    <row r="21" spans="1:24" ht="25.5" customHeight="1">
      <c r="A21" s="1192" t="s">
        <v>318</v>
      </c>
      <c r="B21" s="949">
        <f>+I21</f>
        <v>-125</v>
      </c>
      <c r="C21" s="155">
        <v>-522</v>
      </c>
      <c r="D21" s="155">
        <v>-490</v>
      </c>
      <c r="E21" s="155">
        <v>-530</v>
      </c>
      <c r="F21" s="155">
        <v>-489</v>
      </c>
      <c r="G21" s="155">
        <v>-565</v>
      </c>
      <c r="H21" s="155">
        <v>-573</v>
      </c>
      <c r="I21" s="949">
        <v>-125</v>
      </c>
      <c r="J21" s="155">
        <v>-145</v>
      </c>
      <c r="K21" s="155">
        <v>-131</v>
      </c>
      <c r="L21" s="155">
        <v>-122</v>
      </c>
      <c r="M21" s="155">
        <v>-124</v>
      </c>
      <c r="N21" s="155">
        <v>-151</v>
      </c>
      <c r="O21" s="155">
        <v>-97</v>
      </c>
      <c r="P21" s="155">
        <v>-122</v>
      </c>
      <c r="Q21" s="155">
        <v>-120</v>
      </c>
      <c r="R21" s="155">
        <v>-140</v>
      </c>
      <c r="S21" s="155">
        <v>-125</v>
      </c>
      <c r="T21" s="155">
        <v>-137</v>
      </c>
      <c r="U21" s="155">
        <v>-128</v>
      </c>
      <c r="V21" s="155">
        <v>-120</v>
      </c>
      <c r="W21" s="155">
        <v>-121</v>
      </c>
      <c r="X21" s="155">
        <v>-119</v>
      </c>
    </row>
    <row r="22" spans="1:24" ht="25.5" customHeight="1">
      <c r="A22" s="1192" t="s">
        <v>319</v>
      </c>
      <c r="B22" s="949">
        <f t="shared" ref="B22:B27" si="8">+I22</f>
        <v>-11</v>
      </c>
      <c r="C22" s="155">
        <v>-44</v>
      </c>
      <c r="D22" s="155">
        <v>-46</v>
      </c>
      <c r="E22" s="155">
        <v>-59</v>
      </c>
      <c r="F22" s="155">
        <v>-61</v>
      </c>
      <c r="G22" s="155">
        <v>-66</v>
      </c>
      <c r="H22" s="155">
        <v>-79</v>
      </c>
      <c r="I22" s="949">
        <v>-11</v>
      </c>
      <c r="J22" s="155">
        <v>-16</v>
      </c>
      <c r="K22" s="155">
        <v>-9</v>
      </c>
      <c r="L22" s="155">
        <v>-12</v>
      </c>
      <c r="M22" s="155">
        <v>-7</v>
      </c>
      <c r="N22" s="155">
        <v>-21</v>
      </c>
      <c r="O22" s="155">
        <v>-8</v>
      </c>
      <c r="P22" s="155">
        <v>-8</v>
      </c>
      <c r="Q22" s="155">
        <v>-9</v>
      </c>
      <c r="R22" s="155">
        <v>-20</v>
      </c>
      <c r="S22" s="155">
        <v>-13</v>
      </c>
      <c r="T22" s="155">
        <v>-14</v>
      </c>
      <c r="U22" s="155">
        <v>-12</v>
      </c>
      <c r="V22" s="155">
        <v>-26</v>
      </c>
      <c r="W22" s="155">
        <v>-10</v>
      </c>
      <c r="X22" s="155">
        <v>-12</v>
      </c>
    </row>
    <row r="23" spans="1:24" ht="44.15" customHeight="1">
      <c r="A23" s="1192" t="s">
        <v>320</v>
      </c>
      <c r="B23" s="949">
        <f t="shared" si="8"/>
        <v>-12</v>
      </c>
      <c r="C23" s="155">
        <v>-48</v>
      </c>
      <c r="D23" s="155">
        <v>-57</v>
      </c>
      <c r="E23" s="155">
        <v>-66</v>
      </c>
      <c r="F23" s="155">
        <v>-79</v>
      </c>
      <c r="G23" s="155">
        <v>-101</v>
      </c>
      <c r="H23" s="155">
        <v>-125</v>
      </c>
      <c r="I23" s="949">
        <v>-12</v>
      </c>
      <c r="J23" s="155">
        <v>-9</v>
      </c>
      <c r="K23" s="155">
        <v>-12</v>
      </c>
      <c r="L23" s="155">
        <v>-13</v>
      </c>
      <c r="M23" s="155">
        <v>-14</v>
      </c>
      <c r="N23" s="155">
        <v>-16</v>
      </c>
      <c r="O23" s="155">
        <v>-13</v>
      </c>
      <c r="P23" s="155">
        <v>-13</v>
      </c>
      <c r="Q23" s="155">
        <v>-15</v>
      </c>
      <c r="R23" s="155">
        <v>-16</v>
      </c>
      <c r="S23" s="155">
        <v>-15</v>
      </c>
      <c r="T23" s="155">
        <v>-17</v>
      </c>
      <c r="U23" s="155">
        <v>-18</v>
      </c>
      <c r="V23" s="155">
        <v>-20</v>
      </c>
      <c r="W23" s="155">
        <v>-19</v>
      </c>
      <c r="X23" s="155">
        <v>-22</v>
      </c>
    </row>
    <row r="24" spans="1:24" ht="25.5" customHeight="1">
      <c r="A24" s="1192" t="s">
        <v>321</v>
      </c>
      <c r="B24" s="949">
        <f t="shared" si="8"/>
        <v>-31</v>
      </c>
      <c r="C24" s="155">
        <v>-97</v>
      </c>
      <c r="D24" s="155">
        <v>-128</v>
      </c>
      <c r="E24" s="155">
        <v>-150</v>
      </c>
      <c r="F24" s="155">
        <v>-268</v>
      </c>
      <c r="G24" s="155">
        <v>-309</v>
      </c>
      <c r="H24" s="155">
        <v>-309</v>
      </c>
      <c r="I24" s="949">
        <v>-31</v>
      </c>
      <c r="J24" s="155">
        <v>-21</v>
      </c>
      <c r="K24" s="155">
        <v>-23</v>
      </c>
      <c r="L24" s="155">
        <v>-27</v>
      </c>
      <c r="M24" s="155">
        <v>-26</v>
      </c>
      <c r="N24" s="155">
        <v>-32</v>
      </c>
      <c r="O24" s="155">
        <v>-35</v>
      </c>
      <c r="P24" s="155">
        <v>-34</v>
      </c>
      <c r="Q24" s="155">
        <v>-27</v>
      </c>
      <c r="R24" s="155">
        <v>-64</v>
      </c>
      <c r="S24" s="155">
        <v>-29</v>
      </c>
      <c r="T24" s="155">
        <v>-27</v>
      </c>
      <c r="U24" s="155">
        <v>-30</v>
      </c>
      <c r="V24" s="155">
        <v>-83</v>
      </c>
      <c r="W24" s="155">
        <v>-71</v>
      </c>
      <c r="X24" s="155">
        <v>-84</v>
      </c>
    </row>
    <row r="25" spans="1:24" ht="25.5" customHeight="1">
      <c r="A25" s="1192" t="s">
        <v>322</v>
      </c>
      <c r="B25" s="949">
        <f t="shared" si="8"/>
        <v>-26</v>
      </c>
      <c r="C25" s="119">
        <v>-104</v>
      </c>
      <c r="D25" s="119">
        <v>-123</v>
      </c>
      <c r="E25" s="119">
        <v>-154</v>
      </c>
      <c r="F25" s="119">
        <v>-184</v>
      </c>
      <c r="G25" s="119">
        <v>-261</v>
      </c>
      <c r="H25" s="119">
        <v>-226</v>
      </c>
      <c r="I25" s="712">
        <v>-26</v>
      </c>
      <c r="J25" s="119">
        <v>-31</v>
      </c>
      <c r="K25" s="119">
        <v>-13</v>
      </c>
      <c r="L25" s="119">
        <v>-29</v>
      </c>
      <c r="M25" s="119">
        <v>-31</v>
      </c>
      <c r="N25" s="119">
        <v>-40</v>
      </c>
      <c r="O25" s="119">
        <v>-30</v>
      </c>
      <c r="P25" s="119">
        <v>-27</v>
      </c>
      <c r="Q25" s="119">
        <v>-26</v>
      </c>
      <c r="R25" s="119">
        <v>-52</v>
      </c>
      <c r="S25" s="119">
        <v>-45</v>
      </c>
      <c r="T25" s="155">
        <v>-31</v>
      </c>
      <c r="U25" s="155">
        <v>-43</v>
      </c>
      <c r="V25" s="155">
        <v>-65</v>
      </c>
      <c r="W25" s="155">
        <v>-35</v>
      </c>
      <c r="X25" s="155">
        <v>-41</v>
      </c>
    </row>
    <row r="26" spans="1:24" ht="23.15" customHeight="1">
      <c r="A26" s="1192" t="s">
        <v>323</v>
      </c>
      <c r="B26" s="949">
        <f t="shared" si="8"/>
        <v>-23</v>
      </c>
      <c r="C26" s="119">
        <v>-84</v>
      </c>
      <c r="D26" s="119">
        <v>-89</v>
      </c>
      <c r="E26" s="119">
        <v>-92</v>
      </c>
      <c r="F26" s="119">
        <v>-84</v>
      </c>
      <c r="G26" s="119">
        <v>-84</v>
      </c>
      <c r="H26" s="119">
        <v>-66</v>
      </c>
      <c r="I26" s="712">
        <v>-23</v>
      </c>
      <c r="J26" s="119">
        <v>-18</v>
      </c>
      <c r="K26" s="119">
        <v>-21</v>
      </c>
      <c r="L26" s="119">
        <v>-23</v>
      </c>
      <c r="M26" s="119">
        <v>-22</v>
      </c>
      <c r="N26" s="119">
        <v>-21</v>
      </c>
      <c r="O26" s="119">
        <v>-22</v>
      </c>
      <c r="P26" s="119">
        <v>-22</v>
      </c>
      <c r="Q26" s="119">
        <v>-24</v>
      </c>
      <c r="R26" s="119">
        <v>-23</v>
      </c>
      <c r="S26" s="119">
        <v>-24</v>
      </c>
      <c r="T26" s="155">
        <v>-21</v>
      </c>
      <c r="U26" s="155">
        <v>-22</v>
      </c>
      <c r="V26" s="155">
        <v>-22</v>
      </c>
      <c r="W26" s="155">
        <v>-20</v>
      </c>
      <c r="X26" s="155">
        <v>-20</v>
      </c>
    </row>
    <row r="27" spans="1:24" ht="25.5" customHeight="1">
      <c r="A27" s="1193" t="s">
        <v>324</v>
      </c>
      <c r="B27" s="949">
        <f t="shared" si="8"/>
        <v>-38</v>
      </c>
      <c r="C27" s="950">
        <v>-103</v>
      </c>
      <c r="D27" s="950">
        <v>-151</v>
      </c>
      <c r="E27" s="950">
        <v>-273</v>
      </c>
      <c r="F27" s="950">
        <v>-286</v>
      </c>
      <c r="G27" s="952">
        <v>-236</v>
      </c>
      <c r="H27" s="950">
        <v>-268</v>
      </c>
      <c r="I27" s="953">
        <v>-38</v>
      </c>
      <c r="J27" s="950">
        <v>-1</v>
      </c>
      <c r="K27" s="950">
        <v>-28</v>
      </c>
      <c r="L27" s="950">
        <v>-36</v>
      </c>
      <c r="M27" s="950">
        <v>-38</v>
      </c>
      <c r="N27" s="950">
        <v>-38</v>
      </c>
      <c r="O27" s="950">
        <v>-40</v>
      </c>
      <c r="P27" s="950">
        <v>-27</v>
      </c>
      <c r="Q27" s="950">
        <v>-46</v>
      </c>
      <c r="R27" s="950">
        <v>-58</v>
      </c>
      <c r="S27" s="950">
        <v>-115</v>
      </c>
      <c r="T27" s="155">
        <v>-54</v>
      </c>
      <c r="U27" s="155">
        <v>-135</v>
      </c>
      <c r="V27" s="155">
        <v>-53</v>
      </c>
      <c r="W27" s="155">
        <v>-46</v>
      </c>
      <c r="X27" s="155">
        <v>-52</v>
      </c>
    </row>
    <row r="28" spans="1:24" ht="25.5" customHeight="1">
      <c r="A28" s="1345" t="s">
        <v>325</v>
      </c>
      <c r="B28" s="1219">
        <f>SUM(B21:B27)</f>
        <v>-266</v>
      </c>
      <c r="C28" s="1219">
        <f>SUM(C21:C27)</f>
        <v>-1002</v>
      </c>
      <c r="D28" s="1219">
        <f t="shared" ref="D28:X28" si="9">SUM(D21:D27)</f>
        <v>-1084</v>
      </c>
      <c r="E28" s="1219">
        <f t="shared" si="9"/>
        <v>-1324</v>
      </c>
      <c r="F28" s="1219">
        <f t="shared" si="9"/>
        <v>-1451</v>
      </c>
      <c r="G28" s="1219">
        <f t="shared" si="9"/>
        <v>-1622</v>
      </c>
      <c r="H28" s="1219">
        <f t="shared" si="9"/>
        <v>-1646</v>
      </c>
      <c r="I28" s="1219">
        <f t="shared" si="9"/>
        <v>-266</v>
      </c>
      <c r="J28" s="1219">
        <f t="shared" si="9"/>
        <v>-241</v>
      </c>
      <c r="K28" s="1219">
        <f t="shared" si="9"/>
        <v>-237</v>
      </c>
      <c r="L28" s="1219">
        <f t="shared" si="9"/>
        <v>-262</v>
      </c>
      <c r="M28" s="1219">
        <f t="shared" si="9"/>
        <v>-262</v>
      </c>
      <c r="N28" s="1219">
        <f t="shared" si="9"/>
        <v>-319</v>
      </c>
      <c r="O28" s="1219">
        <f t="shared" si="9"/>
        <v>-245</v>
      </c>
      <c r="P28" s="1219">
        <f t="shared" si="9"/>
        <v>-253</v>
      </c>
      <c r="Q28" s="1219">
        <f t="shared" si="9"/>
        <v>-267</v>
      </c>
      <c r="R28" s="1219">
        <f t="shared" si="9"/>
        <v>-373</v>
      </c>
      <c r="S28" s="1219">
        <f t="shared" si="9"/>
        <v>-366</v>
      </c>
      <c r="T28" s="1219">
        <f t="shared" si="9"/>
        <v>-301</v>
      </c>
      <c r="U28" s="1219">
        <f t="shared" si="9"/>
        <v>-388</v>
      </c>
      <c r="V28" s="1219">
        <f t="shared" si="9"/>
        <v>-389</v>
      </c>
      <c r="W28" s="1219">
        <f t="shared" si="9"/>
        <v>-322</v>
      </c>
      <c r="X28" s="1219">
        <f t="shared" si="9"/>
        <v>-350</v>
      </c>
    </row>
    <row r="29" spans="1:24" ht="13.5" customHeight="1">
      <c r="A29" s="9"/>
      <c r="B29" s="9"/>
      <c r="C29" s="9"/>
      <c r="D29" s="9"/>
      <c r="E29" s="9"/>
      <c r="F29" s="314" t="s">
        <v>0</v>
      </c>
      <c r="G29" s="9"/>
      <c r="H29" s="9"/>
      <c r="I29" s="9"/>
      <c r="J29" s="9"/>
      <c r="K29" s="9"/>
      <c r="L29" s="9"/>
      <c r="M29" s="9"/>
      <c r="N29" s="9"/>
      <c r="O29" s="9"/>
      <c r="P29" s="9"/>
      <c r="Q29" s="9"/>
      <c r="R29" s="9"/>
      <c r="S29" s="9"/>
      <c r="T29" s="9"/>
      <c r="U29" s="9"/>
      <c r="V29" s="412"/>
    </row>
    <row r="30" spans="1:24" ht="9.75" customHeight="1">
      <c r="A30" s="62"/>
      <c r="B30" s="62"/>
      <c r="C30" s="62"/>
      <c r="D30" s="62"/>
      <c r="E30" s="64"/>
      <c r="F30" s="64"/>
      <c r="G30" s="65"/>
      <c r="H30" s="65"/>
      <c r="I30" s="65"/>
      <c r="J30" s="65"/>
      <c r="K30" s="65"/>
      <c r="L30" s="65"/>
      <c r="M30" s="65"/>
      <c r="N30" s="65"/>
      <c r="O30" s="65"/>
      <c r="P30" s="65"/>
      <c r="Q30" s="64"/>
      <c r="R30" s="238"/>
      <c r="S30" s="238"/>
      <c r="T30" s="238"/>
      <c r="U30" s="214"/>
      <c r="W30" s="412"/>
    </row>
    <row r="31" spans="1:24" ht="13.5" hidden="1" customHeight="1">
      <c r="A31" s="62"/>
      <c r="B31" s="62"/>
      <c r="C31" s="62"/>
      <c r="D31" s="62"/>
      <c r="E31" s="64"/>
      <c r="F31" s="64"/>
      <c r="G31" s="65"/>
      <c r="H31" s="65"/>
      <c r="I31" s="65"/>
      <c r="J31" s="65"/>
      <c r="K31" s="65"/>
      <c r="L31" s="65"/>
      <c r="M31" s="65"/>
      <c r="N31" s="65"/>
      <c r="O31" s="65"/>
      <c r="P31" s="65"/>
      <c r="Q31" s="64"/>
      <c r="R31" s="238"/>
      <c r="S31" s="238"/>
      <c r="T31" s="238"/>
      <c r="U31" s="208"/>
      <c r="W31" s="412"/>
    </row>
    <row r="32" spans="1:24" ht="13.5" hidden="1" customHeight="1">
      <c r="A32" s="114"/>
      <c r="B32" s="114"/>
      <c r="C32" s="114"/>
      <c r="D32" s="114"/>
      <c r="E32" s="209"/>
      <c r="F32" s="209"/>
      <c r="G32" s="311"/>
      <c r="H32" s="311"/>
      <c r="I32" s="311"/>
      <c r="J32" s="311"/>
      <c r="K32" s="311"/>
      <c r="L32" s="311"/>
      <c r="M32" s="311"/>
      <c r="N32" s="69"/>
      <c r="O32" s="69"/>
      <c r="P32" s="311"/>
      <c r="Q32" s="209"/>
      <c r="R32" s="238"/>
      <c r="S32" s="238"/>
      <c r="T32" s="238"/>
      <c r="U32" s="211"/>
      <c r="W32" s="412"/>
    </row>
    <row r="33" spans="1:23" ht="13.5" hidden="1" customHeight="1">
      <c r="A33" s="114"/>
      <c r="B33" s="114"/>
      <c r="C33" s="114"/>
      <c r="D33" s="114"/>
      <c r="E33" s="209"/>
      <c r="F33" s="209"/>
      <c r="G33" s="311"/>
      <c r="H33" s="311"/>
      <c r="I33" s="311"/>
      <c r="J33" s="311"/>
      <c r="K33" s="311"/>
      <c r="L33" s="311"/>
      <c r="M33" s="311"/>
      <c r="N33" s="69"/>
      <c r="O33" s="69"/>
      <c r="P33" s="311"/>
      <c r="Q33" s="209"/>
      <c r="R33" s="238"/>
      <c r="S33" s="238"/>
      <c r="T33" s="238"/>
      <c r="U33" s="211"/>
      <c r="W33" s="412"/>
    </row>
    <row r="34" spans="1:23" ht="13.5" hidden="1" customHeight="1">
      <c r="A34" s="62"/>
      <c r="B34" s="62"/>
      <c r="C34" s="62"/>
      <c r="D34" s="62"/>
      <c r="E34" s="64"/>
      <c r="F34" s="64"/>
      <c r="G34" s="65"/>
      <c r="H34" s="65"/>
      <c r="I34" s="65"/>
      <c r="J34" s="65"/>
      <c r="K34" s="65"/>
      <c r="L34" s="65"/>
      <c r="M34" s="65"/>
      <c r="N34" s="65"/>
      <c r="O34" s="65"/>
      <c r="P34" s="65"/>
      <c r="Q34" s="64"/>
      <c r="R34" s="238"/>
      <c r="S34" s="238"/>
      <c r="T34" s="238"/>
      <c r="U34" s="211"/>
      <c r="W34" s="412"/>
    </row>
    <row r="35" spans="1:23" ht="13.5" hidden="1" customHeight="1">
      <c r="A35" s="114"/>
      <c r="B35" s="114"/>
      <c r="C35" s="114"/>
      <c r="D35" s="114"/>
      <c r="E35" s="209"/>
      <c r="F35" s="209"/>
      <c r="G35" s="311"/>
      <c r="H35" s="311"/>
      <c r="I35" s="311"/>
      <c r="J35" s="311"/>
      <c r="K35" s="311"/>
      <c r="L35" s="311"/>
      <c r="M35" s="311"/>
      <c r="N35" s="69"/>
      <c r="O35" s="69"/>
      <c r="P35" s="311"/>
      <c r="Q35" s="209"/>
      <c r="R35" s="238"/>
      <c r="S35" s="238"/>
      <c r="T35" s="238"/>
      <c r="U35" s="208"/>
      <c r="W35" s="412"/>
    </row>
    <row r="36" spans="1:23" ht="13.5" hidden="1" customHeight="1">
      <c r="A36" s="114"/>
      <c r="B36" s="114"/>
      <c r="C36" s="114"/>
      <c r="D36" s="114"/>
      <c r="E36" s="209"/>
      <c r="F36" s="209"/>
      <c r="G36" s="311"/>
      <c r="H36" s="311"/>
      <c r="I36" s="311"/>
      <c r="J36" s="311"/>
      <c r="K36" s="311"/>
      <c r="L36" s="311"/>
      <c r="M36" s="311"/>
      <c r="N36" s="69"/>
      <c r="O36" s="69"/>
      <c r="P36" s="311"/>
      <c r="Q36" s="209"/>
      <c r="R36" s="238"/>
      <c r="S36" s="238"/>
      <c r="T36" s="238"/>
      <c r="U36" s="211"/>
      <c r="W36" s="412"/>
    </row>
    <row r="37" spans="1:23" ht="13.5" hidden="1" customHeight="1">
      <c r="A37" s="114"/>
      <c r="B37" s="114"/>
      <c r="C37" s="114"/>
      <c r="D37" s="114"/>
      <c r="E37" s="209"/>
      <c r="F37" s="209"/>
      <c r="G37" s="311"/>
      <c r="H37" s="311"/>
      <c r="I37" s="311"/>
      <c r="J37" s="311"/>
      <c r="K37" s="311"/>
      <c r="L37" s="311"/>
      <c r="M37" s="311"/>
      <c r="N37" s="69"/>
      <c r="O37" s="69"/>
      <c r="P37" s="311"/>
      <c r="Q37" s="209"/>
      <c r="R37" s="238"/>
      <c r="S37" s="238"/>
      <c r="T37" s="238"/>
      <c r="U37" s="211"/>
      <c r="W37" s="412"/>
    </row>
    <row r="38" spans="1:23" ht="13.5" hidden="1" customHeight="1">
      <c r="A38" s="114"/>
      <c r="B38" s="114"/>
      <c r="C38" s="114"/>
      <c r="D38" s="114"/>
      <c r="E38" s="209"/>
      <c r="F38" s="209"/>
      <c r="G38" s="311"/>
      <c r="H38" s="311"/>
      <c r="I38" s="311"/>
      <c r="J38" s="311"/>
      <c r="K38" s="311"/>
      <c r="L38" s="311"/>
      <c r="M38" s="311"/>
      <c r="N38" s="69"/>
      <c r="O38" s="69"/>
      <c r="P38" s="311"/>
      <c r="Q38" s="209"/>
      <c r="R38" s="238"/>
      <c r="S38" s="238"/>
      <c r="T38" s="238"/>
      <c r="U38" s="208"/>
      <c r="W38" s="412"/>
    </row>
    <row r="39" spans="1:23" ht="13.5" hidden="1" customHeight="1">
      <c r="A39" s="114"/>
      <c r="B39" s="114"/>
      <c r="C39" s="114"/>
      <c r="D39" s="114"/>
      <c r="E39" s="209"/>
      <c r="F39" s="209"/>
      <c r="G39" s="311"/>
      <c r="H39" s="311"/>
      <c r="I39" s="311"/>
      <c r="J39" s="311"/>
      <c r="K39" s="311"/>
      <c r="L39" s="311"/>
      <c r="M39" s="311"/>
      <c r="N39" s="69"/>
      <c r="O39" s="69"/>
      <c r="P39" s="311"/>
      <c r="Q39" s="209"/>
      <c r="R39" s="238"/>
      <c r="S39" s="238"/>
      <c r="T39" s="238"/>
      <c r="U39" s="205"/>
      <c r="W39" s="412"/>
    </row>
    <row r="40" spans="1:23" ht="13.5" hidden="1" customHeight="1">
      <c r="A40" s="310"/>
      <c r="B40" s="310"/>
      <c r="C40" s="310"/>
      <c r="D40" s="310"/>
      <c r="E40" s="66"/>
      <c r="F40" s="66"/>
      <c r="G40" s="67"/>
      <c r="H40" s="67"/>
      <c r="I40" s="67"/>
      <c r="J40" s="67"/>
      <c r="K40" s="67"/>
      <c r="L40" s="67"/>
      <c r="M40" s="67"/>
      <c r="N40" s="67"/>
      <c r="O40" s="67"/>
      <c r="P40" s="67"/>
      <c r="Q40" s="63"/>
      <c r="R40" s="238"/>
      <c r="S40" s="238"/>
      <c r="T40" s="238"/>
      <c r="U40" s="224"/>
      <c r="W40" s="412"/>
    </row>
    <row r="41" spans="1:23" ht="17.25" hidden="1" customHeight="1">
      <c r="A41" s="113"/>
      <c r="B41" s="113"/>
      <c r="C41" s="113"/>
      <c r="D41" s="113"/>
      <c r="E41" s="113"/>
      <c r="F41" s="31"/>
      <c r="G41" s="31"/>
      <c r="H41" s="31"/>
      <c r="I41" s="31"/>
      <c r="J41" s="31"/>
      <c r="K41" s="31"/>
      <c r="L41" s="31"/>
      <c r="M41" s="31"/>
      <c r="N41" s="68"/>
      <c r="O41" s="68"/>
      <c r="P41" s="31"/>
      <c r="Q41" s="113"/>
      <c r="R41" s="309"/>
      <c r="S41" s="238"/>
      <c r="T41" s="238"/>
      <c r="U41" s="238"/>
      <c r="W41" s="412"/>
    </row>
    <row r="42" spans="1:23" ht="19.5" hidden="1" customHeight="1">
      <c r="A42" s="113"/>
      <c r="B42" s="113"/>
      <c r="C42" s="113"/>
      <c r="D42" s="113"/>
      <c r="E42" s="113"/>
      <c r="F42" s="31"/>
      <c r="G42" s="31"/>
      <c r="H42" s="31"/>
      <c r="I42" s="31"/>
      <c r="J42" s="31"/>
      <c r="K42" s="31"/>
      <c r="L42" s="31"/>
      <c r="M42" s="31"/>
      <c r="N42" s="68"/>
      <c r="O42" s="68"/>
      <c r="P42" s="31"/>
      <c r="Q42" s="113"/>
      <c r="R42" s="238"/>
      <c r="S42" s="238"/>
      <c r="T42" s="238"/>
      <c r="U42" s="238"/>
      <c r="W42" s="412"/>
    </row>
    <row r="43" spans="1:23" ht="19.5" hidden="1" customHeight="1">
      <c r="A43" s="113"/>
      <c r="B43" s="113"/>
      <c r="C43" s="113"/>
      <c r="D43" s="113"/>
      <c r="E43" s="113"/>
      <c r="F43" s="31"/>
      <c r="G43" s="31"/>
      <c r="H43" s="31"/>
      <c r="I43" s="31"/>
      <c r="J43" s="31"/>
      <c r="K43" s="31"/>
      <c r="L43" s="31"/>
      <c r="M43" s="31"/>
      <c r="N43" s="68"/>
      <c r="O43" s="68"/>
      <c r="P43" s="31"/>
      <c r="Q43" s="113"/>
      <c r="R43" s="238"/>
      <c r="S43" s="238"/>
      <c r="T43" s="238"/>
      <c r="U43" s="238"/>
      <c r="W43" s="412"/>
    </row>
  </sheetData>
  <mergeCells count="1">
    <mergeCell ref="A18:B18"/>
  </mergeCells>
  <printOptions horizontalCentered="1"/>
  <pageMargins left="0.70866141732283472" right="0.70866141732283472" top="0.74803149606299213" bottom="0.74803149606299213" header="0.31496062992125984" footer="0.31496062992125984"/>
  <pageSetup paperSize="9" scale="60" fitToWidth="0" fitToHeight="0" orientation="portrait" r:id="rId1"/>
  <headerFooter alignWithMargins="0">
    <oddHeader xml:space="preserve">&amp;CFirst quarter 2022&amp;R&amp;"-,Bold"&amp;K0000A0Key financial figures
</oddHeader>
    <oddFooter>&amp;R&amp;"-,Bold"&amp;K0000A0Nordea</oddFooter>
  </headerFooter>
  <ignoredErrors>
    <ignoredError sqref="C15:X15 C28:X28"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52107-5AAC-4EE1-8D55-12A1C54D4E3A}">
  <sheetPr>
    <tabColor theme="9" tint="0.59999389629810485"/>
  </sheetPr>
  <dimension ref="A1:X306"/>
  <sheetViews>
    <sheetView showGridLines="0" view="pageLayout" zoomScale="85" zoomScaleNormal="120" zoomScaleSheetLayoutView="70" zoomScalePageLayoutView="85" workbookViewId="0">
      <selection activeCell="A4" sqref="A4"/>
    </sheetView>
  </sheetViews>
  <sheetFormatPr defaultColWidth="9.26953125" defaultRowHeight="10"/>
  <cols>
    <col min="1" max="1" width="30.81640625" style="115" customWidth="1"/>
    <col min="2" max="6" width="4.7265625" style="113" customWidth="1"/>
    <col min="7" max="7" width="7.1796875" style="113" customWidth="1"/>
    <col min="8" max="11" width="4.7265625" style="113" customWidth="1"/>
    <col min="12" max="12" width="6.453125" style="31" customWidth="1"/>
    <col min="13" max="14" width="4.7265625" style="31" customWidth="1"/>
    <col min="15" max="15" width="4.26953125" style="31" customWidth="1"/>
    <col min="16" max="16" width="4.7265625" style="31" customWidth="1"/>
    <col min="17" max="17" width="7.54296875" style="31" customWidth="1"/>
    <col min="18" max="18" width="6.54296875" style="113" customWidth="1"/>
    <col min="19" max="19" width="4.54296875" style="113" customWidth="1"/>
    <col min="20" max="21" width="5.453125" style="113" customWidth="1"/>
    <col min="22" max="32" width="9.26953125" style="113" customWidth="1"/>
    <col min="33" max="16384" width="9.26953125" style="113"/>
  </cols>
  <sheetData>
    <row r="1" spans="1:24" ht="19" customHeight="1">
      <c r="A1" s="1455" t="s">
        <v>326</v>
      </c>
      <c r="B1" s="1456"/>
      <c r="C1" s="1368"/>
      <c r="D1" s="1368"/>
      <c r="E1" s="1368"/>
      <c r="F1" s="1368"/>
      <c r="G1" s="940"/>
      <c r="H1" s="940"/>
      <c r="I1" s="940"/>
      <c r="J1" s="940"/>
      <c r="K1" s="940"/>
      <c r="L1" s="1369"/>
      <c r="M1" s="1369"/>
      <c r="N1" s="1369"/>
      <c r="O1" s="1369"/>
      <c r="P1" s="1369"/>
      <c r="Q1" s="1369"/>
    </row>
    <row r="2" spans="1:24" ht="8.5" customHeight="1">
      <c r="A2" s="955"/>
      <c r="B2" s="31"/>
      <c r="C2" s="31"/>
      <c r="D2" s="31"/>
      <c r="E2" s="31"/>
      <c r="F2" s="31"/>
      <c r="G2" s="31"/>
      <c r="H2" s="31"/>
      <c r="I2" s="31"/>
      <c r="J2" s="31"/>
      <c r="K2" s="31"/>
    </row>
    <row r="3" spans="1:24" ht="15" customHeight="1">
      <c r="A3" s="956"/>
      <c r="B3" s="722" t="s">
        <v>327</v>
      </c>
      <c r="C3" s="1152" t="s">
        <v>304</v>
      </c>
      <c r="D3" s="1152" t="s">
        <v>305</v>
      </c>
      <c r="E3" s="1152" t="s">
        <v>306</v>
      </c>
      <c r="F3" s="1152" t="s">
        <v>303</v>
      </c>
      <c r="G3" s="1152" t="s">
        <v>302</v>
      </c>
      <c r="H3" s="1152" t="s">
        <v>304</v>
      </c>
      <c r="I3" s="1152" t="s">
        <v>305</v>
      </c>
      <c r="J3" s="1152" t="s">
        <v>306</v>
      </c>
      <c r="K3" s="1152" t="s">
        <v>303</v>
      </c>
      <c r="L3" s="1152" t="s">
        <v>302</v>
      </c>
      <c r="M3" s="1152" t="s">
        <v>304</v>
      </c>
      <c r="N3" s="1152" t="s">
        <v>305</v>
      </c>
      <c r="O3" s="1152" t="s">
        <v>306</v>
      </c>
      <c r="P3" s="1152" t="s">
        <v>327</v>
      </c>
      <c r="Q3" s="1152" t="s">
        <v>302</v>
      </c>
      <c r="R3" s="413"/>
      <c r="S3" s="242"/>
      <c r="T3" s="242"/>
      <c r="U3" s="61"/>
      <c r="V3" s="241"/>
      <c r="W3" s="241"/>
      <c r="X3" s="241"/>
    </row>
    <row r="4" spans="1:24" ht="12.75" customHeight="1">
      <c r="A4" s="957"/>
      <c r="B4" s="724">
        <v>2022</v>
      </c>
      <c r="C4" s="1153">
        <v>2021</v>
      </c>
      <c r="D4" s="1153">
        <v>2021</v>
      </c>
      <c r="E4" s="1153">
        <v>2021</v>
      </c>
      <c r="F4" s="1153">
        <v>2021</v>
      </c>
      <c r="G4" s="1153">
        <v>2021</v>
      </c>
      <c r="H4" s="1153">
        <v>2020</v>
      </c>
      <c r="I4" s="1153">
        <v>2020</v>
      </c>
      <c r="J4" s="1153">
        <v>2020</v>
      </c>
      <c r="K4" s="1153">
        <v>2020</v>
      </c>
      <c r="L4" s="1153">
        <v>2020</v>
      </c>
      <c r="M4" s="1153">
        <v>2019</v>
      </c>
      <c r="N4" s="1153">
        <v>2019</v>
      </c>
      <c r="O4" s="1153">
        <v>2019</v>
      </c>
      <c r="P4" s="1153">
        <v>2019</v>
      </c>
      <c r="Q4" s="1153">
        <v>2019</v>
      </c>
      <c r="R4" s="413"/>
      <c r="S4" s="61"/>
      <c r="T4" s="61"/>
      <c r="U4" s="61"/>
      <c r="V4" s="241"/>
      <c r="W4" s="241"/>
      <c r="X4" s="241"/>
    </row>
    <row r="5" spans="1:24" ht="14.15" customHeight="1">
      <c r="A5" s="1220" t="s">
        <v>103</v>
      </c>
      <c r="B5" s="1221"/>
      <c r="C5" s="1222"/>
      <c r="D5" s="1222"/>
      <c r="E5" s="1222"/>
      <c r="F5" s="1222"/>
      <c r="G5" s="1222"/>
      <c r="H5" s="1222"/>
      <c r="I5" s="1222"/>
      <c r="J5" s="1222"/>
      <c r="K5" s="1222"/>
      <c r="L5" s="1222"/>
      <c r="M5" s="1222"/>
      <c r="N5" s="1222"/>
      <c r="O5" s="1222"/>
      <c r="P5" s="1222"/>
      <c r="Q5" s="1223"/>
      <c r="R5" s="413"/>
      <c r="S5" s="235"/>
      <c r="T5" s="235"/>
      <c r="U5" s="235"/>
      <c r="V5" s="240"/>
      <c r="W5" s="240"/>
      <c r="X5" s="239"/>
    </row>
    <row r="6" spans="1:24" ht="24" customHeight="1">
      <c r="A6" s="958" t="s">
        <v>328</v>
      </c>
      <c r="B6" s="711">
        <v>-20</v>
      </c>
      <c r="C6" s="1156">
        <v>31</v>
      </c>
      <c r="D6" s="1156">
        <v>-4</v>
      </c>
      <c r="E6" s="1156">
        <v>91</v>
      </c>
      <c r="F6" s="1156">
        <v>-6</v>
      </c>
      <c r="G6" s="1156">
        <f>SUM(C6:F6)</f>
        <v>112</v>
      </c>
      <c r="H6" s="1156">
        <v>-11</v>
      </c>
      <c r="I6" s="1156">
        <v>79</v>
      </c>
      <c r="J6" s="1156">
        <v>-200</v>
      </c>
      <c r="K6" s="1156">
        <v>-23</v>
      </c>
      <c r="L6" s="1156">
        <v>-155</v>
      </c>
      <c r="M6" s="1156">
        <v>4</v>
      </c>
      <c r="N6" s="1154">
        <v>-35</v>
      </c>
      <c r="O6" s="1154">
        <v>14</v>
      </c>
      <c r="P6" s="1156">
        <v>-1</v>
      </c>
      <c r="Q6" s="1156">
        <v>-18</v>
      </c>
      <c r="R6" s="501"/>
      <c r="S6" s="235"/>
      <c r="T6" s="235"/>
      <c r="U6" s="235"/>
      <c r="V6" s="223"/>
      <c r="W6" s="223"/>
      <c r="X6" s="238"/>
    </row>
    <row r="7" spans="1:24" ht="24" customHeight="1">
      <c r="A7" s="959" t="s">
        <v>329</v>
      </c>
      <c r="B7" s="712">
        <v>-15</v>
      </c>
      <c r="C7" s="1029">
        <v>43</v>
      </c>
      <c r="D7" s="1029">
        <v>0</v>
      </c>
      <c r="E7" s="1029">
        <v>44</v>
      </c>
      <c r="F7" s="1029">
        <v>16</v>
      </c>
      <c r="G7" s="1029">
        <f>SUM(C7:F7)</f>
        <v>103</v>
      </c>
      <c r="H7" s="1029">
        <v>3</v>
      </c>
      <c r="I7" s="1029">
        <v>-15</v>
      </c>
      <c r="J7" s="1029">
        <v>-201</v>
      </c>
      <c r="K7" s="1029">
        <v>13</v>
      </c>
      <c r="L7" s="1029">
        <v>-200</v>
      </c>
      <c r="M7" s="1029">
        <v>-8</v>
      </c>
      <c r="N7" s="951">
        <v>-49</v>
      </c>
      <c r="O7" s="951">
        <v>-3</v>
      </c>
      <c r="P7" s="1029">
        <v>-9</v>
      </c>
      <c r="Q7" s="1029">
        <v>-69</v>
      </c>
      <c r="R7" s="501"/>
      <c r="S7" s="235"/>
      <c r="T7" s="235"/>
      <c r="U7" s="235"/>
      <c r="V7" s="237"/>
      <c r="W7" s="237"/>
      <c r="X7" s="236"/>
    </row>
    <row r="8" spans="1:24" ht="24" customHeight="1">
      <c r="A8" s="954" t="s">
        <v>330</v>
      </c>
      <c r="B8" s="713">
        <f>SUM(B6:B7)</f>
        <v>-35</v>
      </c>
      <c r="C8" s="713">
        <f>SUM(C6:C7)</f>
        <v>74</v>
      </c>
      <c r="D8" s="713">
        <f>SUM(D6:D7)</f>
        <v>-4</v>
      </c>
      <c r="E8" s="713">
        <f>+E6+E7</f>
        <v>135</v>
      </c>
      <c r="F8" s="713">
        <f>+F6+F7</f>
        <v>10</v>
      </c>
      <c r="G8" s="713">
        <f>+G6+G7</f>
        <v>215</v>
      </c>
      <c r="H8" s="713">
        <f>+H6+H7</f>
        <v>-8</v>
      </c>
      <c r="I8" s="713">
        <v>64</v>
      </c>
      <c r="J8" s="713">
        <v>-401</v>
      </c>
      <c r="K8" s="713">
        <v>-10</v>
      </c>
      <c r="L8" s="713">
        <f>SUM(L6:L7)</f>
        <v>-355</v>
      </c>
      <c r="M8" s="713">
        <v>-4</v>
      </c>
      <c r="N8" s="716">
        <v>-84</v>
      </c>
      <c r="O8" s="716">
        <v>11</v>
      </c>
      <c r="P8" s="713">
        <v>-10</v>
      </c>
      <c r="Q8" s="713">
        <v>-87</v>
      </c>
      <c r="R8" s="501"/>
      <c r="S8" s="235"/>
      <c r="T8" s="235"/>
      <c r="U8" s="235"/>
      <c r="V8" s="234"/>
      <c r="W8" s="234"/>
      <c r="X8" s="233"/>
    </row>
    <row r="9" spans="1:24" ht="12.5">
      <c r="A9" s="1028"/>
      <c r="B9" s="712"/>
      <c r="C9" s="1029"/>
      <c r="D9" s="1029"/>
      <c r="E9" s="1029"/>
      <c r="F9" s="1029"/>
      <c r="G9" s="1029"/>
      <c r="H9" s="1029"/>
      <c r="I9" s="1029"/>
      <c r="J9" s="1029"/>
      <c r="K9" s="1029"/>
      <c r="L9" s="1029"/>
      <c r="M9" s="1029"/>
      <c r="N9" s="951"/>
      <c r="O9" s="951"/>
      <c r="P9" s="1029"/>
      <c r="Q9" s="1029"/>
      <c r="R9" s="501"/>
      <c r="S9" s="232"/>
      <c r="T9" s="232"/>
      <c r="U9" s="61"/>
      <c r="V9" s="219"/>
      <c r="W9" s="219"/>
      <c r="X9" s="228"/>
    </row>
    <row r="10" spans="1:24" ht="20.5" customHeight="1">
      <c r="A10" s="960" t="s">
        <v>331</v>
      </c>
      <c r="B10" s="713"/>
      <c r="C10" s="1157"/>
      <c r="D10" s="1157"/>
      <c r="E10" s="1157"/>
      <c r="F10" s="1157"/>
      <c r="G10" s="1157"/>
      <c r="H10" s="1157"/>
      <c r="I10" s="1157"/>
      <c r="J10" s="1157"/>
      <c r="K10" s="1157"/>
      <c r="L10" s="1157"/>
      <c r="M10" s="1157"/>
      <c r="N10" s="1155"/>
      <c r="O10" s="1155"/>
      <c r="P10" s="1157"/>
      <c r="Q10" s="1157"/>
      <c r="R10" s="501"/>
      <c r="S10" s="231"/>
      <c r="T10" s="231"/>
      <c r="U10" s="230"/>
      <c r="V10" s="219"/>
      <c r="W10" s="219"/>
      <c r="X10" s="228"/>
    </row>
    <row r="11" spans="1:24" ht="24" customHeight="1">
      <c r="A11" s="959" t="s">
        <v>332</v>
      </c>
      <c r="B11" s="714">
        <v>56</v>
      </c>
      <c r="C11" s="1070">
        <v>-45</v>
      </c>
      <c r="D11" s="1029">
        <v>25</v>
      </c>
      <c r="E11" s="1029">
        <v>-58</v>
      </c>
      <c r="F11" s="1029">
        <v>10</v>
      </c>
      <c r="G11" s="1029">
        <f t="shared" ref="G11:G17" si="0">SUM(C11:F11)</f>
        <v>-68</v>
      </c>
      <c r="H11" s="1029">
        <v>43</v>
      </c>
      <c r="I11" s="1029">
        <v>-3</v>
      </c>
      <c r="J11" s="1029">
        <v>-80</v>
      </c>
      <c r="K11" s="1029">
        <v>-87</v>
      </c>
      <c r="L11" s="1029">
        <v>-127</v>
      </c>
      <c r="M11" s="1029">
        <v>-9</v>
      </c>
      <c r="N11" s="951">
        <v>-40</v>
      </c>
      <c r="O11" s="951">
        <v>8</v>
      </c>
      <c r="P11" s="1029">
        <v>-7</v>
      </c>
      <c r="Q11" s="1029">
        <v>-48</v>
      </c>
      <c r="R11" s="501"/>
      <c r="S11" s="231"/>
      <c r="T11" s="231"/>
      <c r="U11" s="230"/>
      <c r="V11" s="219"/>
      <c r="W11" s="219"/>
      <c r="X11" s="228"/>
    </row>
    <row r="12" spans="1:24" ht="24" customHeight="1">
      <c r="A12" s="959" t="s">
        <v>333</v>
      </c>
      <c r="B12" s="712">
        <v>-367</v>
      </c>
      <c r="C12" s="1029">
        <v>-188</v>
      </c>
      <c r="D12" s="1029">
        <v>-58</v>
      </c>
      <c r="E12" s="1029">
        <v>-145</v>
      </c>
      <c r="F12" s="1029">
        <v>-102</v>
      </c>
      <c r="G12" s="1029">
        <f t="shared" si="0"/>
        <v>-493</v>
      </c>
      <c r="H12" s="1029">
        <v>-228</v>
      </c>
      <c r="I12" s="1029">
        <v>-151</v>
      </c>
      <c r="J12" s="1029">
        <f>-75-50</f>
        <v>-125</v>
      </c>
      <c r="K12" s="1029">
        <v>-69</v>
      </c>
      <c r="L12" s="1029">
        <v>-573</v>
      </c>
      <c r="M12" s="1029">
        <v>-148</v>
      </c>
      <c r="N12" s="951">
        <v>-75</v>
      </c>
      <c r="O12" s="951">
        <v>-144</v>
      </c>
      <c r="P12" s="1029">
        <v>-85</v>
      </c>
      <c r="Q12" s="1029">
        <v>-452</v>
      </c>
      <c r="R12" s="501"/>
      <c r="S12" s="229"/>
      <c r="T12" s="229"/>
      <c r="V12" s="219"/>
      <c r="W12" s="219"/>
      <c r="X12" s="228"/>
    </row>
    <row r="13" spans="1:24" ht="24" customHeight="1">
      <c r="A13" s="961" t="s">
        <v>334</v>
      </c>
      <c r="B13" s="714">
        <v>323</v>
      </c>
      <c r="C13" s="1070">
        <v>110</v>
      </c>
      <c r="D13" s="1029">
        <v>17</v>
      </c>
      <c r="E13" s="1029">
        <v>73</v>
      </c>
      <c r="F13" s="1029">
        <v>64</v>
      </c>
      <c r="G13" s="1029">
        <f t="shared" si="0"/>
        <v>264</v>
      </c>
      <c r="H13" s="1029">
        <v>130</v>
      </c>
      <c r="I13" s="1029">
        <v>119</v>
      </c>
      <c r="J13" s="1029">
        <f>40+50</f>
        <v>90</v>
      </c>
      <c r="K13" s="1029">
        <v>38</v>
      </c>
      <c r="L13" s="1029">
        <v>377</v>
      </c>
      <c r="M13" s="1029">
        <v>98</v>
      </c>
      <c r="N13" s="951">
        <v>49</v>
      </c>
      <c r="O13" s="951">
        <v>108</v>
      </c>
      <c r="P13" s="1029">
        <v>66</v>
      </c>
      <c r="Q13" s="1029">
        <v>321</v>
      </c>
      <c r="R13" s="501"/>
      <c r="S13" s="221"/>
      <c r="T13" s="221"/>
      <c r="V13" s="219"/>
      <c r="W13" s="219"/>
      <c r="X13" s="228"/>
    </row>
    <row r="14" spans="1:24" ht="24" customHeight="1">
      <c r="A14" s="959" t="s">
        <v>335</v>
      </c>
      <c r="B14" s="712">
        <v>16</v>
      </c>
      <c r="C14" s="1029">
        <v>9</v>
      </c>
      <c r="D14" s="1029">
        <v>20</v>
      </c>
      <c r="E14" s="1029">
        <v>17</v>
      </c>
      <c r="F14" s="1029">
        <v>7</v>
      </c>
      <c r="G14" s="1029">
        <f t="shared" si="0"/>
        <v>53</v>
      </c>
      <c r="H14" s="1029">
        <v>6</v>
      </c>
      <c r="I14" s="1029">
        <v>7</v>
      </c>
      <c r="J14" s="1029">
        <v>6</v>
      </c>
      <c r="K14" s="1029">
        <v>31</v>
      </c>
      <c r="L14" s="1029">
        <v>50</v>
      </c>
      <c r="M14" s="1029">
        <v>25</v>
      </c>
      <c r="N14" s="951">
        <v>8</v>
      </c>
      <c r="O14" s="951">
        <v>7</v>
      </c>
      <c r="P14" s="1029">
        <v>7</v>
      </c>
      <c r="Q14" s="1029">
        <v>47</v>
      </c>
      <c r="R14" s="501"/>
      <c r="S14" s="61"/>
      <c r="T14" s="61"/>
      <c r="U14" s="61"/>
      <c r="V14" s="218"/>
      <c r="W14" s="218"/>
      <c r="X14" s="226"/>
    </row>
    <row r="15" spans="1:24" ht="24" customHeight="1">
      <c r="A15" s="959" t="s">
        <v>336</v>
      </c>
      <c r="B15" s="712">
        <v>4</v>
      </c>
      <c r="C15" s="1029">
        <v>1</v>
      </c>
      <c r="D15" s="1029">
        <v>-3</v>
      </c>
      <c r="E15" s="1029">
        <v>3</v>
      </c>
      <c r="F15" s="1029">
        <v>0</v>
      </c>
      <c r="G15" s="1029">
        <f t="shared" si="0"/>
        <v>1</v>
      </c>
      <c r="H15" s="1029">
        <v>1</v>
      </c>
      <c r="I15" s="1029">
        <v>0</v>
      </c>
      <c r="J15" s="1029">
        <v>0</v>
      </c>
      <c r="K15" s="1029">
        <v>-1</v>
      </c>
      <c r="L15" s="1029">
        <v>0</v>
      </c>
      <c r="M15" s="1029">
        <v>-1</v>
      </c>
      <c r="N15" s="951">
        <v>-12</v>
      </c>
      <c r="O15" s="951">
        <v>2</v>
      </c>
      <c r="P15" s="1029">
        <v>14</v>
      </c>
      <c r="Q15" s="1029">
        <v>3</v>
      </c>
      <c r="R15" s="501"/>
      <c r="S15" s="61"/>
      <c r="T15" s="61"/>
      <c r="U15" s="61"/>
      <c r="V15" s="218"/>
      <c r="W15" s="218"/>
      <c r="X15" s="226"/>
    </row>
    <row r="16" spans="1:24" ht="24" customHeight="1">
      <c r="A16" s="959" t="s">
        <v>337</v>
      </c>
      <c r="B16" s="712">
        <v>-166</v>
      </c>
      <c r="C16" s="1029">
        <v>-81</v>
      </c>
      <c r="D16" s="1029">
        <v>-28</v>
      </c>
      <c r="E16" s="1029">
        <v>-89</v>
      </c>
      <c r="F16" s="1029">
        <v>-211</v>
      </c>
      <c r="G16" s="1029">
        <f t="shared" si="0"/>
        <v>-409</v>
      </c>
      <c r="H16" s="1029">
        <v>-91</v>
      </c>
      <c r="I16" s="1029">
        <v>-90</v>
      </c>
      <c r="J16" s="1029">
        <v>-253</v>
      </c>
      <c r="K16" s="1029">
        <v>-167</v>
      </c>
      <c r="L16" s="1029">
        <v>-601</v>
      </c>
      <c r="M16" s="1029">
        <v>-150</v>
      </c>
      <c r="N16" s="951">
        <v>-222</v>
      </c>
      <c r="O16" s="951">
        <v>-119</v>
      </c>
      <c r="P16" s="1029">
        <v>-80</v>
      </c>
      <c r="Q16" s="1029">
        <v>-571</v>
      </c>
      <c r="R16" s="501"/>
      <c r="S16" s="61"/>
      <c r="T16" s="61"/>
      <c r="U16" s="61"/>
      <c r="V16" s="219"/>
      <c r="W16" s="219"/>
      <c r="X16" s="212"/>
    </row>
    <row r="17" spans="1:24" ht="24" customHeight="1">
      <c r="A17" s="959" t="s">
        <v>338</v>
      </c>
      <c r="B17" s="712">
        <v>97</v>
      </c>
      <c r="C17" s="1029">
        <v>39</v>
      </c>
      <c r="D17" s="1029">
        <v>27</v>
      </c>
      <c r="E17" s="1029">
        <v>94</v>
      </c>
      <c r="F17" s="1029">
        <v>159</v>
      </c>
      <c r="G17" s="1029">
        <f t="shared" si="0"/>
        <v>319</v>
      </c>
      <c r="H17" s="1029">
        <v>89</v>
      </c>
      <c r="I17" s="1029">
        <v>56</v>
      </c>
      <c r="J17" s="1029">
        <v>65</v>
      </c>
      <c r="K17" s="1029">
        <v>111</v>
      </c>
      <c r="L17" s="1029">
        <v>321</v>
      </c>
      <c r="M17" s="1029">
        <v>87</v>
      </c>
      <c r="N17" s="951">
        <v>45</v>
      </c>
      <c r="O17" s="951">
        <v>66</v>
      </c>
      <c r="P17" s="1029">
        <v>53</v>
      </c>
      <c r="Q17" s="1029">
        <v>251</v>
      </c>
      <c r="R17" s="501"/>
      <c r="S17" s="61"/>
      <c r="T17" s="61"/>
      <c r="U17" s="61"/>
      <c r="V17" s="219"/>
      <c r="W17" s="219"/>
      <c r="X17" s="212"/>
    </row>
    <row r="18" spans="1:24" ht="24" customHeight="1">
      <c r="A18" s="954" t="s">
        <v>339</v>
      </c>
      <c r="B18" s="713">
        <f t="shared" ref="B18:H18" si="1">SUM(B11:B17)</f>
        <v>-37</v>
      </c>
      <c r="C18" s="713">
        <f t="shared" si="1"/>
        <v>-155</v>
      </c>
      <c r="D18" s="713">
        <f t="shared" si="1"/>
        <v>0</v>
      </c>
      <c r="E18" s="713">
        <f t="shared" si="1"/>
        <v>-105</v>
      </c>
      <c r="F18" s="713">
        <f t="shared" si="1"/>
        <v>-73</v>
      </c>
      <c r="G18" s="713">
        <f t="shared" si="1"/>
        <v>-333</v>
      </c>
      <c r="H18" s="713">
        <f t="shared" si="1"/>
        <v>-50</v>
      </c>
      <c r="I18" s="713">
        <v>-62</v>
      </c>
      <c r="J18" s="713">
        <v>-297</v>
      </c>
      <c r="K18" s="713">
        <v>-144</v>
      </c>
      <c r="L18" s="713">
        <f>SUM(L11:L17)</f>
        <v>-553</v>
      </c>
      <c r="M18" s="713">
        <v>-98</v>
      </c>
      <c r="N18" s="716">
        <v>-247</v>
      </c>
      <c r="O18" s="716">
        <v>-72</v>
      </c>
      <c r="P18" s="713">
        <v>-32</v>
      </c>
      <c r="Q18" s="713">
        <v>-449</v>
      </c>
      <c r="R18" s="501"/>
      <c r="V18" s="220"/>
      <c r="W18" s="220"/>
      <c r="X18" s="212"/>
    </row>
    <row r="19" spans="1:24" ht="24" customHeight="1">
      <c r="A19" s="962" t="s">
        <v>326</v>
      </c>
      <c r="B19" s="715">
        <f t="shared" ref="B19:H19" si="2">+B8+B18</f>
        <v>-72</v>
      </c>
      <c r="C19" s="715">
        <f t="shared" si="2"/>
        <v>-81</v>
      </c>
      <c r="D19" s="715">
        <f t="shared" si="2"/>
        <v>-4</v>
      </c>
      <c r="E19" s="715">
        <f t="shared" si="2"/>
        <v>30</v>
      </c>
      <c r="F19" s="715">
        <f t="shared" si="2"/>
        <v>-63</v>
      </c>
      <c r="G19" s="715">
        <f t="shared" si="2"/>
        <v>-118</v>
      </c>
      <c r="H19" s="715">
        <f t="shared" si="2"/>
        <v>-58</v>
      </c>
      <c r="I19" s="715">
        <v>2</v>
      </c>
      <c r="J19" s="715">
        <v>-698</v>
      </c>
      <c r="K19" s="715">
        <v>-154</v>
      </c>
      <c r="L19" s="715">
        <f>+L8+L18</f>
        <v>-908</v>
      </c>
      <c r="M19" s="715">
        <v>-102</v>
      </c>
      <c r="N19" s="717">
        <v>-331</v>
      </c>
      <c r="O19" s="717">
        <v>-61</v>
      </c>
      <c r="P19" s="715">
        <v>-42</v>
      </c>
      <c r="Q19" s="715">
        <v>-536</v>
      </c>
      <c r="R19" s="501"/>
      <c r="S19" s="227"/>
      <c r="T19" s="227"/>
      <c r="V19" s="219"/>
      <c r="W19" s="219"/>
      <c r="X19" s="212"/>
    </row>
    <row r="20" spans="1:24" ht="24" customHeight="1">
      <c r="A20" s="959"/>
      <c r="B20" s="347"/>
      <c r="C20" s="347"/>
      <c r="D20" s="347"/>
      <c r="E20" s="347"/>
      <c r="F20" s="347"/>
      <c r="G20" s="119"/>
      <c r="H20" s="119"/>
      <c r="I20" s="119"/>
      <c r="J20" s="119"/>
      <c r="K20" s="119"/>
      <c r="L20" s="119"/>
      <c r="M20" s="119"/>
      <c r="N20" s="119"/>
      <c r="O20" s="119"/>
      <c r="P20" s="119"/>
      <c r="Q20" s="119"/>
      <c r="S20" s="217"/>
      <c r="T20" s="217"/>
      <c r="U20" s="212"/>
    </row>
    <row r="21" spans="1:24" ht="24" customHeight="1">
      <c r="A21" s="1370" t="s">
        <v>340</v>
      </c>
      <c r="B21" s="1371"/>
      <c r="C21" s="1371"/>
      <c r="D21" s="1371"/>
      <c r="E21" s="1371"/>
      <c r="F21" s="1371"/>
      <c r="G21" s="950"/>
      <c r="H21" s="950"/>
      <c r="I21" s="950"/>
      <c r="J21" s="950"/>
      <c r="K21" s="950"/>
      <c r="L21" s="950"/>
      <c r="M21" s="950"/>
      <c r="N21" s="950"/>
      <c r="O21" s="950"/>
      <c r="P21" s="950"/>
      <c r="Q21" s="950"/>
      <c r="S21" s="216"/>
      <c r="T21" s="216"/>
      <c r="U21" s="225"/>
    </row>
    <row r="22" spans="1:24" ht="12.5">
      <c r="A22" s="963"/>
      <c r="B22" s="722" t="str">
        <f>+B3</f>
        <v xml:space="preserve">Q1 </v>
      </c>
      <c r="C22" s="1152" t="str">
        <f>+C3</f>
        <v>Q4</v>
      </c>
      <c r="D22" s="723" t="s">
        <v>305</v>
      </c>
      <c r="E22" s="723" t="s">
        <v>306</v>
      </c>
      <c r="F22" s="723" t="s">
        <v>303</v>
      </c>
      <c r="G22" s="1152" t="str">
        <f>+G3</f>
        <v>Jan-Dec</v>
      </c>
      <c r="H22" s="723" t="s">
        <v>304</v>
      </c>
      <c r="I22" s="723" t="s">
        <v>305</v>
      </c>
      <c r="J22" s="723" t="s">
        <v>306</v>
      </c>
      <c r="K22" s="723" t="s">
        <v>303</v>
      </c>
      <c r="L22" s="723" t="s">
        <v>302</v>
      </c>
      <c r="M22" s="723" t="s">
        <v>304</v>
      </c>
      <c r="N22" s="723" t="s">
        <v>305</v>
      </c>
      <c r="O22" s="723" t="s">
        <v>306</v>
      </c>
      <c r="P22" s="723" t="s">
        <v>327</v>
      </c>
      <c r="Q22" s="723" t="s">
        <v>302</v>
      </c>
      <c r="R22" s="971"/>
      <c r="S22" s="222"/>
      <c r="T22" s="222"/>
      <c r="V22" s="214"/>
      <c r="W22" s="214"/>
      <c r="X22" s="212"/>
    </row>
    <row r="23" spans="1:24" ht="12.5">
      <c r="A23" s="964"/>
      <c r="B23" s="724">
        <f>+B4</f>
        <v>2022</v>
      </c>
      <c r="C23" s="1153">
        <f>+C4</f>
        <v>2021</v>
      </c>
      <c r="D23" s="725">
        <v>2021</v>
      </c>
      <c r="E23" s="725">
        <v>2021</v>
      </c>
      <c r="F23" s="725">
        <v>2021</v>
      </c>
      <c r="G23" s="1153">
        <f>+G4</f>
        <v>2021</v>
      </c>
      <c r="H23" s="725">
        <v>2020</v>
      </c>
      <c r="I23" s="725">
        <v>2020</v>
      </c>
      <c r="J23" s="725">
        <v>2020</v>
      </c>
      <c r="K23" s="725">
        <v>2020</v>
      </c>
      <c r="L23" s="725">
        <v>2020</v>
      </c>
      <c r="M23" s="725">
        <v>2019</v>
      </c>
      <c r="N23" s="725">
        <v>2019</v>
      </c>
      <c r="O23" s="725">
        <v>2019</v>
      </c>
      <c r="P23" s="725">
        <v>2019</v>
      </c>
      <c r="Q23" s="725">
        <v>2019</v>
      </c>
      <c r="R23" s="971"/>
      <c r="S23" s="221"/>
      <c r="T23" s="221"/>
      <c r="V23" s="214"/>
      <c r="W23" s="214"/>
      <c r="X23" s="212"/>
    </row>
    <row r="24" spans="1:24" ht="12.5">
      <c r="A24" s="1347" t="s">
        <v>341</v>
      </c>
      <c r="B24" s="718">
        <f>SUM(B25:B27)</f>
        <v>0</v>
      </c>
      <c r="C24" s="718">
        <f>SUM(C25:C27)</f>
        <v>12</v>
      </c>
      <c r="D24" s="718">
        <f>SUM(D25:D27)</f>
        <v>1</v>
      </c>
      <c r="E24" s="718">
        <v>-5</v>
      </c>
      <c r="F24" s="718">
        <f>+F25+F26+F27</f>
        <v>10</v>
      </c>
      <c r="G24" s="718">
        <f>SUM(G25:G27)</f>
        <v>4</v>
      </c>
      <c r="H24" s="718">
        <v>9</v>
      </c>
      <c r="I24" s="718">
        <v>0</v>
      </c>
      <c r="J24" s="718">
        <v>115</v>
      </c>
      <c r="K24" s="718">
        <v>26</v>
      </c>
      <c r="L24" s="718">
        <v>35</v>
      </c>
      <c r="M24" s="718">
        <v>17</v>
      </c>
      <c r="N24" s="721">
        <v>55</v>
      </c>
      <c r="O24" s="721">
        <v>10</v>
      </c>
      <c r="P24" s="718">
        <v>7</v>
      </c>
      <c r="Q24" s="718">
        <v>22</v>
      </c>
      <c r="R24" s="413"/>
      <c r="S24" s="222"/>
      <c r="T24" s="222"/>
      <c r="V24" s="214"/>
      <c r="W24" s="214"/>
      <c r="X24" s="212"/>
    </row>
    <row r="25" spans="1:24" ht="15" customHeight="1">
      <c r="A25" s="965" t="s">
        <v>342</v>
      </c>
      <c r="B25" s="719">
        <v>3</v>
      </c>
      <c r="C25" s="1319">
        <v>-5</v>
      </c>
      <c r="D25" s="1319">
        <v>1</v>
      </c>
      <c r="E25" s="1319">
        <v>-14</v>
      </c>
      <c r="F25" s="1319">
        <v>1</v>
      </c>
      <c r="G25" s="1319">
        <v>-4</v>
      </c>
      <c r="H25" s="346">
        <v>2</v>
      </c>
      <c r="I25" s="346">
        <v>-13</v>
      </c>
      <c r="J25" s="346">
        <v>33</v>
      </c>
      <c r="K25" s="346">
        <v>4</v>
      </c>
      <c r="L25" s="346">
        <v>6</v>
      </c>
      <c r="M25" s="346">
        <v>-1</v>
      </c>
      <c r="N25" s="312">
        <v>6</v>
      </c>
      <c r="O25" s="312">
        <v>-2</v>
      </c>
      <c r="P25" s="346">
        <v>0</v>
      </c>
      <c r="Q25" s="346">
        <v>1</v>
      </c>
      <c r="R25" s="413"/>
      <c r="S25" s="222"/>
      <c r="T25" s="222"/>
      <c r="V25" s="208"/>
      <c r="W25" s="208"/>
      <c r="X25" s="213"/>
    </row>
    <row r="26" spans="1:24" ht="15" customHeight="1">
      <c r="A26" s="965" t="s">
        <v>343</v>
      </c>
      <c r="B26" s="719">
        <v>2</v>
      </c>
      <c r="C26" s="1319">
        <v>-6</v>
      </c>
      <c r="D26" s="1319">
        <v>0</v>
      </c>
      <c r="E26" s="1319">
        <v>-7</v>
      </c>
      <c r="F26" s="1319">
        <v>-3</v>
      </c>
      <c r="G26" s="1319">
        <v>-4</v>
      </c>
      <c r="H26" s="346">
        <v>-1</v>
      </c>
      <c r="I26" s="346">
        <v>3</v>
      </c>
      <c r="J26" s="346">
        <v>33</v>
      </c>
      <c r="K26" s="346">
        <v>-2</v>
      </c>
      <c r="L26" s="346">
        <v>8</v>
      </c>
      <c r="M26" s="346">
        <v>1</v>
      </c>
      <c r="N26" s="312">
        <v>8</v>
      </c>
      <c r="O26" s="312">
        <v>0</v>
      </c>
      <c r="P26" s="346">
        <v>2</v>
      </c>
      <c r="Q26" s="346">
        <v>3</v>
      </c>
      <c r="R26" s="413"/>
      <c r="V26" s="211"/>
      <c r="W26" s="211"/>
      <c r="X26" s="212"/>
    </row>
    <row r="27" spans="1:24" ht="15" customHeight="1">
      <c r="A27" s="966" t="s">
        <v>344</v>
      </c>
      <c r="B27" s="720">
        <v>-5</v>
      </c>
      <c r="C27" s="1158">
        <v>23</v>
      </c>
      <c r="D27" s="118">
        <v>0</v>
      </c>
      <c r="E27" s="118">
        <v>16</v>
      </c>
      <c r="F27" s="118">
        <v>12</v>
      </c>
      <c r="G27" s="1158">
        <v>12</v>
      </c>
      <c r="H27" s="118">
        <v>8</v>
      </c>
      <c r="I27" s="118">
        <v>10</v>
      </c>
      <c r="J27" s="118">
        <v>49</v>
      </c>
      <c r="K27" s="118">
        <v>24</v>
      </c>
      <c r="L27" s="118">
        <v>21</v>
      </c>
      <c r="M27" s="118">
        <v>17</v>
      </c>
      <c r="N27" s="345">
        <v>41</v>
      </c>
      <c r="O27" s="345">
        <v>12</v>
      </c>
      <c r="P27" s="118">
        <v>5</v>
      </c>
      <c r="Q27" s="118">
        <v>18</v>
      </c>
      <c r="R27" s="413"/>
      <c r="V27" s="211"/>
      <c r="W27" s="211"/>
      <c r="X27" s="212"/>
    </row>
    <row r="28" spans="1:24" ht="14.5">
      <c r="A28" s="1457" t="s">
        <v>1372</v>
      </c>
      <c r="B28" s="1457"/>
      <c r="C28" s="1457"/>
      <c r="D28" s="1457"/>
      <c r="E28" s="1457"/>
      <c r="F28" s="1457"/>
      <c r="G28" s="1457"/>
      <c r="H28" s="1457"/>
      <c r="I28" s="1457"/>
      <c r="J28" s="1457" t="s">
        <v>345</v>
      </c>
      <c r="K28" s="1457" t="s">
        <v>345</v>
      </c>
      <c r="L28" s="1457" t="s">
        <v>345</v>
      </c>
      <c r="M28" s="1458" t="s">
        <v>345</v>
      </c>
      <c r="N28" s="1458" t="s">
        <v>345</v>
      </c>
      <c r="O28" s="1459"/>
      <c r="P28" s="1459"/>
      <c r="Q28" s="1459"/>
      <c r="S28" s="219"/>
      <c r="T28" s="219"/>
      <c r="U28" s="212"/>
    </row>
    <row r="29" spans="1:24" ht="18.75" customHeight="1">
      <c r="A29" s="1460" t="s">
        <v>346</v>
      </c>
      <c r="B29" s="1460"/>
      <c r="C29" s="1460"/>
      <c r="D29" s="1460"/>
      <c r="E29" s="1460"/>
      <c r="F29" s="1460"/>
      <c r="G29" s="1460"/>
      <c r="H29" s="1460"/>
      <c r="I29" s="1460"/>
      <c r="J29" s="1460" t="s">
        <v>345</v>
      </c>
      <c r="K29" s="1460" t="s">
        <v>345</v>
      </c>
      <c r="L29" s="1460" t="s">
        <v>345</v>
      </c>
      <c r="M29" s="1461" t="s">
        <v>345</v>
      </c>
      <c r="N29" s="1461" t="s">
        <v>345</v>
      </c>
      <c r="O29" s="1462"/>
      <c r="P29" s="1462"/>
      <c r="Q29" s="1462"/>
      <c r="S29" s="218"/>
      <c r="T29" s="218"/>
      <c r="U29" s="213"/>
    </row>
    <row r="30" spans="1:24" ht="10.5" customHeight="1">
      <c r="A30" s="1463"/>
      <c r="B30" s="1463"/>
      <c r="C30" s="1463"/>
      <c r="D30" s="1463"/>
      <c r="E30" s="1463"/>
      <c r="F30" s="1463"/>
      <c r="G30" s="1463"/>
      <c r="H30" s="1463"/>
      <c r="I30" s="1463"/>
      <c r="J30" s="1463"/>
      <c r="K30" s="1463"/>
      <c r="L30" s="1463"/>
      <c r="M30" s="163"/>
      <c r="N30" s="163"/>
      <c r="O30" s="163"/>
      <c r="P30" s="163"/>
      <c r="Q30" s="163"/>
      <c r="S30" s="217"/>
      <c r="T30" s="217"/>
      <c r="U30" s="212"/>
    </row>
    <row r="31" spans="1:24" ht="13.5" customHeight="1">
      <c r="A31" s="967"/>
      <c r="B31" s="336"/>
      <c r="C31" s="336"/>
      <c r="D31" s="336"/>
      <c r="E31" s="336"/>
      <c r="F31" s="336"/>
      <c r="G31" s="335"/>
      <c r="H31" s="335"/>
      <c r="I31" s="335"/>
      <c r="J31" s="335"/>
      <c r="K31" s="335"/>
      <c r="L31" s="335"/>
      <c r="M31" s="335"/>
      <c r="N31" s="335"/>
      <c r="O31" s="335"/>
      <c r="P31" s="335"/>
      <c r="Q31" s="335"/>
      <c r="S31" s="216"/>
      <c r="T31" s="216"/>
      <c r="U31" s="215"/>
    </row>
    <row r="32" spans="1:24" ht="12" customHeight="1">
      <c r="A32" s="968"/>
      <c r="B32" s="344"/>
      <c r="C32" s="344"/>
      <c r="D32" s="344"/>
      <c r="E32" s="344"/>
      <c r="F32" s="344"/>
      <c r="G32" s="343"/>
      <c r="H32" s="343"/>
      <c r="I32" s="343"/>
      <c r="J32" s="343"/>
      <c r="K32" s="343"/>
      <c r="L32" s="343"/>
      <c r="M32" s="343"/>
      <c r="N32" s="343"/>
      <c r="O32" s="343"/>
      <c r="P32" s="343"/>
      <c r="Q32" s="343"/>
      <c r="S32" s="214"/>
      <c r="T32" s="214"/>
      <c r="U32" s="212"/>
    </row>
    <row r="33" spans="1:21" ht="12" customHeight="1">
      <c r="A33" s="969"/>
      <c r="B33" s="342"/>
      <c r="C33" s="342"/>
      <c r="D33" s="342"/>
      <c r="E33" s="342"/>
      <c r="F33" s="342"/>
      <c r="G33" s="341"/>
      <c r="H33" s="341"/>
      <c r="I33" s="341"/>
      <c r="J33" s="341"/>
      <c r="K33" s="341"/>
      <c r="L33" s="341"/>
      <c r="M33" s="341"/>
      <c r="N33" s="341"/>
      <c r="O33" s="341"/>
      <c r="P33" s="341"/>
      <c r="Q33" s="341"/>
      <c r="S33" s="214"/>
      <c r="T33" s="214"/>
      <c r="U33" s="212"/>
    </row>
    <row r="34" spans="1:21" ht="12" customHeight="1">
      <c r="A34" s="967"/>
      <c r="B34" s="340"/>
      <c r="C34" s="340"/>
      <c r="D34" s="340"/>
      <c r="E34" s="340"/>
      <c r="F34" s="340"/>
      <c r="G34" s="339"/>
      <c r="H34" s="339"/>
      <c r="I34" s="339"/>
      <c r="J34" s="339"/>
      <c r="K34" s="339"/>
      <c r="L34" s="339"/>
      <c r="M34" s="339"/>
      <c r="N34" s="339"/>
      <c r="O34" s="339"/>
      <c r="P34" s="339"/>
      <c r="Q34" s="339"/>
      <c r="S34" s="214"/>
      <c r="T34" s="214"/>
      <c r="U34" s="212"/>
    </row>
    <row r="35" spans="1:21" ht="12" customHeight="1">
      <c r="A35" s="967"/>
      <c r="B35" s="340"/>
      <c r="C35" s="340"/>
      <c r="D35" s="340"/>
      <c r="E35" s="340"/>
      <c r="F35" s="340"/>
      <c r="G35" s="339"/>
      <c r="H35" s="339"/>
      <c r="I35" s="339"/>
      <c r="J35" s="339"/>
      <c r="K35" s="339"/>
      <c r="L35" s="339"/>
      <c r="M35" s="339"/>
      <c r="N35" s="339"/>
      <c r="O35" s="339"/>
      <c r="P35" s="339"/>
      <c r="Q35" s="339"/>
      <c r="S35" s="208"/>
      <c r="T35" s="208"/>
      <c r="U35" s="213"/>
    </row>
    <row r="36" spans="1:21" ht="12" customHeight="1">
      <c r="A36" s="970"/>
      <c r="B36" s="338"/>
      <c r="C36" s="338"/>
      <c r="D36" s="338"/>
      <c r="E36" s="338"/>
      <c r="F36" s="338"/>
      <c r="G36" s="337"/>
      <c r="H36" s="337"/>
      <c r="I36" s="337"/>
      <c r="J36" s="337"/>
      <c r="K36" s="337"/>
      <c r="L36" s="337"/>
      <c r="M36" s="337"/>
      <c r="N36" s="337"/>
      <c r="O36" s="337"/>
      <c r="P36" s="337"/>
      <c r="Q36" s="337"/>
      <c r="S36" s="211"/>
      <c r="T36" s="211"/>
      <c r="U36" s="212"/>
    </row>
    <row r="37" spans="1:21" ht="12" customHeight="1">
      <c r="A37" s="970"/>
      <c r="B37" s="338"/>
      <c r="C37" s="338"/>
      <c r="D37" s="338"/>
      <c r="E37" s="338"/>
      <c r="F37" s="338"/>
      <c r="G37" s="337"/>
      <c r="H37" s="337"/>
      <c r="I37" s="337"/>
      <c r="J37" s="337"/>
      <c r="K37" s="337"/>
      <c r="L37" s="337"/>
      <c r="M37" s="337"/>
      <c r="N37" s="337"/>
      <c r="O37" s="337"/>
      <c r="P37" s="337"/>
      <c r="Q37" s="337"/>
      <c r="S37" s="211"/>
      <c r="T37" s="211"/>
      <c r="U37" s="212"/>
    </row>
    <row r="38" spans="1:21" ht="12" customHeight="1">
      <c r="A38" s="967"/>
      <c r="B38" s="340"/>
      <c r="C38" s="340"/>
      <c r="D38" s="340"/>
      <c r="E38" s="340"/>
      <c r="F38" s="340"/>
      <c r="G38" s="339"/>
      <c r="H38" s="339"/>
      <c r="I38" s="339"/>
      <c r="J38" s="339"/>
      <c r="K38" s="339"/>
      <c r="L38" s="339"/>
      <c r="M38" s="339"/>
      <c r="N38" s="339"/>
      <c r="O38" s="339"/>
      <c r="P38" s="339"/>
      <c r="Q38" s="339"/>
      <c r="S38" s="211"/>
      <c r="T38" s="211"/>
      <c r="U38" s="212"/>
    </row>
    <row r="39" spans="1:21" ht="12" customHeight="1">
      <c r="A39" s="970"/>
      <c r="B39" s="338"/>
      <c r="C39" s="338"/>
      <c r="D39" s="338"/>
      <c r="E39" s="338"/>
      <c r="F39" s="338"/>
      <c r="G39" s="337"/>
      <c r="H39" s="337"/>
      <c r="I39" s="337"/>
      <c r="J39" s="337"/>
      <c r="K39" s="337"/>
      <c r="L39" s="337"/>
      <c r="M39" s="337"/>
      <c r="N39" s="337"/>
      <c r="O39" s="337"/>
      <c r="P39" s="337"/>
      <c r="Q39" s="337"/>
      <c r="S39" s="208"/>
      <c r="T39" s="207"/>
      <c r="U39" s="213"/>
    </row>
    <row r="40" spans="1:21" ht="12" customHeight="1">
      <c r="A40" s="970"/>
      <c r="B40" s="338"/>
      <c r="C40" s="338"/>
      <c r="D40" s="338"/>
      <c r="E40" s="338"/>
      <c r="F40" s="338"/>
      <c r="G40" s="337"/>
      <c r="H40" s="337"/>
      <c r="I40" s="337"/>
      <c r="J40" s="337"/>
      <c r="K40" s="337"/>
      <c r="L40" s="337"/>
      <c r="M40" s="337"/>
      <c r="N40" s="337"/>
      <c r="O40" s="337"/>
      <c r="P40" s="337"/>
      <c r="Q40" s="337"/>
      <c r="S40" s="211"/>
      <c r="T40" s="211"/>
      <c r="U40" s="212"/>
    </row>
    <row r="41" spans="1:21" ht="12" customHeight="1">
      <c r="A41" s="970"/>
      <c r="B41" s="338"/>
      <c r="C41" s="338"/>
      <c r="D41" s="338"/>
      <c r="E41" s="338"/>
      <c r="F41" s="338"/>
      <c r="G41" s="337"/>
      <c r="H41" s="337"/>
      <c r="I41" s="337"/>
      <c r="J41" s="337"/>
      <c r="K41" s="337"/>
      <c r="L41" s="337"/>
      <c r="M41" s="337"/>
      <c r="N41" s="337"/>
      <c r="O41" s="337"/>
      <c r="P41" s="337"/>
      <c r="Q41" s="337"/>
      <c r="S41" s="211"/>
      <c r="T41" s="211"/>
      <c r="U41" s="210"/>
    </row>
    <row r="42" spans="1:21" ht="12" customHeight="1">
      <c r="A42" s="970"/>
      <c r="B42" s="338"/>
      <c r="C42" s="338"/>
      <c r="D42" s="338"/>
      <c r="E42" s="338"/>
      <c r="F42" s="338"/>
      <c r="G42" s="337"/>
      <c r="H42" s="337"/>
      <c r="I42" s="337"/>
      <c r="J42" s="337"/>
      <c r="K42" s="337"/>
      <c r="L42" s="337"/>
      <c r="M42" s="337"/>
      <c r="N42" s="337"/>
      <c r="O42" s="337"/>
      <c r="P42" s="337"/>
      <c r="Q42" s="337"/>
      <c r="S42" s="208"/>
      <c r="T42" s="207"/>
      <c r="U42" s="206"/>
    </row>
    <row r="43" spans="1:21" ht="12" customHeight="1">
      <c r="A43" s="970"/>
      <c r="B43" s="338"/>
      <c r="C43" s="338"/>
      <c r="D43" s="338"/>
      <c r="E43" s="338"/>
      <c r="F43" s="338"/>
      <c r="G43" s="337"/>
      <c r="H43" s="337"/>
      <c r="I43" s="337"/>
      <c r="J43" s="337"/>
      <c r="K43" s="337"/>
      <c r="L43" s="337"/>
      <c r="M43" s="337"/>
      <c r="N43" s="337"/>
      <c r="O43" s="337"/>
      <c r="P43" s="337"/>
      <c r="Q43" s="337"/>
      <c r="S43" s="205"/>
      <c r="T43" s="205"/>
      <c r="U43" s="205"/>
    </row>
    <row r="44" spans="1:21" ht="12" customHeight="1">
      <c r="A44" s="967"/>
      <c r="B44" s="336"/>
      <c r="C44" s="336"/>
      <c r="D44" s="336"/>
      <c r="E44" s="336"/>
      <c r="F44" s="336"/>
      <c r="G44" s="335"/>
      <c r="H44" s="335"/>
      <c r="I44" s="335"/>
      <c r="J44" s="335"/>
      <c r="K44" s="335"/>
      <c r="L44" s="335"/>
      <c r="M44" s="335"/>
      <c r="N44" s="335"/>
      <c r="O44" s="335"/>
      <c r="P44" s="335"/>
      <c r="Q44" s="335"/>
      <c r="S44" s="204"/>
      <c r="T44" s="204"/>
      <c r="U44" s="204"/>
    </row>
    <row r="45" spans="1:21" ht="12" customHeight="1"/>
    <row r="46" spans="1:21" ht="12" customHeight="1"/>
    <row r="47" spans="1:21" ht="12" customHeight="1"/>
    <row r="48" spans="1:21" ht="13" customHeight="1"/>
    <row r="49" ht="13" customHeight="1"/>
    <row r="50" ht="13" customHeight="1"/>
    <row r="51" ht="13" customHeight="1"/>
    <row r="52" ht="13" customHeight="1"/>
    <row r="53" ht="13" customHeight="1"/>
    <row r="54" ht="13" customHeight="1"/>
    <row r="55" ht="13" customHeight="1"/>
    <row r="56" ht="13" customHeight="1"/>
    <row r="57" ht="13"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sheetData>
  <mergeCells count="4">
    <mergeCell ref="A1:B1"/>
    <mergeCell ref="A28:Q28"/>
    <mergeCell ref="A29:Q29"/>
    <mergeCell ref="A30:L30"/>
  </mergeCells>
  <printOptions horizontalCentered="1"/>
  <pageMargins left="0.70866141732283472" right="0.70866141732283472" top="0.74803149606299213" bottom="0.74803149606299213" header="0.31496062992125984" footer="0.31496062992125984"/>
  <pageSetup paperSize="9" scale="72" fitToWidth="0" fitToHeight="0" orientation="portrait" r:id="rId1"/>
  <headerFooter alignWithMargins="0">
    <oddHeader xml:space="preserve">&amp;CFirst quarter 2022&amp;R&amp;"-,Bold"&amp;K0000A0Key financial figures
</oddHeader>
    <oddFooter>&amp;R&amp;"-,Bold"&amp;K0000A0Nordea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rgb="FFFFCCCC"/>
  </sheetPr>
  <dimension ref="F1:F3"/>
  <sheetViews>
    <sheetView view="pageLayout" zoomScale="85" zoomScaleNormal="100" zoomScaleSheetLayoutView="85" zoomScalePageLayoutView="85" workbookViewId="0">
      <selection activeCell="A4" sqref="A4"/>
    </sheetView>
  </sheetViews>
  <sheetFormatPr defaultColWidth="9.1796875" defaultRowHeight="14.5"/>
  <cols>
    <col min="1" max="4" width="9.1796875" style="1"/>
    <col min="5" max="5" width="3.54296875" style="1" customWidth="1"/>
    <col min="6" max="16384" width="9.1796875" style="1"/>
  </cols>
  <sheetData>
    <row r="1" spans="6:6" ht="18.649999999999999" customHeight="1"/>
    <row r="3" spans="6:6" ht="35">
      <c r="F3" s="8"/>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8751B-92D2-4CA0-B0D1-CDFBDF42A980}">
  <dimension ref="A1:J78"/>
  <sheetViews>
    <sheetView view="pageLayout" zoomScaleNormal="100" workbookViewId="0">
      <selection activeCell="A4" sqref="A4"/>
    </sheetView>
  </sheetViews>
  <sheetFormatPr defaultColWidth="8.7265625" defaultRowHeight="12.5"/>
  <cols>
    <col min="1" max="1" width="35.81640625" style="497" customWidth="1"/>
    <col min="2" max="10" width="8.81640625" style="497" customWidth="1"/>
    <col min="11" max="16384" width="8.7265625" style="497"/>
  </cols>
  <sheetData>
    <row r="1" spans="1:10" ht="20.149999999999999" customHeight="1">
      <c r="A1" s="1472" t="s">
        <v>347</v>
      </c>
      <c r="B1" s="1472" t="s">
        <v>345</v>
      </c>
      <c r="C1" s="1472" t="s">
        <v>345</v>
      </c>
      <c r="D1" s="1472" t="s">
        <v>345</v>
      </c>
      <c r="E1" s="1472" t="s">
        <v>345</v>
      </c>
      <c r="F1" s="1472" t="s">
        <v>345</v>
      </c>
      <c r="G1" s="1472" t="s">
        <v>345</v>
      </c>
      <c r="H1" s="1472" t="s">
        <v>345</v>
      </c>
      <c r="I1" s="1472" t="s">
        <v>345</v>
      </c>
      <c r="J1" s="1472" t="s">
        <v>345</v>
      </c>
    </row>
    <row r="2" spans="1:10" ht="12.75" customHeight="1">
      <c r="A2" s="758"/>
      <c r="B2" s="758"/>
      <c r="C2" s="758"/>
      <c r="D2" s="758"/>
      <c r="E2" s="758"/>
      <c r="F2" s="758"/>
      <c r="G2" s="1469" t="s">
        <v>348</v>
      </c>
      <c r="H2" s="1470" t="s">
        <v>345</v>
      </c>
      <c r="I2" s="1469" t="s">
        <v>349</v>
      </c>
      <c r="J2" s="1470" t="s">
        <v>345</v>
      </c>
    </row>
    <row r="3" spans="1:10" ht="14.25" customHeight="1">
      <c r="A3" s="726" t="s">
        <v>307</v>
      </c>
      <c r="B3" s="727" t="s">
        <v>228</v>
      </c>
      <c r="C3" s="727" t="s">
        <v>229</v>
      </c>
      <c r="D3" s="727" t="s">
        <v>230</v>
      </c>
      <c r="E3" s="727" t="s">
        <v>231</v>
      </c>
      <c r="F3" s="727" t="s">
        <v>232</v>
      </c>
      <c r="G3" s="730" t="s">
        <v>350</v>
      </c>
      <c r="H3" s="731" t="s">
        <v>351</v>
      </c>
      <c r="I3" s="730" t="s">
        <v>350</v>
      </c>
      <c r="J3" s="731" t="s">
        <v>351</v>
      </c>
    </row>
    <row r="4" spans="1:10" ht="14.25" customHeight="1">
      <c r="A4" s="166" t="s">
        <v>352</v>
      </c>
      <c r="B4" s="352">
        <v>565</v>
      </c>
      <c r="C4" s="352">
        <v>556</v>
      </c>
      <c r="D4" s="352">
        <v>573</v>
      </c>
      <c r="E4" s="352">
        <v>569</v>
      </c>
      <c r="F4" s="352">
        <v>561</v>
      </c>
      <c r="G4" s="732">
        <v>0.01</v>
      </c>
      <c r="H4" s="733">
        <v>0.02</v>
      </c>
      <c r="I4" s="732">
        <v>0.01</v>
      </c>
      <c r="J4" s="733">
        <v>0.03</v>
      </c>
    </row>
    <row r="5" spans="1:10" ht="14.25" customHeight="1">
      <c r="A5" s="166" t="s">
        <v>353</v>
      </c>
      <c r="B5" s="352">
        <v>301</v>
      </c>
      <c r="C5" s="352">
        <v>324</v>
      </c>
      <c r="D5" s="352">
        <v>316</v>
      </c>
      <c r="E5" s="352">
        <v>301</v>
      </c>
      <c r="F5" s="352">
        <v>282</v>
      </c>
      <c r="G5" s="732">
        <v>7.0000000000000007E-2</v>
      </c>
      <c r="H5" s="733">
        <v>-7.0000000000000007E-2</v>
      </c>
      <c r="I5" s="732">
        <v>0.08</v>
      </c>
      <c r="J5" s="733">
        <v>-0.06</v>
      </c>
    </row>
    <row r="6" spans="1:10" ht="14.25" customHeight="1">
      <c r="A6" s="166" t="s">
        <v>354</v>
      </c>
      <c r="B6" s="352">
        <v>57</v>
      </c>
      <c r="C6" s="352">
        <v>34</v>
      </c>
      <c r="D6" s="352">
        <v>32</v>
      </c>
      <c r="E6" s="352">
        <v>51</v>
      </c>
      <c r="F6" s="352">
        <v>32</v>
      </c>
      <c r="G6" s="732">
        <v>0.78</v>
      </c>
      <c r="H6" s="733">
        <v>0.68</v>
      </c>
      <c r="I6" s="732">
        <v>0.7</v>
      </c>
      <c r="J6" s="733">
        <v>0.81</v>
      </c>
    </row>
    <row r="7" spans="1:10" ht="14.25" customHeight="1">
      <c r="A7" s="166" t="s">
        <v>355</v>
      </c>
      <c r="B7" s="349">
        <v>2</v>
      </c>
      <c r="C7" s="349">
        <v>-1</v>
      </c>
      <c r="D7" s="349">
        <v>1</v>
      </c>
      <c r="E7" s="349">
        <v>10</v>
      </c>
      <c r="F7" s="349">
        <v>4</v>
      </c>
      <c r="G7" s="732"/>
      <c r="H7" s="733"/>
      <c r="I7" s="732"/>
      <c r="J7" s="740"/>
    </row>
    <row r="8" spans="1:10" ht="14.25" customHeight="1">
      <c r="A8" s="728" t="s">
        <v>356</v>
      </c>
      <c r="B8" s="729">
        <v>925</v>
      </c>
      <c r="C8" s="729">
        <v>913</v>
      </c>
      <c r="D8" s="729">
        <v>922</v>
      </c>
      <c r="E8" s="729">
        <v>931</v>
      </c>
      <c r="F8" s="729">
        <v>879</v>
      </c>
      <c r="G8" s="734">
        <v>0.05</v>
      </c>
      <c r="H8" s="735">
        <v>0.01</v>
      </c>
      <c r="I8" s="734">
        <v>0.06</v>
      </c>
      <c r="J8" s="735">
        <v>0.03</v>
      </c>
    </row>
    <row r="9" spans="1:10" ht="14.25" customHeight="1">
      <c r="A9" s="728" t="s">
        <v>357</v>
      </c>
      <c r="B9" s="729">
        <v>-509</v>
      </c>
      <c r="C9" s="729">
        <v>-455</v>
      </c>
      <c r="D9" s="729">
        <v>-451</v>
      </c>
      <c r="E9" s="729">
        <v>-447</v>
      </c>
      <c r="F9" s="729">
        <v>-509</v>
      </c>
      <c r="G9" s="734">
        <v>0</v>
      </c>
      <c r="H9" s="735">
        <v>0.12</v>
      </c>
      <c r="I9" s="734">
        <v>0</v>
      </c>
      <c r="J9" s="735">
        <v>0.13</v>
      </c>
    </row>
    <row r="10" spans="1:10" ht="14.25" customHeight="1">
      <c r="A10" s="728" t="s">
        <v>358</v>
      </c>
      <c r="B10" s="729">
        <v>416</v>
      </c>
      <c r="C10" s="729">
        <v>458</v>
      </c>
      <c r="D10" s="729">
        <v>471</v>
      </c>
      <c r="E10" s="729">
        <v>484</v>
      </c>
      <c r="F10" s="729">
        <v>370</v>
      </c>
      <c r="G10" s="734">
        <v>0.12</v>
      </c>
      <c r="H10" s="735">
        <v>-0.09</v>
      </c>
      <c r="I10" s="734">
        <v>0.13</v>
      </c>
      <c r="J10" s="735">
        <v>-0.08</v>
      </c>
    </row>
    <row r="11" spans="1:10" ht="14.25" customHeight="1">
      <c r="A11" s="166" t="s">
        <v>359</v>
      </c>
      <c r="B11" s="349">
        <v>-13</v>
      </c>
      <c r="C11" s="349">
        <v>-10</v>
      </c>
      <c r="D11" s="349">
        <v>-1</v>
      </c>
      <c r="E11" s="349">
        <v>2</v>
      </c>
      <c r="F11" s="349">
        <v>-7</v>
      </c>
      <c r="G11" s="732"/>
      <c r="H11" s="733"/>
      <c r="I11" s="741"/>
      <c r="J11" s="733"/>
    </row>
    <row r="12" spans="1:10" ht="14.25" customHeight="1">
      <c r="A12" s="728" t="s">
        <v>360</v>
      </c>
      <c r="B12" s="729">
        <v>403</v>
      </c>
      <c r="C12" s="729">
        <v>448</v>
      </c>
      <c r="D12" s="729">
        <v>470</v>
      </c>
      <c r="E12" s="729">
        <v>486</v>
      </c>
      <c r="F12" s="729">
        <v>363</v>
      </c>
      <c r="G12" s="734">
        <v>0.11</v>
      </c>
      <c r="H12" s="735">
        <v>-0.1</v>
      </c>
      <c r="I12" s="734">
        <v>0.12</v>
      </c>
      <c r="J12" s="735">
        <v>-0.09</v>
      </c>
    </row>
    <row r="13" spans="1:10" ht="14.25" customHeight="1">
      <c r="A13" s="166" t="s">
        <v>361</v>
      </c>
      <c r="B13" s="349">
        <v>50</v>
      </c>
      <c r="C13" s="349">
        <v>52</v>
      </c>
      <c r="D13" s="349">
        <v>51</v>
      </c>
      <c r="E13" s="349">
        <v>49</v>
      </c>
      <c r="F13" s="349">
        <v>53</v>
      </c>
      <c r="G13" s="732"/>
      <c r="H13" s="733"/>
      <c r="I13" s="742"/>
      <c r="J13" s="743"/>
    </row>
    <row r="14" spans="1:10" ht="14.25" customHeight="1">
      <c r="A14" s="166" t="s">
        <v>362</v>
      </c>
      <c r="B14" s="349">
        <v>17.974778013543819</v>
      </c>
      <c r="C14" s="349">
        <v>17</v>
      </c>
      <c r="D14" s="349">
        <v>18</v>
      </c>
      <c r="E14" s="349">
        <v>19</v>
      </c>
      <c r="F14" s="349">
        <v>16</v>
      </c>
      <c r="G14" s="732"/>
      <c r="H14" s="733"/>
      <c r="I14" s="742"/>
      <c r="J14" s="743"/>
    </row>
    <row r="15" spans="1:10" ht="14.25" customHeight="1">
      <c r="A15" s="166" t="s">
        <v>363</v>
      </c>
      <c r="B15" s="349">
        <v>7909</v>
      </c>
      <c r="C15" s="349">
        <v>7750</v>
      </c>
      <c r="D15" s="349">
        <v>7769</v>
      </c>
      <c r="E15" s="349">
        <v>7759</v>
      </c>
      <c r="F15" s="349">
        <v>7603</v>
      </c>
      <c r="G15" s="732"/>
      <c r="H15" s="733"/>
      <c r="I15" s="732"/>
      <c r="J15" s="733"/>
    </row>
    <row r="16" spans="1:10" ht="14.25" customHeight="1">
      <c r="A16" s="350" t="s">
        <v>364</v>
      </c>
      <c r="B16" s="349">
        <v>46968</v>
      </c>
      <c r="C16" s="349">
        <v>46603</v>
      </c>
      <c r="D16" s="349">
        <v>46937</v>
      </c>
      <c r="E16" s="349">
        <v>47008</v>
      </c>
      <c r="F16" s="349">
        <v>46464</v>
      </c>
      <c r="G16" s="732"/>
      <c r="H16" s="733"/>
      <c r="I16" s="732"/>
      <c r="J16" s="733"/>
    </row>
    <row r="17" spans="1:10" ht="14.25" customHeight="1">
      <c r="A17" s="166" t="s">
        <v>365</v>
      </c>
      <c r="B17" s="349">
        <v>6893</v>
      </c>
      <c r="C17" s="349">
        <v>6839</v>
      </c>
      <c r="D17" s="349">
        <v>6950</v>
      </c>
      <c r="E17" s="349">
        <v>7007</v>
      </c>
      <c r="F17" s="349">
        <v>6965</v>
      </c>
      <c r="G17" s="738">
        <v>-0.01</v>
      </c>
      <c r="H17" s="739">
        <v>0.01</v>
      </c>
      <c r="I17" s="744"/>
      <c r="J17" s="745"/>
    </row>
    <row r="18" spans="1:10" ht="4.5" customHeight="1">
      <c r="A18" s="166"/>
      <c r="B18" s="166"/>
      <c r="C18" s="1194"/>
      <c r="D18" s="1194"/>
      <c r="E18" s="1194"/>
      <c r="F18" s="1194"/>
      <c r="G18" s="505"/>
      <c r="H18" s="505"/>
      <c r="I18" s="620"/>
      <c r="J18" s="620"/>
    </row>
    <row r="19" spans="1:10" ht="15" customHeight="1">
      <c r="A19" s="759" t="s">
        <v>366</v>
      </c>
      <c r="B19" s="758"/>
      <c r="C19" s="758"/>
      <c r="D19" s="758"/>
      <c r="E19" s="758"/>
      <c r="F19" s="758"/>
      <c r="G19" s="1469" t="s">
        <v>348</v>
      </c>
      <c r="H19" s="1470" t="s">
        <v>345</v>
      </c>
      <c r="I19" s="1469" t="s">
        <v>349</v>
      </c>
      <c r="J19" s="1470" t="s">
        <v>345</v>
      </c>
    </row>
    <row r="20" spans="1:10" ht="10.5" customHeight="1">
      <c r="A20" s="726" t="s">
        <v>367</v>
      </c>
      <c r="B20" s="727" t="s">
        <v>228</v>
      </c>
      <c r="C20" s="727" t="s">
        <v>229</v>
      </c>
      <c r="D20" s="727" t="s">
        <v>230</v>
      </c>
      <c r="E20" s="727" t="s">
        <v>231</v>
      </c>
      <c r="F20" s="727" t="s">
        <v>232</v>
      </c>
      <c r="G20" s="730" t="s">
        <v>350</v>
      </c>
      <c r="H20" s="731" t="s">
        <v>351</v>
      </c>
      <c r="I20" s="730" t="s">
        <v>350</v>
      </c>
      <c r="J20" s="731" t="s">
        <v>351</v>
      </c>
    </row>
    <row r="21" spans="1:10" ht="11.65" customHeight="1">
      <c r="A21" s="499" t="s">
        <v>368</v>
      </c>
      <c r="B21" s="431" t="s">
        <v>369</v>
      </c>
      <c r="C21" s="431" t="s">
        <v>370</v>
      </c>
      <c r="D21" s="452" t="s">
        <v>371</v>
      </c>
      <c r="E21" s="430" t="s">
        <v>372</v>
      </c>
      <c r="F21" s="430" t="s">
        <v>373</v>
      </c>
      <c r="G21" s="732">
        <v>0.06</v>
      </c>
      <c r="H21" s="733">
        <v>0.02</v>
      </c>
      <c r="I21" s="732">
        <v>0.06</v>
      </c>
      <c r="J21" s="733">
        <v>0.01</v>
      </c>
    </row>
    <row r="22" spans="1:10" ht="11.65" customHeight="1">
      <c r="A22" s="1030" t="s">
        <v>374</v>
      </c>
      <c r="B22" s="1195" t="s">
        <v>375</v>
      </c>
      <c r="C22" s="1031" t="s">
        <v>376</v>
      </c>
      <c r="D22" s="1032" t="s">
        <v>375</v>
      </c>
      <c r="E22" s="1032" t="s">
        <v>376</v>
      </c>
      <c r="F22" s="1032" t="s">
        <v>377</v>
      </c>
      <c r="G22" s="738">
        <v>0.02</v>
      </c>
      <c r="H22" s="739">
        <v>0.01</v>
      </c>
      <c r="I22" s="738">
        <v>0.01</v>
      </c>
      <c r="J22" s="739">
        <v>0</v>
      </c>
    </row>
    <row r="23" spans="1:10" ht="11.65" customHeight="1">
      <c r="A23" s="728" t="s">
        <v>378</v>
      </c>
      <c r="B23" s="746" t="s">
        <v>379</v>
      </c>
      <c r="C23" s="746" t="s">
        <v>380</v>
      </c>
      <c r="D23" s="746" t="s">
        <v>381</v>
      </c>
      <c r="E23" s="746" t="s">
        <v>382</v>
      </c>
      <c r="F23" s="746" t="s">
        <v>383</v>
      </c>
      <c r="G23" s="734">
        <v>0.06</v>
      </c>
      <c r="H23" s="735">
        <v>0.01</v>
      </c>
      <c r="I23" s="734">
        <v>0.05</v>
      </c>
      <c r="J23" s="735">
        <v>0.01</v>
      </c>
    </row>
    <row r="24" spans="1:10" ht="11.65" customHeight="1">
      <c r="A24" s="728" t="s">
        <v>384</v>
      </c>
      <c r="B24" s="746" t="s">
        <v>385</v>
      </c>
      <c r="C24" s="746" t="s">
        <v>386</v>
      </c>
      <c r="D24" s="746" t="s">
        <v>387</v>
      </c>
      <c r="E24" s="746" t="s">
        <v>388</v>
      </c>
      <c r="F24" s="746" t="s">
        <v>389</v>
      </c>
      <c r="G24" s="747">
        <v>0.04</v>
      </c>
      <c r="H24" s="748">
        <v>0.02</v>
      </c>
      <c r="I24" s="747">
        <v>0.04</v>
      </c>
      <c r="J24" s="748">
        <v>0.01</v>
      </c>
    </row>
    <row r="25" spans="1:10" ht="10.5" customHeight="1">
      <c r="A25" s="1471" t="s">
        <v>390</v>
      </c>
      <c r="B25" s="1471" t="s">
        <v>345</v>
      </c>
      <c r="C25" s="1471" t="s">
        <v>345</v>
      </c>
      <c r="D25" s="1471" t="s">
        <v>345</v>
      </c>
      <c r="E25" s="1471" t="s">
        <v>345</v>
      </c>
      <c r="F25" s="1471" t="s">
        <v>345</v>
      </c>
      <c r="G25" s="1471" t="s">
        <v>345</v>
      </c>
      <c r="H25" s="1471" t="s">
        <v>345</v>
      </c>
      <c r="I25" s="1471" t="s">
        <v>345</v>
      </c>
      <c r="J25" s="1471" t="s">
        <v>345</v>
      </c>
    </row>
    <row r="26" spans="1:10" ht="6.75" customHeight="1">
      <c r="A26" s="1468"/>
      <c r="B26" s="1468" t="s">
        <v>345</v>
      </c>
      <c r="C26" s="1468" t="s">
        <v>345</v>
      </c>
      <c r="D26" s="1468" t="s">
        <v>345</v>
      </c>
      <c r="E26" s="1468" t="s">
        <v>345</v>
      </c>
      <c r="F26" s="1468" t="s">
        <v>345</v>
      </c>
      <c r="G26" s="1468" t="s">
        <v>345</v>
      </c>
      <c r="H26" s="1468" t="s">
        <v>345</v>
      </c>
      <c r="I26" s="1468" t="s">
        <v>345</v>
      </c>
      <c r="J26" s="1468" t="s">
        <v>345</v>
      </c>
    </row>
    <row r="27" spans="1:10">
      <c r="A27" s="1464" t="s">
        <v>391</v>
      </c>
      <c r="B27" s="1464" t="s">
        <v>345</v>
      </c>
      <c r="C27" s="1464" t="s">
        <v>345</v>
      </c>
      <c r="D27" s="1464" t="s">
        <v>345</v>
      </c>
      <c r="E27" s="1464" t="s">
        <v>345</v>
      </c>
      <c r="F27" s="1464" t="s">
        <v>345</v>
      </c>
      <c r="G27" s="1469" t="s">
        <v>348</v>
      </c>
      <c r="H27" s="1470" t="s">
        <v>345</v>
      </c>
      <c r="I27" s="1469" t="s">
        <v>349</v>
      </c>
      <c r="J27" s="1470" t="s">
        <v>345</v>
      </c>
    </row>
    <row r="28" spans="1:10">
      <c r="A28" s="726" t="s">
        <v>307</v>
      </c>
      <c r="B28" s="727" t="s">
        <v>228</v>
      </c>
      <c r="C28" s="727" t="s">
        <v>229</v>
      </c>
      <c r="D28" s="727" t="s">
        <v>230</v>
      </c>
      <c r="E28" s="727" t="s">
        <v>231</v>
      </c>
      <c r="F28" s="727" t="s">
        <v>232</v>
      </c>
      <c r="G28" s="730" t="s">
        <v>350</v>
      </c>
      <c r="H28" s="731" t="s">
        <v>351</v>
      </c>
      <c r="I28" s="730" t="s">
        <v>350</v>
      </c>
      <c r="J28" s="731" t="s">
        <v>351</v>
      </c>
    </row>
    <row r="29" spans="1:10">
      <c r="A29" s="166" t="s">
        <v>392</v>
      </c>
      <c r="B29" s="349">
        <v>155</v>
      </c>
      <c r="C29" s="349">
        <v>153</v>
      </c>
      <c r="D29" s="349">
        <v>153</v>
      </c>
      <c r="E29" s="349">
        <v>145</v>
      </c>
      <c r="F29" s="349">
        <v>145</v>
      </c>
      <c r="G29" s="732">
        <v>7.0000000000000007E-2</v>
      </c>
      <c r="H29" s="733">
        <v>0.01</v>
      </c>
      <c r="I29" s="732">
        <v>7.0000000000000007E-2</v>
      </c>
      <c r="J29" s="733">
        <v>0.01</v>
      </c>
    </row>
    <row r="30" spans="1:10">
      <c r="A30" s="166" t="s">
        <v>393</v>
      </c>
      <c r="B30" s="349">
        <v>108</v>
      </c>
      <c r="C30" s="349">
        <v>97</v>
      </c>
      <c r="D30" s="349">
        <v>101</v>
      </c>
      <c r="E30" s="349">
        <v>98</v>
      </c>
      <c r="F30" s="349">
        <v>99</v>
      </c>
      <c r="G30" s="732">
        <v>0.09</v>
      </c>
      <c r="H30" s="733">
        <v>0.11</v>
      </c>
      <c r="I30" s="732">
        <v>0.09</v>
      </c>
      <c r="J30" s="733">
        <v>0.11</v>
      </c>
    </row>
    <row r="31" spans="1:10">
      <c r="A31" s="166" t="s">
        <v>394</v>
      </c>
      <c r="B31" s="349">
        <v>121</v>
      </c>
      <c r="C31" s="349">
        <v>109</v>
      </c>
      <c r="D31" s="349">
        <v>121</v>
      </c>
      <c r="E31" s="349">
        <v>130</v>
      </c>
      <c r="F31" s="349">
        <v>119</v>
      </c>
      <c r="G31" s="732">
        <v>0.02</v>
      </c>
      <c r="H31" s="733">
        <v>0.11</v>
      </c>
      <c r="I31" s="732">
        <v>-0.01</v>
      </c>
      <c r="J31" s="733">
        <v>0.1</v>
      </c>
    </row>
    <row r="32" spans="1:10">
      <c r="A32" s="166" t="s">
        <v>395</v>
      </c>
      <c r="B32" s="349">
        <v>186</v>
      </c>
      <c r="C32" s="349">
        <v>202</v>
      </c>
      <c r="D32" s="349">
        <v>199</v>
      </c>
      <c r="E32" s="349">
        <v>198</v>
      </c>
      <c r="F32" s="349">
        <v>201</v>
      </c>
      <c r="G32" s="732">
        <v>-7.0000000000000007E-2</v>
      </c>
      <c r="H32" s="733">
        <v>-0.08</v>
      </c>
      <c r="I32" s="732">
        <v>-0.04</v>
      </c>
      <c r="J32" s="740">
        <v>-0.04</v>
      </c>
    </row>
    <row r="33" spans="1:10">
      <c r="A33" s="166" t="s">
        <v>396</v>
      </c>
      <c r="B33" s="349">
        <v>-5</v>
      </c>
      <c r="C33" s="349">
        <v>-5</v>
      </c>
      <c r="D33" s="349">
        <v>-1</v>
      </c>
      <c r="E33" s="349">
        <v>-2</v>
      </c>
      <c r="F33" s="349">
        <v>-3</v>
      </c>
      <c r="G33" s="751"/>
      <c r="H33" s="752"/>
      <c r="I33" s="751"/>
      <c r="J33" s="752"/>
    </row>
    <row r="34" spans="1:10" ht="8.25" customHeight="1">
      <c r="A34" s="166"/>
      <c r="B34" s="166"/>
      <c r="C34" s="349"/>
      <c r="D34" s="349"/>
      <c r="E34" s="349"/>
      <c r="F34" s="349"/>
      <c r="G34" s="505"/>
      <c r="H34" s="505"/>
      <c r="I34" s="620"/>
      <c r="J34" s="620"/>
    </row>
    <row r="35" spans="1:10">
      <c r="A35" s="1464" t="s">
        <v>397</v>
      </c>
      <c r="B35" s="1464" t="s">
        <v>345</v>
      </c>
      <c r="C35" s="1464" t="s">
        <v>345</v>
      </c>
      <c r="D35" s="1464" t="s">
        <v>345</v>
      </c>
      <c r="E35" s="1464" t="s">
        <v>345</v>
      </c>
      <c r="F35" s="1464" t="s">
        <v>345</v>
      </c>
      <c r="G35" s="1469" t="s">
        <v>348</v>
      </c>
      <c r="H35" s="1470" t="s">
        <v>345</v>
      </c>
      <c r="I35" s="1469" t="s">
        <v>349</v>
      </c>
      <c r="J35" s="1470" t="s">
        <v>345</v>
      </c>
    </row>
    <row r="36" spans="1:10">
      <c r="A36" s="726" t="s">
        <v>307</v>
      </c>
      <c r="B36" s="727" t="s">
        <v>228</v>
      </c>
      <c r="C36" s="727" t="s">
        <v>229</v>
      </c>
      <c r="D36" s="727" t="s">
        <v>230</v>
      </c>
      <c r="E36" s="727" t="s">
        <v>231</v>
      </c>
      <c r="F36" s="727" t="s">
        <v>232</v>
      </c>
      <c r="G36" s="730" t="s">
        <v>350</v>
      </c>
      <c r="H36" s="731" t="s">
        <v>351</v>
      </c>
      <c r="I36" s="730" t="s">
        <v>350</v>
      </c>
      <c r="J36" s="731" t="s">
        <v>351</v>
      </c>
    </row>
    <row r="37" spans="1:10">
      <c r="A37" s="166" t="s">
        <v>392</v>
      </c>
      <c r="B37" s="349">
        <v>75</v>
      </c>
      <c r="C37" s="349">
        <v>83</v>
      </c>
      <c r="D37" s="349">
        <v>84</v>
      </c>
      <c r="E37" s="349">
        <v>83</v>
      </c>
      <c r="F37" s="349">
        <v>74</v>
      </c>
      <c r="G37" s="732">
        <v>0.01</v>
      </c>
      <c r="H37" s="733">
        <v>-0.1</v>
      </c>
      <c r="I37" s="732">
        <v>0.01</v>
      </c>
      <c r="J37" s="733">
        <v>-0.11</v>
      </c>
    </row>
    <row r="38" spans="1:10">
      <c r="A38" s="166" t="s">
        <v>393</v>
      </c>
      <c r="B38" s="349">
        <v>94</v>
      </c>
      <c r="C38" s="349">
        <v>98</v>
      </c>
      <c r="D38" s="349">
        <v>97</v>
      </c>
      <c r="E38" s="349">
        <v>90</v>
      </c>
      <c r="F38" s="349">
        <v>88</v>
      </c>
      <c r="G38" s="732">
        <v>7.0000000000000007E-2</v>
      </c>
      <c r="H38" s="733">
        <v>-0.04</v>
      </c>
      <c r="I38" s="732">
        <v>7.0000000000000007E-2</v>
      </c>
      <c r="J38" s="733">
        <v>-0.04</v>
      </c>
    </row>
    <row r="39" spans="1:10">
      <c r="A39" s="166" t="s">
        <v>394</v>
      </c>
      <c r="B39" s="349">
        <v>25</v>
      </c>
      <c r="C39" s="349">
        <v>27</v>
      </c>
      <c r="D39" s="349">
        <v>23</v>
      </c>
      <c r="E39" s="349">
        <v>23</v>
      </c>
      <c r="F39" s="349">
        <v>22</v>
      </c>
      <c r="G39" s="732">
        <v>0.14000000000000001</v>
      </c>
      <c r="H39" s="733">
        <v>-7.0000000000000007E-2</v>
      </c>
      <c r="I39" s="732">
        <v>0.09</v>
      </c>
      <c r="J39" s="733">
        <v>-0.11</v>
      </c>
    </row>
    <row r="40" spans="1:10">
      <c r="A40" s="166" t="s">
        <v>395</v>
      </c>
      <c r="B40" s="349">
        <v>107</v>
      </c>
      <c r="C40" s="349">
        <v>116</v>
      </c>
      <c r="D40" s="349">
        <v>113</v>
      </c>
      <c r="E40" s="349">
        <v>106</v>
      </c>
      <c r="F40" s="349">
        <v>99</v>
      </c>
      <c r="G40" s="732">
        <v>0.08</v>
      </c>
      <c r="H40" s="733">
        <v>-0.08</v>
      </c>
      <c r="I40" s="732">
        <v>0.12</v>
      </c>
      <c r="J40" s="740">
        <v>-0.04</v>
      </c>
    </row>
    <row r="41" spans="1:10">
      <c r="A41" s="166" t="s">
        <v>396</v>
      </c>
      <c r="B41" s="349">
        <v>0</v>
      </c>
      <c r="C41" s="349">
        <v>0</v>
      </c>
      <c r="D41" s="349">
        <v>-1</v>
      </c>
      <c r="E41" s="349">
        <v>-1</v>
      </c>
      <c r="F41" s="349">
        <v>-1</v>
      </c>
      <c r="G41" s="751"/>
      <c r="H41" s="752"/>
      <c r="I41" s="751"/>
      <c r="J41" s="752"/>
    </row>
    <row r="42" spans="1:10" ht="7.5" customHeight="1">
      <c r="A42" s="166"/>
      <c r="B42" s="166"/>
      <c r="C42" s="349"/>
      <c r="D42" s="349"/>
      <c r="E42" s="349"/>
      <c r="F42" s="349"/>
      <c r="G42" s="505"/>
      <c r="H42" s="505"/>
      <c r="I42" s="620"/>
      <c r="J42" s="620"/>
    </row>
    <row r="43" spans="1:10">
      <c r="A43" s="1464" t="s">
        <v>398</v>
      </c>
      <c r="B43" s="1464" t="s">
        <v>345</v>
      </c>
      <c r="C43" s="1464" t="s">
        <v>345</v>
      </c>
      <c r="D43" s="1464" t="s">
        <v>345</v>
      </c>
      <c r="E43" s="1464" t="s">
        <v>345</v>
      </c>
      <c r="F43" s="1464" t="s">
        <v>345</v>
      </c>
      <c r="G43" s="1465"/>
      <c r="H43" s="1465"/>
      <c r="I43" s="1465"/>
      <c r="J43" s="1465"/>
    </row>
    <row r="44" spans="1:10">
      <c r="A44" s="726" t="s">
        <v>307</v>
      </c>
      <c r="B44" s="727" t="s">
        <v>228</v>
      </c>
      <c r="C44" s="727" t="s">
        <v>229</v>
      </c>
      <c r="D44" s="727" t="s">
        <v>230</v>
      </c>
      <c r="E44" s="727" t="s">
        <v>231</v>
      </c>
      <c r="F44" s="727" t="s">
        <v>232</v>
      </c>
      <c r="G44" s="1326"/>
      <c r="H44" s="1326"/>
      <c r="I44" s="1326"/>
      <c r="J44" s="1326"/>
    </row>
    <row r="45" spans="1:10">
      <c r="A45" s="166" t="s">
        <v>392</v>
      </c>
      <c r="B45" s="349">
        <v>9</v>
      </c>
      <c r="C45" s="349">
        <v>20</v>
      </c>
      <c r="D45" s="349">
        <v>18</v>
      </c>
      <c r="E45" s="349">
        <v>33</v>
      </c>
      <c r="F45" s="349">
        <v>13</v>
      </c>
      <c r="G45" s="505"/>
      <c r="H45" s="505"/>
      <c r="I45" s="505"/>
      <c r="J45" s="505"/>
    </row>
    <row r="46" spans="1:10">
      <c r="A46" s="166" t="s">
        <v>393</v>
      </c>
      <c r="B46" s="349">
        <v>-14</v>
      </c>
      <c r="C46" s="349">
        <v>-20</v>
      </c>
      <c r="D46" s="349">
        <v>-9</v>
      </c>
      <c r="E46" s="349">
        <v>-20</v>
      </c>
      <c r="F46" s="349">
        <v>-14</v>
      </c>
      <c r="G46" s="505"/>
      <c r="H46" s="505"/>
      <c r="I46" s="505"/>
      <c r="J46" s="505"/>
    </row>
    <row r="47" spans="1:10">
      <c r="A47" s="166" t="s">
        <v>394</v>
      </c>
      <c r="B47" s="349">
        <v>-1</v>
      </c>
      <c r="C47" s="349">
        <v>-5</v>
      </c>
      <c r="D47" s="349">
        <v>-4</v>
      </c>
      <c r="E47" s="349">
        <v>0</v>
      </c>
      <c r="F47" s="349">
        <v>-2</v>
      </c>
      <c r="G47" s="505"/>
      <c r="H47" s="505"/>
      <c r="I47" s="505"/>
      <c r="J47" s="505"/>
    </row>
    <row r="48" spans="1:10">
      <c r="A48" s="166" t="s">
        <v>395</v>
      </c>
      <c r="B48" s="349">
        <v>-6</v>
      </c>
      <c r="C48" s="349">
        <v>-4</v>
      </c>
      <c r="D48" s="349">
        <v>-4</v>
      </c>
      <c r="E48" s="349">
        <v>-8</v>
      </c>
      <c r="F48" s="349">
        <v>-7</v>
      </c>
      <c r="G48" s="505"/>
      <c r="H48" s="505"/>
      <c r="I48" s="505"/>
      <c r="J48" s="620"/>
    </row>
    <row r="49" spans="1:10">
      <c r="A49" s="166" t="s">
        <v>396</v>
      </c>
      <c r="B49" s="349">
        <v>-1</v>
      </c>
      <c r="C49" s="349">
        <v>-1</v>
      </c>
      <c r="D49" s="349">
        <v>-2</v>
      </c>
      <c r="E49" s="349">
        <v>-3</v>
      </c>
      <c r="F49" s="349">
        <v>3</v>
      </c>
      <c r="G49" s="1327"/>
      <c r="H49" s="1327"/>
      <c r="I49" s="1327"/>
      <c r="J49" s="1327"/>
    </row>
    <row r="50" spans="1:10" ht="7.5" customHeight="1">
      <c r="A50" s="166"/>
      <c r="B50" s="349"/>
      <c r="C50" s="349"/>
      <c r="D50" s="349"/>
      <c r="E50" s="349"/>
      <c r="F50" s="349"/>
      <c r="G50" s="1327"/>
      <c r="H50" s="1327"/>
      <c r="I50" s="1327"/>
      <c r="J50" s="1327"/>
    </row>
    <row r="51" spans="1:10">
      <c r="A51" s="1464" t="s">
        <v>399</v>
      </c>
      <c r="B51" s="1464" t="s">
        <v>345</v>
      </c>
      <c r="C51" s="1464" t="s">
        <v>345</v>
      </c>
      <c r="D51" s="1464" t="s">
        <v>345</v>
      </c>
      <c r="E51" s="1464" t="s">
        <v>345</v>
      </c>
      <c r="F51" s="1464" t="s">
        <v>345</v>
      </c>
      <c r="G51" s="1464"/>
      <c r="H51" s="1464"/>
      <c r="I51" s="1464"/>
      <c r="J51" s="1464"/>
    </row>
    <row r="52" spans="1:10">
      <c r="A52" s="1464" t="s">
        <v>400</v>
      </c>
      <c r="B52" s="1464" t="s">
        <v>345</v>
      </c>
      <c r="C52" s="1464" t="s">
        <v>345</v>
      </c>
      <c r="D52" s="1464" t="s">
        <v>345</v>
      </c>
      <c r="E52" s="1464" t="s">
        <v>345</v>
      </c>
      <c r="F52" s="1464" t="s">
        <v>345</v>
      </c>
      <c r="G52" s="1466" t="s">
        <v>348</v>
      </c>
      <c r="H52" s="1467" t="s">
        <v>345</v>
      </c>
      <c r="I52" s="1466" t="s">
        <v>349</v>
      </c>
      <c r="J52" s="1467" t="s">
        <v>345</v>
      </c>
    </row>
    <row r="53" spans="1:10">
      <c r="A53" s="726" t="s">
        <v>367</v>
      </c>
      <c r="B53" s="727" t="s">
        <v>228</v>
      </c>
      <c r="C53" s="727" t="s">
        <v>229</v>
      </c>
      <c r="D53" s="727" t="s">
        <v>230</v>
      </c>
      <c r="E53" s="727" t="s">
        <v>231</v>
      </c>
      <c r="F53" s="727" t="s">
        <v>232</v>
      </c>
      <c r="G53" s="730" t="s">
        <v>350</v>
      </c>
      <c r="H53" s="731" t="s">
        <v>351</v>
      </c>
      <c r="I53" s="730" t="s">
        <v>350</v>
      </c>
      <c r="J53" s="731" t="s">
        <v>351</v>
      </c>
    </row>
    <row r="54" spans="1:10">
      <c r="A54" s="166" t="s">
        <v>368</v>
      </c>
      <c r="B54" s="353" t="s">
        <v>401</v>
      </c>
      <c r="C54" s="353" t="s">
        <v>402</v>
      </c>
      <c r="D54" s="353" t="s">
        <v>403</v>
      </c>
      <c r="E54" s="353" t="s">
        <v>404</v>
      </c>
      <c r="F54" s="353" t="s">
        <v>405</v>
      </c>
      <c r="G54" s="732">
        <v>7.0000000000000007E-2</v>
      </c>
      <c r="H54" s="733">
        <v>0.01</v>
      </c>
      <c r="I54" s="732">
        <v>7.0000000000000007E-2</v>
      </c>
      <c r="J54" s="733">
        <v>0.01</v>
      </c>
    </row>
    <row r="55" spans="1:10">
      <c r="A55" s="166" t="s">
        <v>374</v>
      </c>
      <c r="B55" s="353" t="s">
        <v>406</v>
      </c>
      <c r="C55" s="353" t="s">
        <v>407</v>
      </c>
      <c r="D55" s="353" t="s">
        <v>406</v>
      </c>
      <c r="E55" s="353" t="s">
        <v>407</v>
      </c>
      <c r="F55" s="353" t="s">
        <v>407</v>
      </c>
      <c r="G55" s="732">
        <v>0.01</v>
      </c>
      <c r="H55" s="733">
        <v>0.01</v>
      </c>
      <c r="I55" s="732">
        <v>0.01</v>
      </c>
      <c r="J55" s="733">
        <v>0.01</v>
      </c>
    </row>
    <row r="56" spans="1:10">
      <c r="A56" s="1328" t="s">
        <v>378</v>
      </c>
      <c r="B56" s="1329" t="s">
        <v>408</v>
      </c>
      <c r="C56" s="1329" t="s">
        <v>409</v>
      </c>
      <c r="D56" s="1329" t="s">
        <v>410</v>
      </c>
      <c r="E56" s="1329" t="s">
        <v>411</v>
      </c>
      <c r="F56" s="1329" t="s">
        <v>412</v>
      </c>
      <c r="G56" s="741">
        <v>0.06</v>
      </c>
      <c r="H56" s="1330">
        <v>0.01</v>
      </c>
      <c r="I56" s="741">
        <v>0.06</v>
      </c>
      <c r="J56" s="1330">
        <v>0.01</v>
      </c>
    </row>
    <row r="57" spans="1:10">
      <c r="A57" s="1328" t="s">
        <v>384</v>
      </c>
      <c r="B57" s="1329" t="s">
        <v>413</v>
      </c>
      <c r="C57" s="1329" t="s">
        <v>413</v>
      </c>
      <c r="D57" s="1329" t="s">
        <v>414</v>
      </c>
      <c r="E57" s="1329" t="s">
        <v>415</v>
      </c>
      <c r="F57" s="1329" t="s">
        <v>416</v>
      </c>
      <c r="G57" s="1331">
        <v>-0.03</v>
      </c>
      <c r="H57" s="1332">
        <v>0</v>
      </c>
      <c r="I57" s="1331">
        <v>-0.03</v>
      </c>
      <c r="J57" s="1333">
        <v>0</v>
      </c>
    </row>
    <row r="58" spans="1:10" ht="7.5" customHeight="1">
      <c r="A58" s="167"/>
      <c r="B58" s="498"/>
      <c r="C58" s="498"/>
      <c r="D58" s="498"/>
      <c r="E58" s="498"/>
      <c r="F58" s="498"/>
      <c r="G58" s="754"/>
      <c r="H58" s="754"/>
      <c r="I58" s="754"/>
      <c r="J58" s="755"/>
    </row>
    <row r="59" spans="1:10">
      <c r="A59" s="1464" t="s">
        <v>417</v>
      </c>
      <c r="B59" s="1464" t="s">
        <v>345</v>
      </c>
      <c r="C59" s="1464" t="s">
        <v>345</v>
      </c>
      <c r="D59" s="1464" t="s">
        <v>345</v>
      </c>
      <c r="E59" s="1464" t="s">
        <v>345</v>
      </c>
      <c r="F59" s="1464" t="s">
        <v>345</v>
      </c>
      <c r="G59" s="167"/>
      <c r="H59" s="167"/>
      <c r="I59" s="1175"/>
      <c r="J59" s="1175"/>
    </row>
    <row r="60" spans="1:10">
      <c r="A60" s="726" t="s">
        <v>367</v>
      </c>
      <c r="B60" s="727" t="s">
        <v>228</v>
      </c>
      <c r="C60" s="727" t="s">
        <v>229</v>
      </c>
      <c r="D60" s="727" t="s">
        <v>230</v>
      </c>
      <c r="E60" s="727" t="s">
        <v>231</v>
      </c>
      <c r="F60" s="727" t="s">
        <v>232</v>
      </c>
      <c r="G60" s="756" t="s">
        <v>350</v>
      </c>
      <c r="H60" s="756" t="s">
        <v>351</v>
      </c>
      <c r="I60" s="756" t="s">
        <v>350</v>
      </c>
      <c r="J60" s="756" t="s">
        <v>351</v>
      </c>
    </row>
    <row r="61" spans="1:10">
      <c r="A61" s="166" t="s">
        <v>368</v>
      </c>
      <c r="B61" s="353" t="s">
        <v>418</v>
      </c>
      <c r="C61" s="353" t="s">
        <v>419</v>
      </c>
      <c r="D61" s="353" t="s">
        <v>420</v>
      </c>
      <c r="E61" s="353" t="s">
        <v>421</v>
      </c>
      <c r="F61" s="353" t="s">
        <v>422</v>
      </c>
      <c r="G61" s="732">
        <v>0.05</v>
      </c>
      <c r="H61" s="733">
        <v>0.01</v>
      </c>
      <c r="I61" s="732">
        <v>0.05</v>
      </c>
      <c r="J61" s="733">
        <v>0.01</v>
      </c>
    </row>
    <row r="62" spans="1:10">
      <c r="A62" s="166" t="s">
        <v>374</v>
      </c>
      <c r="B62" s="353" t="s">
        <v>423</v>
      </c>
      <c r="C62" s="353" t="s">
        <v>423</v>
      </c>
      <c r="D62" s="353" t="s">
        <v>424</v>
      </c>
      <c r="E62" s="353" t="s">
        <v>424</v>
      </c>
      <c r="F62" s="353" t="s">
        <v>424</v>
      </c>
      <c r="G62" s="732">
        <v>-0.02</v>
      </c>
      <c r="H62" s="733">
        <v>0</v>
      </c>
      <c r="I62" s="732">
        <v>-0.02</v>
      </c>
      <c r="J62" s="733">
        <v>0</v>
      </c>
    </row>
    <row r="63" spans="1:10">
      <c r="A63" s="1328" t="s">
        <v>378</v>
      </c>
      <c r="B63" s="1329" t="s">
        <v>425</v>
      </c>
      <c r="C63" s="1329" t="s">
        <v>426</v>
      </c>
      <c r="D63" s="1329" t="s">
        <v>401</v>
      </c>
      <c r="E63" s="1329" t="s">
        <v>402</v>
      </c>
      <c r="F63" s="1329" t="s">
        <v>427</v>
      </c>
      <c r="G63" s="741">
        <v>0.04</v>
      </c>
      <c r="H63" s="1330">
        <v>0.01</v>
      </c>
      <c r="I63" s="741">
        <v>0.04</v>
      </c>
      <c r="J63" s="1330">
        <v>0.01</v>
      </c>
    </row>
    <row r="64" spans="1:10">
      <c r="A64" s="1328" t="s">
        <v>384</v>
      </c>
      <c r="B64" s="1329" t="s">
        <v>428</v>
      </c>
      <c r="C64" s="1329" t="s">
        <v>429</v>
      </c>
      <c r="D64" s="1329" t="s">
        <v>430</v>
      </c>
      <c r="E64" s="1329" t="s">
        <v>431</v>
      </c>
      <c r="F64" s="1329" t="s">
        <v>432</v>
      </c>
      <c r="G64" s="1331">
        <v>0.05</v>
      </c>
      <c r="H64" s="1332">
        <v>0.02</v>
      </c>
      <c r="I64" s="1331">
        <v>0.05</v>
      </c>
      <c r="J64" s="1333">
        <v>0.02</v>
      </c>
    </row>
    <row r="65" spans="1:10" ht="9" customHeight="1">
      <c r="A65" s="167"/>
      <c r="B65" s="498"/>
      <c r="C65" s="498"/>
      <c r="D65" s="498"/>
      <c r="E65" s="498"/>
      <c r="F65" s="498"/>
      <c r="G65" s="754"/>
      <c r="H65" s="754"/>
      <c r="I65" s="754"/>
      <c r="J65" s="755"/>
    </row>
    <row r="66" spans="1:10">
      <c r="A66" s="1464" t="s">
        <v>433</v>
      </c>
      <c r="B66" s="1464" t="s">
        <v>345</v>
      </c>
      <c r="C66" s="1464" t="s">
        <v>345</v>
      </c>
      <c r="D66" s="1464" t="s">
        <v>345</v>
      </c>
      <c r="E66" s="1464" t="s">
        <v>345</v>
      </c>
      <c r="F66" s="1464" t="s">
        <v>345</v>
      </c>
      <c r="G66" s="167"/>
      <c r="H66" s="167"/>
      <c r="I66" s="1175"/>
      <c r="J66" s="1175"/>
    </row>
    <row r="67" spans="1:10">
      <c r="A67" s="726" t="s">
        <v>367</v>
      </c>
      <c r="B67" s="727" t="s">
        <v>228</v>
      </c>
      <c r="C67" s="727" t="s">
        <v>229</v>
      </c>
      <c r="D67" s="727" t="s">
        <v>230</v>
      </c>
      <c r="E67" s="727" t="s">
        <v>231</v>
      </c>
      <c r="F67" s="727" t="s">
        <v>232</v>
      </c>
      <c r="G67" s="756" t="s">
        <v>350</v>
      </c>
      <c r="H67" s="756" t="s">
        <v>351</v>
      </c>
      <c r="I67" s="756" t="s">
        <v>350</v>
      </c>
      <c r="J67" s="756" t="s">
        <v>351</v>
      </c>
    </row>
    <row r="68" spans="1:10">
      <c r="A68" s="166" t="s">
        <v>368</v>
      </c>
      <c r="B68" s="353" t="s">
        <v>434</v>
      </c>
      <c r="C68" s="353" t="s">
        <v>435</v>
      </c>
      <c r="D68" s="353" t="s">
        <v>436</v>
      </c>
      <c r="E68" s="353" t="s">
        <v>404</v>
      </c>
      <c r="F68" s="353" t="s">
        <v>404</v>
      </c>
      <c r="G68" s="732">
        <v>7.0000000000000007E-2</v>
      </c>
      <c r="H68" s="733">
        <v>0.04</v>
      </c>
      <c r="I68" s="732">
        <v>0.04</v>
      </c>
      <c r="J68" s="733">
        <v>0</v>
      </c>
    </row>
    <row r="69" spans="1:10">
      <c r="A69" s="166" t="s">
        <v>374</v>
      </c>
      <c r="B69" s="353" t="s">
        <v>437</v>
      </c>
      <c r="C69" s="353" t="s">
        <v>437</v>
      </c>
      <c r="D69" s="353" t="s">
        <v>437</v>
      </c>
      <c r="E69" s="353" t="s">
        <v>438</v>
      </c>
      <c r="F69" s="353" t="s">
        <v>438</v>
      </c>
      <c r="G69" s="732">
        <v>0.04</v>
      </c>
      <c r="H69" s="733">
        <v>0</v>
      </c>
      <c r="I69" s="732">
        <v>0</v>
      </c>
      <c r="J69" s="733">
        <v>0</v>
      </c>
    </row>
    <row r="70" spans="1:10">
      <c r="A70" s="1328" t="s">
        <v>378</v>
      </c>
      <c r="B70" s="1329" t="s">
        <v>439</v>
      </c>
      <c r="C70" s="1329" t="s">
        <v>440</v>
      </c>
      <c r="D70" s="1329" t="s">
        <v>441</v>
      </c>
      <c r="E70" s="1329" t="s">
        <v>442</v>
      </c>
      <c r="F70" s="1329" t="s">
        <v>442</v>
      </c>
      <c r="G70" s="741">
        <v>7.0000000000000007E-2</v>
      </c>
      <c r="H70" s="1330">
        <v>0.03</v>
      </c>
      <c r="I70" s="741">
        <v>0.04</v>
      </c>
      <c r="J70" s="1330">
        <v>0</v>
      </c>
    </row>
    <row r="71" spans="1:10">
      <c r="A71" s="1328" t="s">
        <v>384</v>
      </c>
      <c r="B71" s="1329" t="s">
        <v>443</v>
      </c>
      <c r="C71" s="1329" t="s">
        <v>444</v>
      </c>
      <c r="D71" s="1329" t="s">
        <v>445</v>
      </c>
      <c r="E71" s="1329" t="s">
        <v>446</v>
      </c>
      <c r="F71" s="1329" t="s">
        <v>447</v>
      </c>
      <c r="G71" s="1331">
        <v>0.09</v>
      </c>
      <c r="H71" s="1332">
        <v>0.05</v>
      </c>
      <c r="I71" s="1331">
        <v>0.05</v>
      </c>
      <c r="J71" s="1333">
        <v>0.02</v>
      </c>
    </row>
    <row r="72" spans="1:10" ht="7.5" customHeight="1">
      <c r="A72" s="167"/>
      <c r="B72" s="498"/>
      <c r="C72" s="498"/>
      <c r="D72" s="498"/>
      <c r="E72" s="498"/>
      <c r="F72" s="498"/>
      <c r="G72" s="754"/>
      <c r="H72" s="754"/>
      <c r="I72" s="754"/>
      <c r="J72" s="755"/>
    </row>
    <row r="73" spans="1:10">
      <c r="A73" s="1464" t="s">
        <v>448</v>
      </c>
      <c r="B73" s="1464" t="s">
        <v>345</v>
      </c>
      <c r="C73" s="1464" t="s">
        <v>345</v>
      </c>
      <c r="D73" s="1464" t="s">
        <v>345</v>
      </c>
      <c r="E73" s="1464" t="s">
        <v>345</v>
      </c>
      <c r="F73" s="1464" t="s">
        <v>345</v>
      </c>
      <c r="G73" s="167"/>
      <c r="H73" s="167"/>
      <c r="I73" s="1175"/>
      <c r="J73" s="1175"/>
    </row>
    <row r="74" spans="1:10">
      <c r="A74" s="726" t="s">
        <v>367</v>
      </c>
      <c r="B74" s="896" t="s">
        <v>228</v>
      </c>
      <c r="C74" s="896" t="s">
        <v>229</v>
      </c>
      <c r="D74" s="896" t="s">
        <v>230</v>
      </c>
      <c r="E74" s="896" t="s">
        <v>231</v>
      </c>
      <c r="F74" s="1351" t="s">
        <v>232</v>
      </c>
      <c r="G74" s="1334" t="s">
        <v>350</v>
      </c>
      <c r="H74" s="1016" t="s">
        <v>351</v>
      </c>
      <c r="I74" s="1016" t="s">
        <v>350</v>
      </c>
      <c r="J74" s="1016" t="s">
        <v>351</v>
      </c>
    </row>
    <row r="75" spans="1:10">
      <c r="A75" s="166" t="s">
        <v>368</v>
      </c>
      <c r="B75" s="353" t="s">
        <v>449</v>
      </c>
      <c r="C75" s="353" t="s">
        <v>450</v>
      </c>
      <c r="D75" s="353" t="s">
        <v>451</v>
      </c>
      <c r="E75" s="353" t="s">
        <v>452</v>
      </c>
      <c r="F75" s="1352" t="s">
        <v>453</v>
      </c>
      <c r="G75" s="505">
        <v>7.0000000000000007E-2</v>
      </c>
      <c r="H75" s="733">
        <v>0.01</v>
      </c>
      <c r="I75" s="732">
        <v>0.08</v>
      </c>
      <c r="J75" s="733">
        <v>0.02</v>
      </c>
    </row>
    <row r="76" spans="1:10">
      <c r="A76" s="166" t="s">
        <v>374</v>
      </c>
      <c r="B76" s="353" t="s">
        <v>454</v>
      </c>
      <c r="C76" s="353" t="s">
        <v>454</v>
      </c>
      <c r="D76" s="353" t="s">
        <v>454</v>
      </c>
      <c r="E76" s="353" t="s">
        <v>454</v>
      </c>
      <c r="F76" s="1352" t="s">
        <v>455</v>
      </c>
      <c r="G76" s="505">
        <v>0.06</v>
      </c>
      <c r="H76" s="733">
        <v>0</v>
      </c>
      <c r="I76" s="732">
        <v>0.09</v>
      </c>
      <c r="J76" s="733">
        <v>0</v>
      </c>
    </row>
    <row r="77" spans="1:10">
      <c r="A77" s="1328" t="s">
        <v>378</v>
      </c>
      <c r="B77" s="1329" t="s">
        <v>456</v>
      </c>
      <c r="C77" s="1329" t="s">
        <v>457</v>
      </c>
      <c r="D77" s="1329" t="s">
        <v>458</v>
      </c>
      <c r="E77" s="1329" t="s">
        <v>459</v>
      </c>
      <c r="F77" s="1353" t="s">
        <v>460</v>
      </c>
      <c r="G77" s="754">
        <v>0.06</v>
      </c>
      <c r="H77" s="1330">
        <v>0.01</v>
      </c>
      <c r="I77" s="741">
        <v>0.08</v>
      </c>
      <c r="J77" s="1330">
        <v>0.02</v>
      </c>
    </row>
    <row r="78" spans="1:10">
      <c r="A78" s="1328" t="s">
        <v>384</v>
      </c>
      <c r="B78" s="1329" t="s">
        <v>461</v>
      </c>
      <c r="C78" s="1329" t="s">
        <v>462</v>
      </c>
      <c r="D78" s="1329" t="s">
        <v>462</v>
      </c>
      <c r="E78" s="1329" t="s">
        <v>463</v>
      </c>
      <c r="F78" s="1353" t="s">
        <v>464</v>
      </c>
      <c r="G78" s="754">
        <v>7.0000000000000007E-2</v>
      </c>
      <c r="H78" s="1332">
        <v>0.02</v>
      </c>
      <c r="I78" s="1331">
        <v>0.08</v>
      </c>
      <c r="J78" s="1333">
        <v>0.03</v>
      </c>
    </row>
  </sheetData>
  <mergeCells count="25">
    <mergeCell ref="A25:J25"/>
    <mergeCell ref="A1:J1"/>
    <mergeCell ref="G2:H2"/>
    <mergeCell ref="I2:J2"/>
    <mergeCell ref="G19:H19"/>
    <mergeCell ref="I19:J19"/>
    <mergeCell ref="A26:J26"/>
    <mergeCell ref="A27:F27"/>
    <mergeCell ref="G27:H27"/>
    <mergeCell ref="I27:J27"/>
    <mergeCell ref="A35:F35"/>
    <mergeCell ref="G35:H35"/>
    <mergeCell ref="I35:J35"/>
    <mergeCell ref="A73:F73"/>
    <mergeCell ref="A43:F43"/>
    <mergeCell ref="G43:H43"/>
    <mergeCell ref="I43:J43"/>
    <mergeCell ref="A51:F51"/>
    <mergeCell ref="G51:H51"/>
    <mergeCell ref="I51:J51"/>
    <mergeCell ref="A52:F52"/>
    <mergeCell ref="G52:H52"/>
    <mergeCell ref="I52:J52"/>
    <mergeCell ref="A59:F59"/>
    <mergeCell ref="A66:F66"/>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75:F78 B21:F24 B54:F57 B61:F64 B68:F7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rgb="FFFFCCCC"/>
  </sheetPr>
  <dimension ref="A1"/>
  <sheetViews>
    <sheetView view="pageLayout" topLeftCell="A61" zoomScale="40" zoomScaleNormal="100" zoomScaleSheetLayoutView="40" zoomScalePageLayoutView="40" workbookViewId="0">
      <selection activeCell="A4" sqref="A4"/>
    </sheetView>
  </sheetViews>
  <sheetFormatPr defaultColWidth="9.1796875" defaultRowHeight="10"/>
  <cols>
    <col min="1" max="16384" width="9.1796875" style="154"/>
  </cols>
  <sheetData/>
  <printOptions horizontalCentered="1"/>
  <pageMargins left="0.70866141732283472" right="0.70866141732283472" top="0.74803149606299213" bottom="0.74803149606299213" header="0.31496062992125984" footer="0.31496062992125984"/>
  <pageSetup paperSize="9" scale="74" orientation="portrait" r:id="rId1"/>
  <headerFooter alignWithMargins="0">
    <oddHeader>&amp;CFirst quarter 2022&amp;R&amp;"-,Bold"&amp;K0000A0Business areas</oddHeader>
    <oddFooter>&amp;R&amp;"-,Bold"&amp;K0000A0Nordea</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91D02-5AAC-4FDD-9FFE-9B3F2F999F63}">
  <dimension ref="A1:J64"/>
  <sheetViews>
    <sheetView view="pageLayout" topLeftCell="A43" zoomScaleNormal="100" zoomScaleSheetLayoutView="85" workbookViewId="0">
      <selection activeCell="A4" sqref="A4"/>
    </sheetView>
  </sheetViews>
  <sheetFormatPr defaultColWidth="8.7265625" defaultRowHeight="12.5"/>
  <cols>
    <col min="1" max="1" width="31.54296875" style="497" customWidth="1"/>
    <col min="2" max="10" width="9.26953125" style="497" customWidth="1"/>
    <col min="11" max="16384" width="8.7265625" style="497"/>
  </cols>
  <sheetData>
    <row r="1" spans="1:10" ht="20.149999999999999" customHeight="1">
      <c r="A1" s="1473" t="s">
        <v>465</v>
      </c>
      <c r="B1" s="1473" t="s">
        <v>345</v>
      </c>
      <c r="C1" s="1473" t="s">
        <v>345</v>
      </c>
      <c r="D1" s="1473" t="s">
        <v>345</v>
      </c>
      <c r="E1" s="1473" t="s">
        <v>345</v>
      </c>
      <c r="F1" s="1473" t="s">
        <v>345</v>
      </c>
      <c r="G1" s="1473" t="s">
        <v>345</v>
      </c>
      <c r="H1" s="1473" t="s">
        <v>345</v>
      </c>
      <c r="I1" s="1473" t="s">
        <v>345</v>
      </c>
      <c r="J1" s="1473" t="s">
        <v>345</v>
      </c>
    </row>
    <row r="2" spans="1:10" ht="12.75" customHeight="1">
      <c r="A2" s="758"/>
      <c r="B2" s="758"/>
      <c r="C2" s="758"/>
      <c r="D2" s="758"/>
      <c r="E2" s="758"/>
      <c r="F2" s="758"/>
      <c r="G2" s="1469" t="s">
        <v>348</v>
      </c>
      <c r="H2" s="1470" t="s">
        <v>345</v>
      </c>
      <c r="I2" s="1469" t="s">
        <v>349</v>
      </c>
      <c r="J2" s="1470" t="s">
        <v>345</v>
      </c>
    </row>
    <row r="3" spans="1:10" ht="10.5" customHeight="1">
      <c r="A3" s="726" t="s">
        <v>307</v>
      </c>
      <c r="B3" s="727" t="s">
        <v>228</v>
      </c>
      <c r="C3" s="727" t="s">
        <v>229</v>
      </c>
      <c r="D3" s="727" t="s">
        <v>230</v>
      </c>
      <c r="E3" s="727" t="s">
        <v>231</v>
      </c>
      <c r="F3" s="727" t="s">
        <v>232</v>
      </c>
      <c r="G3" s="730" t="s">
        <v>350</v>
      </c>
      <c r="H3" s="731" t="s">
        <v>351</v>
      </c>
      <c r="I3" s="730" t="s">
        <v>350</v>
      </c>
      <c r="J3" s="731" t="s">
        <v>351</v>
      </c>
    </row>
    <row r="4" spans="1:10" ht="13.15" customHeight="1">
      <c r="A4" s="166" t="s">
        <v>352</v>
      </c>
      <c r="B4" s="352">
        <v>440</v>
      </c>
      <c r="C4" s="352">
        <v>416</v>
      </c>
      <c r="D4" s="352">
        <v>395</v>
      </c>
      <c r="E4" s="352">
        <v>405</v>
      </c>
      <c r="F4" s="352">
        <v>394</v>
      </c>
      <c r="G4" s="732">
        <v>0.12</v>
      </c>
      <c r="H4" s="733">
        <v>0.06</v>
      </c>
      <c r="I4" s="732">
        <v>0.12</v>
      </c>
      <c r="J4" s="733">
        <v>0.06</v>
      </c>
    </row>
    <row r="5" spans="1:10" ht="13.15" customHeight="1">
      <c r="A5" s="166" t="s">
        <v>353</v>
      </c>
      <c r="B5" s="352">
        <v>164</v>
      </c>
      <c r="C5" s="352">
        <v>170</v>
      </c>
      <c r="D5" s="352">
        <v>161</v>
      </c>
      <c r="E5" s="352">
        <v>153</v>
      </c>
      <c r="F5" s="352">
        <v>160</v>
      </c>
      <c r="G5" s="732">
        <v>0.03</v>
      </c>
      <c r="H5" s="733">
        <v>-0.04</v>
      </c>
      <c r="I5" s="732">
        <v>0.03</v>
      </c>
      <c r="J5" s="733">
        <v>-0.02</v>
      </c>
    </row>
    <row r="6" spans="1:10" ht="13.15" customHeight="1">
      <c r="A6" s="166" t="s">
        <v>354</v>
      </c>
      <c r="B6" s="352">
        <v>101</v>
      </c>
      <c r="C6" s="352">
        <v>89</v>
      </c>
      <c r="D6" s="352">
        <v>70</v>
      </c>
      <c r="E6" s="352">
        <v>77</v>
      </c>
      <c r="F6" s="352">
        <v>74</v>
      </c>
      <c r="G6" s="732">
        <v>0.36</v>
      </c>
      <c r="H6" s="733">
        <v>0.13</v>
      </c>
      <c r="I6" s="732">
        <v>0.36</v>
      </c>
      <c r="J6" s="733">
        <v>0.13</v>
      </c>
    </row>
    <row r="7" spans="1:10" ht="13.15" customHeight="1">
      <c r="A7" s="166" t="s">
        <v>355</v>
      </c>
      <c r="B7" s="352">
        <v>10</v>
      </c>
      <c r="C7" s="352">
        <v>7</v>
      </c>
      <c r="D7" s="352">
        <v>9</v>
      </c>
      <c r="E7" s="352">
        <v>9</v>
      </c>
      <c r="F7" s="352">
        <v>9</v>
      </c>
      <c r="G7" s="732"/>
      <c r="H7" s="733"/>
      <c r="I7" s="732"/>
      <c r="J7" s="733"/>
    </row>
    <row r="8" spans="1:10" ht="13.15" customHeight="1">
      <c r="A8" s="728" t="s">
        <v>356</v>
      </c>
      <c r="B8" s="729">
        <v>715</v>
      </c>
      <c r="C8" s="729">
        <v>682</v>
      </c>
      <c r="D8" s="729">
        <v>635</v>
      </c>
      <c r="E8" s="729">
        <v>644</v>
      </c>
      <c r="F8" s="729">
        <v>637</v>
      </c>
      <c r="G8" s="734">
        <v>0.12</v>
      </c>
      <c r="H8" s="735">
        <v>0.05</v>
      </c>
      <c r="I8" s="734">
        <v>0.12</v>
      </c>
      <c r="J8" s="735">
        <v>0.05</v>
      </c>
    </row>
    <row r="9" spans="1:10" ht="13.15" customHeight="1">
      <c r="A9" s="728" t="s">
        <v>357</v>
      </c>
      <c r="B9" s="729">
        <v>-350</v>
      </c>
      <c r="C9" s="729">
        <v>-295</v>
      </c>
      <c r="D9" s="729">
        <v>-290</v>
      </c>
      <c r="E9" s="729">
        <v>-278</v>
      </c>
      <c r="F9" s="729">
        <v>-336</v>
      </c>
      <c r="G9" s="734">
        <v>0.04</v>
      </c>
      <c r="H9" s="735">
        <v>0.19</v>
      </c>
      <c r="I9" s="734">
        <v>0.04</v>
      </c>
      <c r="J9" s="735">
        <v>0.2</v>
      </c>
    </row>
    <row r="10" spans="1:10" ht="13.15" customHeight="1">
      <c r="A10" s="728" t="s">
        <v>358</v>
      </c>
      <c r="B10" s="729">
        <v>365</v>
      </c>
      <c r="C10" s="729">
        <v>387</v>
      </c>
      <c r="D10" s="729">
        <v>345</v>
      </c>
      <c r="E10" s="729">
        <v>366</v>
      </c>
      <c r="F10" s="729">
        <v>301</v>
      </c>
      <c r="G10" s="734">
        <v>0.21</v>
      </c>
      <c r="H10" s="735">
        <v>-0.06</v>
      </c>
      <c r="I10" s="734">
        <v>0.21</v>
      </c>
      <c r="J10" s="735">
        <v>-0.05</v>
      </c>
    </row>
    <row r="11" spans="1:10" ht="13.15" customHeight="1">
      <c r="A11" s="166" t="s">
        <v>359</v>
      </c>
      <c r="B11" s="349">
        <v>-11</v>
      </c>
      <c r="C11" s="349">
        <v>-27</v>
      </c>
      <c r="D11" s="349">
        <v>16</v>
      </c>
      <c r="E11" s="349">
        <v>30</v>
      </c>
      <c r="F11" s="349">
        <v>-15</v>
      </c>
      <c r="G11" s="732"/>
      <c r="H11" s="733"/>
      <c r="I11" s="732"/>
      <c r="J11" s="733"/>
    </row>
    <row r="12" spans="1:10" ht="13.15" customHeight="1">
      <c r="A12" s="728" t="s">
        <v>360</v>
      </c>
      <c r="B12" s="729">
        <v>354</v>
      </c>
      <c r="C12" s="729">
        <v>360</v>
      </c>
      <c r="D12" s="729">
        <v>361</v>
      </c>
      <c r="E12" s="729">
        <v>396</v>
      </c>
      <c r="F12" s="729">
        <v>286</v>
      </c>
      <c r="G12" s="734">
        <v>0.24</v>
      </c>
      <c r="H12" s="735">
        <v>-0.02</v>
      </c>
      <c r="I12" s="734">
        <v>0.25</v>
      </c>
      <c r="J12" s="735">
        <v>-0.02</v>
      </c>
    </row>
    <row r="13" spans="1:10" ht="10.5" customHeight="1">
      <c r="A13" s="348"/>
      <c r="B13" s="351"/>
      <c r="C13" s="351"/>
      <c r="D13" s="351"/>
      <c r="E13" s="351"/>
      <c r="F13" s="351"/>
      <c r="G13" s="736"/>
      <c r="H13" s="737"/>
      <c r="I13" s="736"/>
      <c r="J13" s="737"/>
    </row>
    <row r="14" spans="1:10" ht="13.5" customHeight="1">
      <c r="A14" s="166" t="s">
        <v>361</v>
      </c>
      <c r="B14" s="349">
        <v>42</v>
      </c>
      <c r="C14" s="349">
        <v>45</v>
      </c>
      <c r="D14" s="349">
        <v>48</v>
      </c>
      <c r="E14" s="349">
        <v>45</v>
      </c>
      <c r="F14" s="349">
        <v>46</v>
      </c>
      <c r="G14" s="732"/>
      <c r="H14" s="733"/>
      <c r="I14" s="732"/>
      <c r="J14" s="733"/>
    </row>
    <row r="15" spans="1:10" ht="13.5" customHeight="1">
      <c r="A15" s="166" t="s">
        <v>362</v>
      </c>
      <c r="B15" s="349">
        <v>18.368676402885068</v>
      </c>
      <c r="C15" s="349">
        <v>15</v>
      </c>
      <c r="D15" s="349">
        <v>15</v>
      </c>
      <c r="E15" s="349">
        <v>17</v>
      </c>
      <c r="F15" s="349">
        <v>15</v>
      </c>
      <c r="G15" s="732"/>
      <c r="H15" s="733"/>
      <c r="I15" s="732"/>
      <c r="J15" s="733"/>
    </row>
    <row r="16" spans="1:10" ht="13.5" customHeight="1">
      <c r="A16" s="166" t="s">
        <v>363</v>
      </c>
      <c r="B16" s="349">
        <v>6894</v>
      </c>
      <c r="C16" s="349">
        <v>6867</v>
      </c>
      <c r="D16" s="349">
        <v>6785</v>
      </c>
      <c r="E16" s="349">
        <v>6838</v>
      </c>
      <c r="F16" s="349">
        <v>6856</v>
      </c>
      <c r="G16" s="732"/>
      <c r="H16" s="733"/>
      <c r="I16" s="732"/>
      <c r="J16" s="733"/>
    </row>
    <row r="17" spans="1:10" ht="13.5" customHeight="1">
      <c r="A17" s="350" t="s">
        <v>364</v>
      </c>
      <c r="B17" s="349">
        <v>43424</v>
      </c>
      <c r="C17" s="349">
        <v>43200</v>
      </c>
      <c r="D17" s="349">
        <v>43707</v>
      </c>
      <c r="E17" s="349">
        <v>44014</v>
      </c>
      <c r="F17" s="349">
        <v>43698</v>
      </c>
      <c r="G17" s="732"/>
      <c r="H17" s="733"/>
      <c r="I17" s="732"/>
      <c r="J17" s="733"/>
    </row>
    <row r="18" spans="1:10" ht="13.5" customHeight="1">
      <c r="A18" s="166" t="s">
        <v>365</v>
      </c>
      <c r="B18" s="349">
        <v>4037</v>
      </c>
      <c r="C18" s="349">
        <v>4070</v>
      </c>
      <c r="D18" s="349">
        <v>4124</v>
      </c>
      <c r="E18" s="349">
        <v>4213</v>
      </c>
      <c r="F18" s="349">
        <v>4337</v>
      </c>
      <c r="G18" s="738">
        <v>-7.0000000000000007E-2</v>
      </c>
      <c r="H18" s="739">
        <v>-0.01</v>
      </c>
      <c r="I18" s="738"/>
      <c r="J18" s="739"/>
    </row>
    <row r="19" spans="1:10" ht="10.5" customHeight="1">
      <c r="A19" s="166"/>
      <c r="B19" s="166"/>
      <c r="C19" s="349"/>
      <c r="D19" s="349"/>
      <c r="E19" s="349"/>
      <c r="F19" s="349"/>
      <c r="G19" s="505"/>
      <c r="H19" s="505"/>
      <c r="I19" s="620"/>
      <c r="J19" s="620"/>
    </row>
    <row r="20" spans="1:10" ht="15" customHeight="1">
      <c r="A20" s="1464" t="s">
        <v>466</v>
      </c>
      <c r="B20" s="1464" t="s">
        <v>345</v>
      </c>
      <c r="C20" s="1464" t="s">
        <v>345</v>
      </c>
      <c r="D20" s="1464" t="s">
        <v>345</v>
      </c>
      <c r="E20" s="758"/>
      <c r="F20" s="758"/>
      <c r="G20" s="1469" t="s">
        <v>348</v>
      </c>
      <c r="H20" s="1470" t="s">
        <v>345</v>
      </c>
      <c r="I20" s="1469" t="s">
        <v>349</v>
      </c>
      <c r="J20" s="1470" t="s">
        <v>345</v>
      </c>
    </row>
    <row r="21" spans="1:10" ht="10.5" customHeight="1">
      <c r="A21" s="726" t="s">
        <v>367</v>
      </c>
      <c r="B21" s="727" t="s">
        <v>228</v>
      </c>
      <c r="C21" s="727" t="s">
        <v>229</v>
      </c>
      <c r="D21" s="727" t="s">
        <v>230</v>
      </c>
      <c r="E21" s="727" t="s">
        <v>231</v>
      </c>
      <c r="F21" s="727" t="s">
        <v>232</v>
      </c>
      <c r="G21" s="730" t="s">
        <v>350</v>
      </c>
      <c r="H21" s="731" t="s">
        <v>351</v>
      </c>
      <c r="I21" s="730" t="s">
        <v>350</v>
      </c>
      <c r="J21" s="731" t="s">
        <v>351</v>
      </c>
    </row>
    <row r="22" spans="1:10" ht="10.5" customHeight="1">
      <c r="A22" s="1176" t="s">
        <v>467</v>
      </c>
      <c r="B22" s="353" t="s">
        <v>468</v>
      </c>
      <c r="C22" s="353" t="s">
        <v>469</v>
      </c>
      <c r="D22" s="353" t="s">
        <v>470</v>
      </c>
      <c r="E22" s="353" t="s">
        <v>471</v>
      </c>
      <c r="F22" s="353" t="s">
        <v>472</v>
      </c>
      <c r="G22" s="761">
        <v>7.0000000000000007E-2</v>
      </c>
      <c r="H22" s="762">
        <v>0.02</v>
      </c>
      <c r="I22" s="761">
        <v>0.06</v>
      </c>
      <c r="J22" s="762">
        <v>0.01</v>
      </c>
    </row>
    <row r="23" spans="1:10" ht="10.5" customHeight="1">
      <c r="A23" s="1176" t="s">
        <v>473</v>
      </c>
      <c r="B23" s="353" t="s">
        <v>474</v>
      </c>
      <c r="C23" s="353" t="s">
        <v>475</v>
      </c>
      <c r="D23" s="353" t="s">
        <v>476</v>
      </c>
      <c r="E23" s="353" t="s">
        <v>477</v>
      </c>
      <c r="F23" s="353" t="s">
        <v>478</v>
      </c>
      <c r="G23" s="763">
        <v>7.0000000000000007E-2</v>
      </c>
      <c r="H23" s="764">
        <v>-0.04</v>
      </c>
      <c r="I23" s="763">
        <v>0.06</v>
      </c>
      <c r="J23" s="764">
        <v>-0.04</v>
      </c>
    </row>
    <row r="24" spans="1:10" ht="10.5" customHeight="1">
      <c r="A24" s="1474" t="s">
        <v>479</v>
      </c>
      <c r="B24" s="1468" t="s">
        <v>345</v>
      </c>
      <c r="C24" s="1468" t="s">
        <v>345</v>
      </c>
      <c r="D24" s="1468" t="s">
        <v>345</v>
      </c>
      <c r="E24" s="1468" t="s">
        <v>345</v>
      </c>
      <c r="F24" s="1468" t="s">
        <v>345</v>
      </c>
      <c r="G24" s="1468" t="s">
        <v>345</v>
      </c>
      <c r="H24" s="1468" t="s">
        <v>345</v>
      </c>
      <c r="I24" s="1468" t="s">
        <v>345</v>
      </c>
      <c r="J24" s="1468" t="s">
        <v>345</v>
      </c>
    </row>
    <row r="25" spans="1:10" ht="10.5" customHeight="1">
      <c r="A25" s="1468"/>
      <c r="B25" s="1468" t="s">
        <v>345</v>
      </c>
      <c r="C25" s="1468" t="s">
        <v>345</v>
      </c>
      <c r="D25" s="1468" t="s">
        <v>345</v>
      </c>
      <c r="E25" s="1468" t="s">
        <v>345</v>
      </c>
      <c r="F25" s="1468" t="s">
        <v>345</v>
      </c>
      <c r="G25" s="1468" t="s">
        <v>345</v>
      </c>
      <c r="H25" s="1468" t="s">
        <v>345</v>
      </c>
      <c r="I25" s="1468" t="s">
        <v>345</v>
      </c>
      <c r="J25" s="1468" t="s">
        <v>345</v>
      </c>
    </row>
    <row r="26" spans="1:10">
      <c r="A26" s="1464" t="s">
        <v>480</v>
      </c>
      <c r="B26" s="1464" t="s">
        <v>345</v>
      </c>
      <c r="C26" s="1464" t="s">
        <v>345</v>
      </c>
      <c r="D26" s="1464" t="s">
        <v>345</v>
      </c>
      <c r="E26" s="1464" t="s">
        <v>345</v>
      </c>
      <c r="F26" s="1464" t="s">
        <v>345</v>
      </c>
      <c r="G26" s="1469" t="s">
        <v>348</v>
      </c>
      <c r="H26" s="1470" t="s">
        <v>345</v>
      </c>
      <c r="I26" s="1469" t="s">
        <v>349</v>
      </c>
      <c r="J26" s="1470" t="s">
        <v>345</v>
      </c>
    </row>
    <row r="27" spans="1:10">
      <c r="A27" s="726" t="s">
        <v>307</v>
      </c>
      <c r="B27" s="727" t="s">
        <v>228</v>
      </c>
      <c r="C27" s="727" t="s">
        <v>229</v>
      </c>
      <c r="D27" s="727" t="s">
        <v>230</v>
      </c>
      <c r="E27" s="727" t="s">
        <v>231</v>
      </c>
      <c r="F27" s="727" t="s">
        <v>232</v>
      </c>
      <c r="G27" s="730" t="s">
        <v>350</v>
      </c>
      <c r="H27" s="731" t="s">
        <v>351</v>
      </c>
      <c r="I27" s="730" t="s">
        <v>350</v>
      </c>
      <c r="J27" s="731" t="s">
        <v>351</v>
      </c>
    </row>
    <row r="28" spans="1:10">
      <c r="A28" s="166" t="s">
        <v>481</v>
      </c>
      <c r="B28" s="349">
        <v>91</v>
      </c>
      <c r="C28" s="349">
        <v>92</v>
      </c>
      <c r="D28" s="349">
        <v>91</v>
      </c>
      <c r="E28" s="349">
        <v>85</v>
      </c>
      <c r="F28" s="349">
        <v>85</v>
      </c>
      <c r="G28" s="732">
        <v>7.0000000000000007E-2</v>
      </c>
      <c r="H28" s="733">
        <v>-0.01</v>
      </c>
      <c r="I28" s="732">
        <v>7.0000000000000007E-2</v>
      </c>
      <c r="J28" s="733">
        <v>0</v>
      </c>
    </row>
    <row r="29" spans="1:10">
      <c r="A29" s="166" t="s">
        <v>482</v>
      </c>
      <c r="B29" s="349">
        <v>121</v>
      </c>
      <c r="C29" s="349">
        <v>98</v>
      </c>
      <c r="D29" s="349">
        <v>96</v>
      </c>
      <c r="E29" s="349">
        <v>105</v>
      </c>
      <c r="F29" s="349">
        <v>108</v>
      </c>
      <c r="G29" s="732">
        <v>0.12</v>
      </c>
      <c r="H29" s="733">
        <v>0.23</v>
      </c>
      <c r="I29" s="732">
        <v>0.12</v>
      </c>
      <c r="J29" s="733">
        <v>0.23</v>
      </c>
    </row>
    <row r="30" spans="1:10">
      <c r="A30" s="166" t="s">
        <v>483</v>
      </c>
      <c r="B30" s="349">
        <v>120</v>
      </c>
      <c r="C30" s="349">
        <v>115</v>
      </c>
      <c r="D30" s="349">
        <v>104</v>
      </c>
      <c r="E30" s="349">
        <v>107</v>
      </c>
      <c r="F30" s="349">
        <v>101</v>
      </c>
      <c r="G30" s="732">
        <v>0.19</v>
      </c>
      <c r="H30" s="733">
        <v>0.04</v>
      </c>
      <c r="I30" s="732">
        <v>0.15</v>
      </c>
      <c r="J30" s="733">
        <v>0.04</v>
      </c>
    </row>
    <row r="31" spans="1:10">
      <c r="A31" s="166" t="s">
        <v>484</v>
      </c>
      <c r="B31" s="349">
        <v>104</v>
      </c>
      <c r="C31" s="349">
        <v>108</v>
      </c>
      <c r="D31" s="349">
        <v>100</v>
      </c>
      <c r="E31" s="349">
        <v>100</v>
      </c>
      <c r="F31" s="349">
        <v>98</v>
      </c>
      <c r="G31" s="732">
        <v>0.06</v>
      </c>
      <c r="H31" s="733">
        <v>-0.04</v>
      </c>
      <c r="I31" s="732">
        <v>0.09</v>
      </c>
      <c r="J31" s="740">
        <v>0</v>
      </c>
    </row>
    <row r="32" spans="1:10">
      <c r="A32" s="166" t="s">
        <v>485</v>
      </c>
      <c r="B32" s="349">
        <v>4</v>
      </c>
      <c r="C32" s="349">
        <v>3</v>
      </c>
      <c r="D32" s="349">
        <v>4</v>
      </c>
      <c r="E32" s="349">
        <v>8</v>
      </c>
      <c r="F32" s="349">
        <v>2</v>
      </c>
      <c r="G32" s="751"/>
      <c r="H32" s="752"/>
      <c r="I32" s="751"/>
      <c r="J32" s="752"/>
    </row>
    <row r="33" spans="1:10">
      <c r="A33" s="166"/>
      <c r="B33" s="166"/>
      <c r="C33" s="349"/>
      <c r="D33" s="349"/>
      <c r="E33" s="349"/>
      <c r="F33" s="349"/>
      <c r="G33" s="505"/>
      <c r="H33" s="505"/>
      <c r="I33" s="620"/>
      <c r="J33" s="620"/>
    </row>
    <row r="34" spans="1:10">
      <c r="A34" s="1464" t="s">
        <v>486</v>
      </c>
      <c r="B34" s="1464" t="s">
        <v>345</v>
      </c>
      <c r="C34" s="1464" t="s">
        <v>345</v>
      </c>
      <c r="D34" s="1464" t="s">
        <v>345</v>
      </c>
      <c r="E34" s="1464" t="s">
        <v>345</v>
      </c>
      <c r="F34" s="1464" t="s">
        <v>345</v>
      </c>
      <c r="G34" s="1469" t="s">
        <v>348</v>
      </c>
      <c r="H34" s="1470" t="s">
        <v>345</v>
      </c>
      <c r="I34" s="1469" t="s">
        <v>349</v>
      </c>
      <c r="J34" s="1470" t="s">
        <v>345</v>
      </c>
    </row>
    <row r="35" spans="1:10">
      <c r="A35" s="726" t="s">
        <v>307</v>
      </c>
      <c r="B35" s="727" t="s">
        <v>228</v>
      </c>
      <c r="C35" s="727" t="s">
        <v>229</v>
      </c>
      <c r="D35" s="727" t="s">
        <v>230</v>
      </c>
      <c r="E35" s="727" t="s">
        <v>231</v>
      </c>
      <c r="F35" s="727" t="s">
        <v>232</v>
      </c>
      <c r="G35" s="730" t="s">
        <v>350</v>
      </c>
      <c r="H35" s="731" t="s">
        <v>351</v>
      </c>
      <c r="I35" s="730" t="s">
        <v>350</v>
      </c>
      <c r="J35" s="731" t="s">
        <v>351</v>
      </c>
    </row>
    <row r="36" spans="1:10">
      <c r="A36" s="166" t="s">
        <v>481</v>
      </c>
      <c r="B36" s="349">
        <v>33</v>
      </c>
      <c r="C36" s="349">
        <v>31</v>
      </c>
      <c r="D36" s="349">
        <v>30</v>
      </c>
      <c r="E36" s="349">
        <v>27</v>
      </c>
      <c r="F36" s="349">
        <v>33</v>
      </c>
      <c r="G36" s="732">
        <v>0</v>
      </c>
      <c r="H36" s="733">
        <v>0.06</v>
      </c>
      <c r="I36" s="732">
        <v>0</v>
      </c>
      <c r="J36" s="733">
        <v>0.06</v>
      </c>
    </row>
    <row r="37" spans="1:10">
      <c r="A37" s="166" t="s">
        <v>482</v>
      </c>
      <c r="B37" s="349">
        <v>53</v>
      </c>
      <c r="C37" s="349">
        <v>55</v>
      </c>
      <c r="D37" s="349">
        <v>55</v>
      </c>
      <c r="E37" s="349">
        <v>52</v>
      </c>
      <c r="F37" s="349">
        <v>51</v>
      </c>
      <c r="G37" s="732">
        <v>0.04</v>
      </c>
      <c r="H37" s="733">
        <v>-0.04</v>
      </c>
      <c r="I37" s="732">
        <v>0.04</v>
      </c>
      <c r="J37" s="733">
        <v>-0.04</v>
      </c>
    </row>
    <row r="38" spans="1:10">
      <c r="A38" s="166" t="s">
        <v>483</v>
      </c>
      <c r="B38" s="349">
        <v>32</v>
      </c>
      <c r="C38" s="349">
        <v>31</v>
      </c>
      <c r="D38" s="349">
        <v>29</v>
      </c>
      <c r="E38" s="349">
        <v>29</v>
      </c>
      <c r="F38" s="349">
        <v>31</v>
      </c>
      <c r="G38" s="732">
        <v>0.03</v>
      </c>
      <c r="H38" s="733">
        <v>0.03</v>
      </c>
      <c r="I38" s="732">
        <v>0</v>
      </c>
      <c r="J38" s="733">
        <v>7.0000000000000007E-2</v>
      </c>
    </row>
    <row r="39" spans="1:10">
      <c r="A39" s="166" t="s">
        <v>484</v>
      </c>
      <c r="B39" s="349">
        <v>60</v>
      </c>
      <c r="C39" s="349">
        <v>64</v>
      </c>
      <c r="D39" s="349">
        <v>57</v>
      </c>
      <c r="E39" s="349">
        <v>58</v>
      </c>
      <c r="F39" s="349">
        <v>58</v>
      </c>
      <c r="G39" s="732">
        <v>0.03</v>
      </c>
      <c r="H39" s="733">
        <v>-0.06</v>
      </c>
      <c r="I39" s="732">
        <v>7.0000000000000007E-2</v>
      </c>
      <c r="J39" s="740">
        <v>-0.02</v>
      </c>
    </row>
    <row r="40" spans="1:10">
      <c r="A40" s="166" t="s">
        <v>485</v>
      </c>
      <c r="B40" s="349">
        <v>-14</v>
      </c>
      <c r="C40" s="349">
        <v>-11</v>
      </c>
      <c r="D40" s="349">
        <v>-10</v>
      </c>
      <c r="E40" s="349">
        <v>-13</v>
      </c>
      <c r="F40" s="349">
        <v>-13</v>
      </c>
      <c r="G40" s="751"/>
      <c r="H40" s="752"/>
      <c r="I40" s="751"/>
      <c r="J40" s="752"/>
    </row>
    <row r="41" spans="1:10">
      <c r="A41" s="166"/>
      <c r="B41" s="166"/>
      <c r="C41" s="349"/>
      <c r="D41" s="349"/>
      <c r="E41" s="349"/>
      <c r="F41" s="349"/>
      <c r="G41" s="505"/>
      <c r="H41" s="505"/>
      <c r="I41" s="620"/>
      <c r="J41" s="620"/>
    </row>
    <row r="42" spans="1:10">
      <c r="A42" s="1464" t="s">
        <v>487</v>
      </c>
      <c r="B42" s="1464" t="s">
        <v>345</v>
      </c>
      <c r="C42" s="1464" t="s">
        <v>345</v>
      </c>
      <c r="D42" s="1464" t="s">
        <v>345</v>
      </c>
      <c r="E42" s="1464" t="s">
        <v>345</v>
      </c>
      <c r="F42" s="1464" t="s">
        <v>345</v>
      </c>
      <c r="G42" s="1465"/>
      <c r="H42" s="1465"/>
      <c r="I42" s="1465"/>
      <c r="J42" s="1465"/>
    </row>
    <row r="43" spans="1:10">
      <c r="A43" s="726" t="s">
        <v>307</v>
      </c>
      <c r="B43" s="727" t="s">
        <v>228</v>
      </c>
      <c r="C43" s="727" t="s">
        <v>229</v>
      </c>
      <c r="D43" s="727" t="s">
        <v>230</v>
      </c>
      <c r="E43" s="727" t="s">
        <v>231</v>
      </c>
      <c r="F43" s="727" t="s">
        <v>232</v>
      </c>
      <c r="G43" s="1326"/>
      <c r="H43" s="1326"/>
      <c r="I43" s="1326"/>
      <c r="J43" s="1326"/>
    </row>
    <row r="44" spans="1:10">
      <c r="A44" s="166" t="s">
        <v>481</v>
      </c>
      <c r="B44" s="349">
        <v>7</v>
      </c>
      <c r="C44" s="349">
        <v>-2</v>
      </c>
      <c r="D44" s="349">
        <v>15</v>
      </c>
      <c r="E44" s="349">
        <v>25</v>
      </c>
      <c r="F44" s="349">
        <v>1</v>
      </c>
      <c r="G44" s="505"/>
      <c r="H44" s="505"/>
      <c r="I44" s="505"/>
      <c r="J44" s="505"/>
    </row>
    <row r="45" spans="1:10">
      <c r="A45" s="166" t="s">
        <v>482</v>
      </c>
      <c r="B45" s="349">
        <v>-15</v>
      </c>
      <c r="C45" s="349">
        <v>-27</v>
      </c>
      <c r="D45" s="349">
        <v>2</v>
      </c>
      <c r="E45" s="349">
        <v>-7</v>
      </c>
      <c r="F45" s="349">
        <v>-11</v>
      </c>
      <c r="G45" s="505"/>
      <c r="H45" s="505"/>
      <c r="I45" s="505"/>
      <c r="J45" s="505"/>
    </row>
    <row r="46" spans="1:10">
      <c r="A46" s="166" t="s">
        <v>483</v>
      </c>
      <c r="B46" s="349">
        <v>2</v>
      </c>
      <c r="C46" s="349">
        <v>5</v>
      </c>
      <c r="D46" s="349">
        <v>-6</v>
      </c>
      <c r="E46" s="349">
        <v>12</v>
      </c>
      <c r="F46" s="349">
        <v>0</v>
      </c>
      <c r="G46" s="505"/>
      <c r="H46" s="505"/>
      <c r="I46" s="505"/>
      <c r="J46" s="505"/>
    </row>
    <row r="47" spans="1:10">
      <c r="A47" s="166" t="s">
        <v>484</v>
      </c>
      <c r="B47" s="349">
        <v>-9</v>
      </c>
      <c r="C47" s="349">
        <v>-1</v>
      </c>
      <c r="D47" s="349">
        <v>6</v>
      </c>
      <c r="E47" s="349">
        <v>1</v>
      </c>
      <c r="F47" s="349">
        <v>-7</v>
      </c>
      <c r="G47" s="505"/>
      <c r="H47" s="505"/>
      <c r="I47" s="505"/>
      <c r="J47" s="620"/>
    </row>
    <row r="48" spans="1:10">
      <c r="A48" s="166" t="s">
        <v>485</v>
      </c>
      <c r="B48" s="349">
        <v>4</v>
      </c>
      <c r="C48" s="349">
        <v>-2</v>
      </c>
      <c r="D48" s="349">
        <v>-1</v>
      </c>
      <c r="E48" s="349">
        <v>-1</v>
      </c>
      <c r="F48" s="349">
        <v>2</v>
      </c>
      <c r="G48" s="1327"/>
      <c r="H48" s="1327"/>
      <c r="I48" s="1327"/>
      <c r="J48" s="1327"/>
    </row>
    <row r="49" spans="1:10">
      <c r="A49" s="166"/>
      <c r="B49" s="349"/>
      <c r="C49" s="349"/>
      <c r="D49" s="349"/>
      <c r="E49" s="349"/>
      <c r="F49" s="349"/>
      <c r="G49" s="765"/>
      <c r="H49" s="765"/>
      <c r="I49" s="765"/>
      <c r="J49" s="765"/>
    </row>
    <row r="50" spans="1:10">
      <c r="A50" s="1464" t="s">
        <v>488</v>
      </c>
      <c r="B50" s="1464" t="s">
        <v>345</v>
      </c>
      <c r="C50" s="1464" t="s">
        <v>345</v>
      </c>
      <c r="D50" s="1464" t="s">
        <v>345</v>
      </c>
      <c r="E50" s="1464" t="s">
        <v>345</v>
      </c>
      <c r="F50" s="1464" t="s">
        <v>345</v>
      </c>
      <c r="G50" s="1469" t="s">
        <v>348</v>
      </c>
      <c r="H50" s="1470" t="s">
        <v>345</v>
      </c>
      <c r="I50" s="1469" t="s">
        <v>349</v>
      </c>
      <c r="J50" s="1470" t="s">
        <v>345</v>
      </c>
    </row>
    <row r="51" spans="1:10">
      <c r="A51" s="726" t="s">
        <v>367</v>
      </c>
      <c r="B51" s="727" t="s">
        <v>228</v>
      </c>
      <c r="C51" s="727" t="s">
        <v>229</v>
      </c>
      <c r="D51" s="727" t="s">
        <v>230</v>
      </c>
      <c r="E51" s="727" t="s">
        <v>231</v>
      </c>
      <c r="F51" s="727" t="s">
        <v>232</v>
      </c>
      <c r="G51" s="730" t="s">
        <v>350</v>
      </c>
      <c r="H51" s="731" t="s">
        <v>351</v>
      </c>
      <c r="I51" s="730" t="s">
        <v>350</v>
      </c>
      <c r="J51" s="731" t="s">
        <v>351</v>
      </c>
    </row>
    <row r="52" spans="1:10">
      <c r="A52" s="166" t="s">
        <v>481</v>
      </c>
      <c r="B52" s="353" t="s">
        <v>431</v>
      </c>
      <c r="C52" s="353" t="s">
        <v>428</v>
      </c>
      <c r="D52" s="353" t="s">
        <v>429</v>
      </c>
      <c r="E52" s="353" t="s">
        <v>489</v>
      </c>
      <c r="F52" s="353" t="s">
        <v>490</v>
      </c>
      <c r="G52" s="761">
        <v>-0.02</v>
      </c>
      <c r="H52" s="733">
        <v>-0.02</v>
      </c>
      <c r="I52" s="732">
        <v>-0.02</v>
      </c>
      <c r="J52" s="733">
        <v>-0.02</v>
      </c>
    </row>
    <row r="53" spans="1:10">
      <c r="A53" s="166" t="s">
        <v>482</v>
      </c>
      <c r="B53" s="353" t="s">
        <v>491</v>
      </c>
      <c r="C53" s="353" t="s">
        <v>492</v>
      </c>
      <c r="D53" s="353" t="s">
        <v>493</v>
      </c>
      <c r="E53" s="353" t="s">
        <v>494</v>
      </c>
      <c r="F53" s="353" t="s">
        <v>495</v>
      </c>
      <c r="G53" s="732">
        <v>0.04</v>
      </c>
      <c r="H53" s="733">
        <v>0.01</v>
      </c>
      <c r="I53" s="732">
        <v>0.04</v>
      </c>
      <c r="J53" s="733">
        <v>0.01</v>
      </c>
    </row>
    <row r="54" spans="1:10">
      <c r="A54" s="166" t="s">
        <v>483</v>
      </c>
      <c r="B54" s="353" t="s">
        <v>496</v>
      </c>
      <c r="C54" s="353" t="s">
        <v>497</v>
      </c>
      <c r="D54" s="353" t="s">
        <v>498</v>
      </c>
      <c r="E54" s="353" t="s">
        <v>499</v>
      </c>
      <c r="F54" s="353" t="s">
        <v>499</v>
      </c>
      <c r="G54" s="732">
        <v>0.12</v>
      </c>
      <c r="H54" s="733">
        <v>0.05</v>
      </c>
      <c r="I54" s="732">
        <v>0.09</v>
      </c>
      <c r="J54" s="733">
        <v>0.01</v>
      </c>
    </row>
    <row r="55" spans="1:10">
      <c r="A55" s="166" t="s">
        <v>484</v>
      </c>
      <c r="B55" s="353" t="s">
        <v>500</v>
      </c>
      <c r="C55" s="353" t="s">
        <v>462</v>
      </c>
      <c r="D55" s="353" t="s">
        <v>501</v>
      </c>
      <c r="E55" s="353" t="s">
        <v>502</v>
      </c>
      <c r="F55" s="353" t="s">
        <v>503</v>
      </c>
      <c r="G55" s="732">
        <v>0.13</v>
      </c>
      <c r="H55" s="733">
        <v>0.04</v>
      </c>
      <c r="I55" s="732">
        <v>0.13</v>
      </c>
      <c r="J55" s="740">
        <v>0.05</v>
      </c>
    </row>
    <row r="56" spans="1:10">
      <c r="A56" s="166" t="s">
        <v>485</v>
      </c>
      <c r="B56" s="353" t="s">
        <v>504</v>
      </c>
      <c r="C56" s="353" t="s">
        <v>962</v>
      </c>
      <c r="D56" s="353" t="s">
        <v>962</v>
      </c>
      <c r="E56" s="353" t="s">
        <v>962</v>
      </c>
      <c r="F56" s="353" t="s">
        <v>962</v>
      </c>
      <c r="G56" s="751"/>
      <c r="H56" s="752"/>
      <c r="I56" s="751"/>
      <c r="J56" s="752"/>
    </row>
    <row r="57" spans="1:10">
      <c r="A57" s="166"/>
      <c r="B57" s="349"/>
      <c r="C57" s="349"/>
      <c r="D57" s="349"/>
      <c r="E57" s="349"/>
      <c r="F57" s="349"/>
      <c r="G57" s="765"/>
      <c r="H57" s="765"/>
      <c r="I57" s="765"/>
      <c r="J57" s="765"/>
    </row>
    <row r="58" spans="1:10">
      <c r="A58" s="1464" t="s">
        <v>505</v>
      </c>
      <c r="B58" s="1464" t="s">
        <v>345</v>
      </c>
      <c r="C58" s="1464" t="s">
        <v>345</v>
      </c>
      <c r="D58" s="1464" t="s">
        <v>345</v>
      </c>
      <c r="E58" s="1464" t="s">
        <v>345</v>
      </c>
      <c r="F58" s="1464" t="s">
        <v>345</v>
      </c>
      <c r="G58" s="1469" t="s">
        <v>348</v>
      </c>
      <c r="H58" s="1470" t="s">
        <v>345</v>
      </c>
      <c r="I58" s="1469" t="s">
        <v>349</v>
      </c>
      <c r="J58" s="1470" t="s">
        <v>345</v>
      </c>
    </row>
    <row r="59" spans="1:10">
      <c r="A59" s="726" t="s">
        <v>367</v>
      </c>
      <c r="B59" s="727" t="s">
        <v>228</v>
      </c>
      <c r="C59" s="727" t="s">
        <v>229</v>
      </c>
      <c r="D59" s="727" t="s">
        <v>230</v>
      </c>
      <c r="E59" s="727" t="s">
        <v>231</v>
      </c>
      <c r="F59" s="727" t="s">
        <v>232</v>
      </c>
      <c r="G59" s="730" t="s">
        <v>350</v>
      </c>
      <c r="H59" s="731" t="s">
        <v>351</v>
      </c>
      <c r="I59" s="730" t="s">
        <v>350</v>
      </c>
      <c r="J59" s="731" t="s">
        <v>351</v>
      </c>
    </row>
    <row r="60" spans="1:10">
      <c r="A60" s="166" t="s">
        <v>481</v>
      </c>
      <c r="B60" s="353" t="s">
        <v>506</v>
      </c>
      <c r="C60" s="353" t="s">
        <v>507</v>
      </c>
      <c r="D60" s="353" t="s">
        <v>507</v>
      </c>
      <c r="E60" s="353" t="s">
        <v>507</v>
      </c>
      <c r="F60" s="353" t="s">
        <v>508</v>
      </c>
      <c r="G60" s="761">
        <v>0.01</v>
      </c>
      <c r="H60" s="733">
        <v>-0.04</v>
      </c>
      <c r="I60" s="732">
        <v>0.01</v>
      </c>
      <c r="J60" s="733">
        <v>-0.04</v>
      </c>
    </row>
    <row r="61" spans="1:10">
      <c r="A61" s="166" t="s">
        <v>482</v>
      </c>
      <c r="B61" s="353" t="s">
        <v>509</v>
      </c>
      <c r="C61" s="353" t="s">
        <v>509</v>
      </c>
      <c r="D61" s="353" t="s">
        <v>510</v>
      </c>
      <c r="E61" s="353" t="s">
        <v>511</v>
      </c>
      <c r="F61" s="353" t="s">
        <v>512</v>
      </c>
      <c r="G61" s="732">
        <v>0.08</v>
      </c>
      <c r="H61" s="733">
        <v>0</v>
      </c>
      <c r="I61" s="732">
        <v>0.08</v>
      </c>
      <c r="J61" s="733">
        <v>0</v>
      </c>
    </row>
    <row r="62" spans="1:10">
      <c r="A62" s="166" t="s">
        <v>483</v>
      </c>
      <c r="B62" s="353" t="s">
        <v>444</v>
      </c>
      <c r="C62" s="353" t="s">
        <v>444</v>
      </c>
      <c r="D62" s="353" t="s">
        <v>513</v>
      </c>
      <c r="E62" s="353" t="s">
        <v>514</v>
      </c>
      <c r="F62" s="353" t="s">
        <v>515</v>
      </c>
      <c r="G62" s="732">
        <v>0.11</v>
      </c>
      <c r="H62" s="733">
        <v>0</v>
      </c>
      <c r="I62" s="732">
        <v>0.06</v>
      </c>
      <c r="J62" s="733">
        <v>-0.04</v>
      </c>
    </row>
    <row r="63" spans="1:10">
      <c r="A63" s="166" t="s">
        <v>484</v>
      </c>
      <c r="B63" s="353" t="s">
        <v>516</v>
      </c>
      <c r="C63" s="353" t="s">
        <v>493</v>
      </c>
      <c r="D63" s="353" t="s">
        <v>517</v>
      </c>
      <c r="E63" s="353" t="s">
        <v>517</v>
      </c>
      <c r="F63" s="353" t="s">
        <v>518</v>
      </c>
      <c r="G63" s="732">
        <v>0.06</v>
      </c>
      <c r="H63" s="733">
        <v>-0.08</v>
      </c>
      <c r="I63" s="732">
        <v>0.08</v>
      </c>
      <c r="J63" s="740">
        <v>-7.0000000000000007E-2</v>
      </c>
    </row>
    <row r="64" spans="1:10">
      <c r="A64" s="166" t="s">
        <v>485</v>
      </c>
      <c r="B64" s="353">
        <v>0</v>
      </c>
      <c r="C64" s="353" t="s">
        <v>504</v>
      </c>
      <c r="D64" s="353" t="s">
        <v>504</v>
      </c>
      <c r="E64" s="353" t="s">
        <v>962</v>
      </c>
      <c r="F64" s="353" t="s">
        <v>962</v>
      </c>
      <c r="G64" s="751"/>
      <c r="H64" s="752"/>
      <c r="I64" s="751"/>
      <c r="J64" s="752"/>
    </row>
  </sheetData>
  <mergeCells count="23">
    <mergeCell ref="A34:F34"/>
    <mergeCell ref="G34:H34"/>
    <mergeCell ref="I34:J34"/>
    <mergeCell ref="A1:J1"/>
    <mergeCell ref="G2:H2"/>
    <mergeCell ref="I2:J2"/>
    <mergeCell ref="A20:D20"/>
    <mergeCell ref="G20:H20"/>
    <mergeCell ref="I20:J20"/>
    <mergeCell ref="A24:J24"/>
    <mergeCell ref="A25:J25"/>
    <mergeCell ref="A26:F26"/>
    <mergeCell ref="G26:H26"/>
    <mergeCell ref="I26:J26"/>
    <mergeCell ref="A58:F58"/>
    <mergeCell ref="G58:H58"/>
    <mergeCell ref="I58:J58"/>
    <mergeCell ref="A42:F42"/>
    <mergeCell ref="G42:H42"/>
    <mergeCell ref="I42:J42"/>
    <mergeCell ref="A50:F50"/>
    <mergeCell ref="G50:H50"/>
    <mergeCell ref="I50:J50"/>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52:F56 B60:F65 B22:F2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rgb="FFFFCCCC"/>
  </sheetPr>
  <dimension ref="F3:G3"/>
  <sheetViews>
    <sheetView view="pageLayout" zoomScale="55" zoomScaleNormal="100" zoomScaleSheetLayoutView="80" zoomScalePageLayoutView="55" workbookViewId="0">
      <selection activeCell="A4" sqref="A4"/>
    </sheetView>
  </sheetViews>
  <sheetFormatPr defaultColWidth="9.1796875" defaultRowHeight="14.5"/>
  <cols>
    <col min="1" max="4" width="9.1796875" style="1"/>
    <col min="5" max="5" width="3.54296875" style="1" customWidth="1"/>
    <col min="6" max="16384" width="9.1796875" style="1"/>
  </cols>
  <sheetData>
    <row r="3" spans="6:7" ht="35">
      <c r="F3" s="8"/>
      <c r="G3" s="8"/>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76468-1AFB-4407-B2CC-1780BDF85540}">
  <dimension ref="A1:H69"/>
  <sheetViews>
    <sheetView view="pageLayout" topLeftCell="A40" zoomScale="90" zoomScaleNormal="100" zoomScalePageLayoutView="90" workbookViewId="0">
      <selection activeCell="A4" sqref="A4"/>
    </sheetView>
  </sheetViews>
  <sheetFormatPr defaultColWidth="8.7265625" defaultRowHeight="12.5"/>
  <cols>
    <col min="1" max="1" width="35.453125" style="497" customWidth="1"/>
    <col min="2" max="8" width="11.26953125" style="497" customWidth="1"/>
    <col min="9" max="18" width="8.7265625" style="497" customWidth="1"/>
    <col min="19" max="19" width="1" style="497" customWidth="1"/>
    <col min="20" max="16384" width="8.7265625" style="497"/>
  </cols>
  <sheetData>
    <row r="1" spans="1:8" ht="19" customHeight="1">
      <c r="A1" s="1473" t="s">
        <v>519</v>
      </c>
      <c r="B1" s="1473" t="s">
        <v>345</v>
      </c>
      <c r="C1" s="1473" t="s">
        <v>345</v>
      </c>
      <c r="D1" s="1473" t="s">
        <v>345</v>
      </c>
      <c r="E1" s="1373"/>
      <c r="F1" s="1373"/>
      <c r="G1" s="1478"/>
      <c r="H1" s="1478"/>
    </row>
    <row r="2" spans="1:8" ht="10.5" customHeight="1">
      <c r="A2" s="167"/>
      <c r="B2" s="167"/>
      <c r="C2" s="167"/>
      <c r="D2" s="167"/>
      <c r="E2" s="167"/>
      <c r="F2" s="167"/>
      <c r="G2" s="1479" t="s">
        <v>348</v>
      </c>
      <c r="H2" s="1480" t="s">
        <v>345</v>
      </c>
    </row>
    <row r="3" spans="1:8" ht="10.5" customHeight="1">
      <c r="A3" s="726" t="s">
        <v>307</v>
      </c>
      <c r="B3" s="727" t="s">
        <v>228</v>
      </c>
      <c r="C3" s="727" t="s">
        <v>229</v>
      </c>
      <c r="D3" s="727" t="s">
        <v>230</v>
      </c>
      <c r="E3" s="727" t="s">
        <v>231</v>
      </c>
      <c r="F3" s="727" t="s">
        <v>232</v>
      </c>
      <c r="G3" s="730" t="s">
        <v>350</v>
      </c>
      <c r="H3" s="731" t="s">
        <v>351</v>
      </c>
    </row>
    <row r="4" spans="1:8" ht="13.15" customHeight="1">
      <c r="A4" s="166" t="s">
        <v>352</v>
      </c>
      <c r="B4" s="349">
        <v>267</v>
      </c>
      <c r="C4" s="349">
        <v>247</v>
      </c>
      <c r="D4" s="349">
        <v>228</v>
      </c>
      <c r="E4" s="349">
        <v>231</v>
      </c>
      <c r="F4" s="349">
        <v>240</v>
      </c>
      <c r="G4" s="732">
        <v>0.11</v>
      </c>
      <c r="H4" s="733">
        <v>0.08</v>
      </c>
    </row>
    <row r="5" spans="1:8" ht="13.15" customHeight="1">
      <c r="A5" s="166" t="s">
        <v>353</v>
      </c>
      <c r="B5" s="349">
        <v>129</v>
      </c>
      <c r="C5" s="349">
        <v>119</v>
      </c>
      <c r="D5" s="349">
        <v>115</v>
      </c>
      <c r="E5" s="349">
        <v>167</v>
      </c>
      <c r="F5" s="349">
        <v>140</v>
      </c>
      <c r="G5" s="732">
        <v>-0.08</v>
      </c>
      <c r="H5" s="733">
        <v>0.08</v>
      </c>
    </row>
    <row r="6" spans="1:8" ht="13.15" customHeight="1">
      <c r="A6" s="166" t="s">
        <v>354</v>
      </c>
      <c r="B6" s="349">
        <v>133</v>
      </c>
      <c r="C6" s="349">
        <v>86</v>
      </c>
      <c r="D6" s="349">
        <v>91</v>
      </c>
      <c r="E6" s="349">
        <v>107</v>
      </c>
      <c r="F6" s="349">
        <v>238</v>
      </c>
      <c r="G6" s="732">
        <v>-0.44</v>
      </c>
      <c r="H6" s="733">
        <v>0.55000000000000004</v>
      </c>
    </row>
    <row r="7" spans="1:8" ht="13.15" customHeight="1">
      <c r="A7" s="166" t="s">
        <v>355</v>
      </c>
      <c r="B7" s="349">
        <v>0</v>
      </c>
      <c r="C7" s="349">
        <v>2</v>
      </c>
      <c r="D7" s="349">
        <v>0</v>
      </c>
      <c r="E7" s="349">
        <v>0</v>
      </c>
      <c r="F7" s="349">
        <v>1</v>
      </c>
      <c r="G7" s="732"/>
      <c r="H7" s="733"/>
    </row>
    <row r="8" spans="1:8" ht="13.15" customHeight="1">
      <c r="A8" s="728" t="s">
        <v>356</v>
      </c>
      <c r="B8" s="729">
        <v>529</v>
      </c>
      <c r="C8" s="729">
        <v>454</v>
      </c>
      <c r="D8" s="729">
        <v>434</v>
      </c>
      <c r="E8" s="729">
        <v>505</v>
      </c>
      <c r="F8" s="729">
        <v>619</v>
      </c>
      <c r="G8" s="734">
        <v>-0.15</v>
      </c>
      <c r="H8" s="735">
        <v>0.17</v>
      </c>
    </row>
    <row r="9" spans="1:8" ht="13.15" customHeight="1">
      <c r="A9" s="728" t="s">
        <v>357</v>
      </c>
      <c r="B9" s="729">
        <v>-275</v>
      </c>
      <c r="C9" s="729">
        <v>-175</v>
      </c>
      <c r="D9" s="729">
        <v>-173</v>
      </c>
      <c r="E9" s="729">
        <v>-174</v>
      </c>
      <c r="F9" s="729">
        <v>-274</v>
      </c>
      <c r="G9" s="734">
        <v>0</v>
      </c>
      <c r="H9" s="735">
        <v>0.56999999999999995</v>
      </c>
    </row>
    <row r="10" spans="1:8" ht="13.15" customHeight="1">
      <c r="A10" s="728" t="s">
        <v>358</v>
      </c>
      <c r="B10" s="729">
        <v>254</v>
      </c>
      <c r="C10" s="729">
        <v>279</v>
      </c>
      <c r="D10" s="729">
        <v>261</v>
      </c>
      <c r="E10" s="729">
        <v>331</v>
      </c>
      <c r="F10" s="729">
        <v>345</v>
      </c>
      <c r="G10" s="734">
        <v>-0.26</v>
      </c>
      <c r="H10" s="735">
        <v>-0.09</v>
      </c>
    </row>
    <row r="11" spans="1:8" ht="13.15" customHeight="1">
      <c r="A11" s="166" t="s">
        <v>359</v>
      </c>
      <c r="B11" s="349">
        <v>29</v>
      </c>
      <c r="C11" s="349">
        <v>-12</v>
      </c>
      <c r="D11" s="349">
        <v>10</v>
      </c>
      <c r="E11" s="349">
        <v>12</v>
      </c>
      <c r="F11" s="349">
        <v>-27</v>
      </c>
      <c r="G11" s="732"/>
      <c r="H11" s="733"/>
    </row>
    <row r="12" spans="1:8" ht="13.15" customHeight="1">
      <c r="A12" s="728" t="s">
        <v>360</v>
      </c>
      <c r="B12" s="729">
        <v>283</v>
      </c>
      <c r="C12" s="729">
        <v>267</v>
      </c>
      <c r="D12" s="729">
        <v>271</v>
      </c>
      <c r="E12" s="729">
        <v>343</v>
      </c>
      <c r="F12" s="729">
        <v>318</v>
      </c>
      <c r="G12" s="734">
        <v>-0.11</v>
      </c>
      <c r="H12" s="735">
        <v>0.06</v>
      </c>
    </row>
    <row r="13" spans="1:8" ht="10.5" customHeight="1">
      <c r="A13" s="348"/>
      <c r="B13" s="348"/>
      <c r="C13" s="351"/>
      <c r="D13" s="351"/>
      <c r="E13" s="351"/>
      <c r="F13" s="351"/>
      <c r="G13" s="736"/>
      <c r="H13" s="737"/>
    </row>
    <row r="14" spans="1:8" ht="12.65" customHeight="1">
      <c r="A14" s="166" t="s">
        <v>361</v>
      </c>
      <c r="B14" s="349">
        <v>38</v>
      </c>
      <c r="C14" s="349">
        <v>44</v>
      </c>
      <c r="D14" s="349">
        <v>46</v>
      </c>
      <c r="E14" s="349">
        <v>39</v>
      </c>
      <c r="F14" s="349">
        <v>32</v>
      </c>
      <c r="G14" s="732"/>
      <c r="H14" s="733"/>
    </row>
    <row r="15" spans="1:8" ht="12.65" customHeight="1">
      <c r="A15" s="166" t="s">
        <v>362</v>
      </c>
      <c r="B15" s="349">
        <v>18.928428833575214</v>
      </c>
      <c r="C15" s="349">
        <v>13</v>
      </c>
      <c r="D15" s="349">
        <v>13</v>
      </c>
      <c r="E15" s="349">
        <v>17</v>
      </c>
      <c r="F15" s="349">
        <v>21</v>
      </c>
      <c r="G15" s="732"/>
      <c r="H15" s="733"/>
    </row>
    <row r="16" spans="1:8" ht="12.65" customHeight="1">
      <c r="A16" s="166" t="s">
        <v>363</v>
      </c>
      <c r="B16" s="349">
        <v>5942</v>
      </c>
      <c r="C16" s="349">
        <v>5655</v>
      </c>
      <c r="D16" s="349">
        <v>5505</v>
      </c>
      <c r="E16" s="349">
        <v>5580</v>
      </c>
      <c r="F16" s="349">
        <v>5866</v>
      </c>
      <c r="G16" s="732" t="s">
        <v>0</v>
      </c>
      <c r="H16" s="733" t="s">
        <v>0</v>
      </c>
    </row>
    <row r="17" spans="1:8" ht="12.65" customHeight="1">
      <c r="A17" s="350" t="s">
        <v>364</v>
      </c>
      <c r="B17" s="349">
        <v>43477</v>
      </c>
      <c r="C17" s="349">
        <v>41333</v>
      </c>
      <c r="D17" s="349">
        <v>40509</v>
      </c>
      <c r="E17" s="349">
        <v>40518</v>
      </c>
      <c r="F17" s="349">
        <v>42095</v>
      </c>
      <c r="G17" s="732" t="s">
        <v>0</v>
      </c>
      <c r="H17" s="733" t="s">
        <v>0</v>
      </c>
    </row>
    <row r="18" spans="1:8" ht="12.65" customHeight="1">
      <c r="A18" s="166" t="s">
        <v>365</v>
      </c>
      <c r="B18" s="349">
        <v>1213</v>
      </c>
      <c r="C18" s="349">
        <v>1210</v>
      </c>
      <c r="D18" s="349">
        <v>1291</v>
      </c>
      <c r="E18" s="349">
        <v>1326</v>
      </c>
      <c r="F18" s="349">
        <v>1384</v>
      </c>
      <c r="G18" s="738">
        <v>-0.12</v>
      </c>
      <c r="H18" s="739">
        <v>0</v>
      </c>
    </row>
    <row r="19" spans="1:8" ht="12.65" customHeight="1">
      <c r="A19" s="972" t="s">
        <v>390</v>
      </c>
      <c r="B19" s="166"/>
      <c r="C19" s="349"/>
      <c r="D19" s="349"/>
      <c r="E19" s="349"/>
      <c r="F19" s="349"/>
      <c r="G19" s="505"/>
      <c r="H19" s="505"/>
    </row>
    <row r="20" spans="1:8" ht="10.5" customHeight="1">
      <c r="A20" s="166"/>
      <c r="B20" s="166"/>
      <c r="C20" s="349"/>
      <c r="D20" s="349"/>
      <c r="E20" s="349"/>
      <c r="F20" s="349"/>
      <c r="G20" s="505"/>
      <c r="H20" s="505"/>
    </row>
    <row r="21" spans="1:8" ht="15" customHeight="1">
      <c r="A21" s="759" t="s">
        <v>520</v>
      </c>
      <c r="B21" s="758"/>
      <c r="C21" s="758"/>
      <c r="D21" s="758"/>
      <c r="E21" s="758"/>
      <c r="F21" s="758"/>
      <c r="G21" s="1469" t="s">
        <v>348</v>
      </c>
      <c r="H21" s="1470" t="s">
        <v>345</v>
      </c>
    </row>
    <row r="22" spans="1:8" ht="10.5" customHeight="1">
      <c r="A22" s="726" t="s">
        <v>367</v>
      </c>
      <c r="B22" s="727" t="s">
        <v>228</v>
      </c>
      <c r="C22" s="727" t="s">
        <v>229</v>
      </c>
      <c r="D22" s="727" t="s">
        <v>230</v>
      </c>
      <c r="E22" s="727" t="s">
        <v>231</v>
      </c>
      <c r="F22" s="727" t="s">
        <v>232</v>
      </c>
      <c r="G22" s="730" t="s">
        <v>350</v>
      </c>
      <c r="H22" s="731" t="s">
        <v>351</v>
      </c>
    </row>
    <row r="23" spans="1:8" ht="13.15" customHeight="1">
      <c r="A23" s="1176" t="s">
        <v>467</v>
      </c>
      <c r="B23" s="353" t="s">
        <v>521</v>
      </c>
      <c r="C23" s="353" t="s">
        <v>522</v>
      </c>
      <c r="D23" s="353" t="s">
        <v>523</v>
      </c>
      <c r="E23" s="353" t="s">
        <v>524</v>
      </c>
      <c r="F23" s="353" t="s">
        <v>525</v>
      </c>
      <c r="G23" s="732">
        <v>0.11</v>
      </c>
      <c r="H23" s="733">
        <v>7.0000000000000007E-2</v>
      </c>
    </row>
    <row r="24" spans="1:8" ht="13.15" customHeight="1">
      <c r="A24" s="1176" t="s">
        <v>473</v>
      </c>
      <c r="B24" s="353" t="s">
        <v>526</v>
      </c>
      <c r="C24" s="353" t="s">
        <v>521</v>
      </c>
      <c r="D24" s="353" t="s">
        <v>521</v>
      </c>
      <c r="E24" s="353" t="s">
        <v>450</v>
      </c>
      <c r="F24" s="353" t="s">
        <v>527</v>
      </c>
      <c r="G24" s="763">
        <v>0.31</v>
      </c>
      <c r="H24" s="739">
        <v>0.14000000000000001</v>
      </c>
    </row>
    <row r="25" spans="1:8" ht="10.5" customHeight="1">
      <c r="A25" s="1176"/>
      <c r="B25" s="349"/>
      <c r="C25" s="353"/>
      <c r="D25" s="353"/>
      <c r="E25" s="353"/>
      <c r="F25" s="353"/>
      <c r="G25" s="760"/>
      <c r="H25" s="760"/>
    </row>
    <row r="26" spans="1:8" ht="10.5" customHeight="1">
      <c r="A26" s="352"/>
      <c r="B26" s="352"/>
      <c r="C26" s="352"/>
      <c r="D26" s="352"/>
      <c r="E26" s="352"/>
      <c r="F26" s="352"/>
      <c r="G26" s="352"/>
      <c r="H26" s="352"/>
    </row>
    <row r="27" spans="1:8" ht="15" customHeight="1">
      <c r="A27" s="1464" t="s">
        <v>528</v>
      </c>
      <c r="B27" s="1464" t="s">
        <v>345</v>
      </c>
      <c r="C27" s="1464" t="s">
        <v>345</v>
      </c>
      <c r="D27" s="1464" t="s">
        <v>345</v>
      </c>
      <c r="E27" s="758"/>
      <c r="F27" s="758"/>
      <c r="G27" s="1469" t="s">
        <v>348</v>
      </c>
      <c r="H27" s="1470" t="s">
        <v>345</v>
      </c>
    </row>
    <row r="28" spans="1:8" ht="10.5" customHeight="1">
      <c r="A28" s="726" t="s">
        <v>307</v>
      </c>
      <c r="B28" s="727" t="s">
        <v>228</v>
      </c>
      <c r="C28" s="727" t="s">
        <v>229</v>
      </c>
      <c r="D28" s="727" t="s">
        <v>230</v>
      </c>
      <c r="E28" s="727" t="s">
        <v>231</v>
      </c>
      <c r="F28" s="727" t="s">
        <v>232</v>
      </c>
      <c r="G28" s="730" t="s">
        <v>350</v>
      </c>
      <c r="H28" s="731" t="s">
        <v>351</v>
      </c>
    </row>
    <row r="29" spans="1:8" ht="12" customHeight="1">
      <c r="A29" s="1176" t="s">
        <v>529</v>
      </c>
      <c r="B29" s="349">
        <v>39</v>
      </c>
      <c r="C29" s="349">
        <v>38</v>
      </c>
      <c r="D29" s="349">
        <v>34</v>
      </c>
      <c r="E29" s="349">
        <v>36</v>
      </c>
      <c r="F29" s="349">
        <v>35</v>
      </c>
      <c r="G29" s="732">
        <v>0.11</v>
      </c>
      <c r="H29" s="733">
        <v>0.03</v>
      </c>
    </row>
    <row r="30" spans="1:8" ht="12" customHeight="1">
      <c r="A30" s="1176" t="s">
        <v>530</v>
      </c>
      <c r="B30" s="349">
        <v>48</v>
      </c>
      <c r="C30" s="349">
        <v>36</v>
      </c>
      <c r="D30" s="349">
        <v>36</v>
      </c>
      <c r="E30" s="349">
        <v>41</v>
      </c>
      <c r="F30" s="349">
        <v>50</v>
      </c>
      <c r="G30" s="732">
        <v>-0.04</v>
      </c>
      <c r="H30" s="733">
        <v>0.33</v>
      </c>
    </row>
    <row r="31" spans="1:8" ht="12" customHeight="1">
      <c r="A31" s="1176" t="s">
        <v>531</v>
      </c>
      <c r="B31" s="349">
        <v>72</v>
      </c>
      <c r="C31" s="349">
        <v>73</v>
      </c>
      <c r="D31" s="349">
        <v>71</v>
      </c>
      <c r="E31" s="349">
        <v>73</v>
      </c>
      <c r="F31" s="349">
        <v>74</v>
      </c>
      <c r="G31" s="732">
        <v>-0.03</v>
      </c>
      <c r="H31" s="733">
        <v>-0.01</v>
      </c>
    </row>
    <row r="32" spans="1:8" ht="12" customHeight="1">
      <c r="A32" s="1176" t="s">
        <v>532</v>
      </c>
      <c r="B32" s="349">
        <v>97</v>
      </c>
      <c r="C32" s="349">
        <v>89</v>
      </c>
      <c r="D32" s="349">
        <v>83</v>
      </c>
      <c r="E32" s="349">
        <v>75</v>
      </c>
      <c r="F32" s="349">
        <v>71</v>
      </c>
      <c r="G32" s="732">
        <v>0.37</v>
      </c>
      <c r="H32" s="733">
        <v>0.09</v>
      </c>
    </row>
    <row r="33" spans="1:8" ht="12" customHeight="1">
      <c r="A33" s="1176" t="s">
        <v>485</v>
      </c>
      <c r="B33" s="349">
        <v>11</v>
      </c>
      <c r="C33" s="349">
        <v>11</v>
      </c>
      <c r="D33" s="349">
        <v>4</v>
      </c>
      <c r="E33" s="349">
        <v>6</v>
      </c>
      <c r="F33" s="349">
        <v>10</v>
      </c>
      <c r="G33" s="738"/>
      <c r="H33" s="739"/>
    </row>
    <row r="34" spans="1:8" ht="9.75" customHeight="1">
      <c r="A34" s="166"/>
      <c r="B34" s="520"/>
      <c r="C34" s="619"/>
      <c r="D34" s="619"/>
      <c r="E34" s="520"/>
      <c r="F34" s="520"/>
      <c r="G34" s="766"/>
      <c r="H34" s="766"/>
    </row>
    <row r="35" spans="1:8" ht="15" customHeight="1">
      <c r="A35" s="1174" t="s">
        <v>533</v>
      </c>
      <c r="B35" s="757"/>
      <c r="C35" s="757"/>
      <c r="D35" s="757"/>
      <c r="E35" s="757"/>
      <c r="F35" s="757"/>
      <c r="G35" s="1469" t="s">
        <v>348</v>
      </c>
      <c r="H35" s="1470" t="s">
        <v>345</v>
      </c>
    </row>
    <row r="36" spans="1:8" ht="15.75" customHeight="1">
      <c r="A36" s="726" t="s">
        <v>307</v>
      </c>
      <c r="B36" s="727" t="s">
        <v>228</v>
      </c>
      <c r="C36" s="727" t="s">
        <v>229</v>
      </c>
      <c r="D36" s="727" t="s">
        <v>230</v>
      </c>
      <c r="E36" s="727" t="s">
        <v>231</v>
      </c>
      <c r="F36" s="727" t="s">
        <v>232</v>
      </c>
      <c r="G36" s="730" t="s">
        <v>350</v>
      </c>
      <c r="H36" s="731" t="s">
        <v>351</v>
      </c>
    </row>
    <row r="37" spans="1:8" ht="11.65" customHeight="1">
      <c r="A37" s="1176" t="s">
        <v>529</v>
      </c>
      <c r="B37" s="349">
        <v>31</v>
      </c>
      <c r="C37" s="349">
        <v>33</v>
      </c>
      <c r="D37" s="349">
        <v>23</v>
      </c>
      <c r="E37" s="349">
        <v>51</v>
      </c>
      <c r="F37" s="349">
        <v>31</v>
      </c>
      <c r="G37" s="732">
        <v>0</v>
      </c>
      <c r="H37" s="733">
        <v>-0.06</v>
      </c>
    </row>
    <row r="38" spans="1:8" ht="11.65" customHeight="1">
      <c r="A38" s="1176" t="s">
        <v>530</v>
      </c>
      <c r="B38" s="349">
        <v>35</v>
      </c>
      <c r="C38" s="349">
        <v>29</v>
      </c>
      <c r="D38" s="349">
        <v>29</v>
      </c>
      <c r="E38" s="349">
        <v>43</v>
      </c>
      <c r="F38" s="349">
        <v>34</v>
      </c>
      <c r="G38" s="732">
        <v>0.03</v>
      </c>
      <c r="H38" s="733">
        <v>0.21</v>
      </c>
    </row>
    <row r="39" spans="1:8" ht="11.65" customHeight="1">
      <c r="A39" s="1176" t="s">
        <v>531</v>
      </c>
      <c r="B39" s="349">
        <v>26</v>
      </c>
      <c r="C39" s="349">
        <v>26</v>
      </c>
      <c r="D39" s="349">
        <v>23</v>
      </c>
      <c r="E39" s="349">
        <v>28</v>
      </c>
      <c r="F39" s="349">
        <v>36</v>
      </c>
      <c r="G39" s="732">
        <v>-0.28000000000000003</v>
      </c>
      <c r="H39" s="733">
        <v>0</v>
      </c>
    </row>
    <row r="40" spans="1:8" ht="11.65" customHeight="1">
      <c r="A40" s="1176" t="s">
        <v>532</v>
      </c>
      <c r="B40" s="349">
        <v>41</v>
      </c>
      <c r="C40" s="349">
        <v>54</v>
      </c>
      <c r="D40" s="349">
        <v>37</v>
      </c>
      <c r="E40" s="349">
        <v>50</v>
      </c>
      <c r="F40" s="349">
        <v>40</v>
      </c>
      <c r="G40" s="732">
        <v>0.03</v>
      </c>
      <c r="H40" s="733">
        <v>-0.24</v>
      </c>
    </row>
    <row r="41" spans="1:8" ht="11.65" customHeight="1">
      <c r="A41" s="1176" t="s">
        <v>485</v>
      </c>
      <c r="B41" s="349">
        <v>-4</v>
      </c>
      <c r="C41" s="349">
        <v>-23</v>
      </c>
      <c r="D41" s="349">
        <v>3</v>
      </c>
      <c r="E41" s="349">
        <v>-5</v>
      </c>
      <c r="F41" s="349">
        <v>-1</v>
      </c>
      <c r="G41" s="738"/>
      <c r="H41" s="739"/>
    </row>
    <row r="42" spans="1:8" ht="9.75" customHeight="1">
      <c r="A42" s="766"/>
      <c r="B42" s="766"/>
      <c r="C42" s="766"/>
      <c r="D42" s="766"/>
      <c r="E42" s="766"/>
      <c r="F42" s="766"/>
      <c r="G42" s="766"/>
      <c r="H42" s="766"/>
    </row>
    <row r="43" spans="1:8" ht="9.75" customHeight="1">
      <c r="A43" s="348"/>
      <c r="B43" s="351"/>
      <c r="C43" s="351"/>
      <c r="D43" s="351"/>
      <c r="E43" s="351"/>
      <c r="F43" s="351"/>
      <c r="G43" s="766"/>
      <c r="H43" s="766"/>
    </row>
    <row r="44" spans="1:8" ht="15" customHeight="1">
      <c r="A44" s="1174" t="s">
        <v>534</v>
      </c>
      <c r="B44" s="757"/>
      <c r="C44" s="757"/>
      <c r="D44" s="757"/>
      <c r="E44" s="757"/>
      <c r="F44" s="757"/>
      <c r="G44" s="1477"/>
      <c r="H44" s="1477" t="s">
        <v>345</v>
      </c>
    </row>
    <row r="45" spans="1:8" ht="15.75" customHeight="1">
      <c r="A45" s="726" t="s">
        <v>307</v>
      </c>
      <c r="B45" s="727" t="s">
        <v>228</v>
      </c>
      <c r="C45" s="727" t="s">
        <v>229</v>
      </c>
      <c r="D45" s="727" t="s">
        <v>230</v>
      </c>
      <c r="E45" s="727" t="s">
        <v>231</v>
      </c>
      <c r="F45" s="727" t="s">
        <v>232</v>
      </c>
      <c r="G45" s="1334"/>
      <c r="H45" s="1334"/>
    </row>
    <row r="46" spans="1:8" ht="12" customHeight="1">
      <c r="A46" s="1176" t="s">
        <v>529</v>
      </c>
      <c r="B46" s="349">
        <v>0</v>
      </c>
      <c r="C46" s="349">
        <v>5</v>
      </c>
      <c r="D46" s="349">
        <v>5</v>
      </c>
      <c r="E46" s="349">
        <v>3</v>
      </c>
      <c r="F46" s="349">
        <v>11</v>
      </c>
      <c r="G46" s="505"/>
      <c r="H46" s="505"/>
    </row>
    <row r="47" spans="1:8" ht="12" customHeight="1">
      <c r="A47" s="1176" t="s">
        <v>530</v>
      </c>
      <c r="B47" s="349">
        <v>6</v>
      </c>
      <c r="C47" s="349">
        <v>-10</v>
      </c>
      <c r="D47" s="349">
        <v>6</v>
      </c>
      <c r="E47" s="349">
        <v>-2</v>
      </c>
      <c r="F47" s="349">
        <v>0</v>
      </c>
      <c r="G47" s="505"/>
      <c r="H47" s="505"/>
    </row>
    <row r="48" spans="1:8" ht="12" customHeight="1">
      <c r="A48" s="1176" t="s">
        <v>531</v>
      </c>
      <c r="B48" s="349">
        <v>18</v>
      </c>
      <c r="C48" s="349">
        <v>-2</v>
      </c>
      <c r="D48" s="349">
        <v>-1</v>
      </c>
      <c r="E48" s="349">
        <v>1</v>
      </c>
      <c r="F48" s="349">
        <v>-35</v>
      </c>
      <c r="G48" s="505"/>
      <c r="H48" s="505"/>
    </row>
    <row r="49" spans="1:8" ht="12" customHeight="1">
      <c r="A49" s="1176" t="s">
        <v>532</v>
      </c>
      <c r="B49" s="349">
        <v>4</v>
      </c>
      <c r="C49" s="349">
        <v>-3</v>
      </c>
      <c r="D49" s="349">
        <v>-1</v>
      </c>
      <c r="E49" s="349">
        <v>7</v>
      </c>
      <c r="F49" s="349">
        <v>-2</v>
      </c>
      <c r="G49" s="505"/>
      <c r="H49" s="505"/>
    </row>
    <row r="50" spans="1:8" ht="12" customHeight="1">
      <c r="A50" s="1176" t="s">
        <v>485</v>
      </c>
      <c r="B50" s="349">
        <v>1</v>
      </c>
      <c r="C50" s="349">
        <v>-2</v>
      </c>
      <c r="D50" s="349">
        <v>1</v>
      </c>
      <c r="E50" s="349">
        <v>3</v>
      </c>
      <c r="F50" s="349">
        <v>-1</v>
      </c>
      <c r="G50" s="505"/>
      <c r="H50" s="505"/>
    </row>
    <row r="51" spans="1:8" ht="9.75" customHeight="1">
      <c r="A51" s="766"/>
      <c r="B51" s="766"/>
      <c r="C51" s="766"/>
      <c r="D51" s="766"/>
      <c r="E51" s="766"/>
      <c r="F51" s="766"/>
      <c r="G51" s="1335"/>
      <c r="H51" s="1335"/>
    </row>
    <row r="52" spans="1:8" ht="9.75" customHeight="1">
      <c r="A52" s="766"/>
      <c r="B52" s="766"/>
      <c r="C52" s="766"/>
      <c r="D52" s="766"/>
      <c r="E52" s="766"/>
      <c r="F52" s="766"/>
      <c r="G52" s="766"/>
      <c r="H52" s="766"/>
    </row>
    <row r="53" spans="1:8" ht="15" customHeight="1">
      <c r="A53" s="1464" t="s">
        <v>535</v>
      </c>
      <c r="B53" s="1464" t="s">
        <v>345</v>
      </c>
      <c r="C53" s="1464" t="s">
        <v>345</v>
      </c>
      <c r="D53" s="758"/>
      <c r="E53" s="758"/>
      <c r="F53" s="758"/>
      <c r="G53" s="1469" t="s">
        <v>348</v>
      </c>
      <c r="H53" s="1470" t="s">
        <v>345</v>
      </c>
    </row>
    <row r="54" spans="1:8" ht="15.75" customHeight="1">
      <c r="A54" s="726" t="s">
        <v>367</v>
      </c>
      <c r="B54" s="727" t="s">
        <v>228</v>
      </c>
      <c r="C54" s="727" t="s">
        <v>229</v>
      </c>
      <c r="D54" s="727" t="s">
        <v>230</v>
      </c>
      <c r="E54" s="727" t="s">
        <v>231</v>
      </c>
      <c r="F54" s="727" t="s">
        <v>232</v>
      </c>
      <c r="G54" s="730" t="s">
        <v>350</v>
      </c>
      <c r="H54" s="731" t="s">
        <v>351</v>
      </c>
    </row>
    <row r="55" spans="1:8" ht="13.15" customHeight="1">
      <c r="A55" s="1176" t="s">
        <v>529</v>
      </c>
      <c r="B55" s="353" t="s">
        <v>445</v>
      </c>
      <c r="C55" s="353" t="s">
        <v>536</v>
      </c>
      <c r="D55" s="353" t="s">
        <v>537</v>
      </c>
      <c r="E55" s="353" t="s">
        <v>536</v>
      </c>
      <c r="F55" s="353" t="s">
        <v>537</v>
      </c>
      <c r="G55" s="732">
        <v>0.43</v>
      </c>
      <c r="H55" s="733">
        <v>0.45</v>
      </c>
    </row>
    <row r="56" spans="1:8" ht="13.15" customHeight="1">
      <c r="A56" s="1176" t="s">
        <v>530</v>
      </c>
      <c r="B56" s="353" t="s">
        <v>538</v>
      </c>
      <c r="C56" s="353" t="s">
        <v>539</v>
      </c>
      <c r="D56" s="353" t="s">
        <v>540</v>
      </c>
      <c r="E56" s="353" t="s">
        <v>541</v>
      </c>
      <c r="F56" s="353" t="s">
        <v>539</v>
      </c>
      <c r="G56" s="732">
        <v>-0.06</v>
      </c>
      <c r="H56" s="733">
        <v>-0.06</v>
      </c>
    </row>
    <row r="57" spans="1:8" ht="13.15" customHeight="1">
      <c r="A57" s="1176" t="s">
        <v>531</v>
      </c>
      <c r="B57" s="353" t="s">
        <v>542</v>
      </c>
      <c r="C57" s="353" t="s">
        <v>543</v>
      </c>
      <c r="D57" s="353" t="s">
        <v>543</v>
      </c>
      <c r="E57" s="353" t="s">
        <v>143</v>
      </c>
      <c r="F57" s="353" t="s">
        <v>544</v>
      </c>
      <c r="G57" s="732">
        <v>-0.05</v>
      </c>
      <c r="H57" s="733">
        <v>0.02</v>
      </c>
    </row>
    <row r="58" spans="1:8" ht="13.15" customHeight="1">
      <c r="A58" s="1176" t="s">
        <v>532</v>
      </c>
      <c r="B58" s="353" t="s">
        <v>518</v>
      </c>
      <c r="C58" s="353" t="s">
        <v>545</v>
      </c>
      <c r="D58" s="353" t="s">
        <v>546</v>
      </c>
      <c r="E58" s="353" t="s">
        <v>151</v>
      </c>
      <c r="F58" s="353" t="s">
        <v>547</v>
      </c>
      <c r="G58" s="732">
        <v>0.18</v>
      </c>
      <c r="H58" s="733">
        <v>0.02</v>
      </c>
    </row>
    <row r="59" spans="1:8" ht="13.15" customHeight="1">
      <c r="A59" s="1176" t="s">
        <v>485</v>
      </c>
      <c r="B59" s="353" t="s">
        <v>548</v>
      </c>
      <c r="C59" s="353" t="s">
        <v>549</v>
      </c>
      <c r="D59" s="353" t="s">
        <v>548</v>
      </c>
      <c r="E59" s="353" t="s">
        <v>550</v>
      </c>
      <c r="F59" s="353" t="s">
        <v>551</v>
      </c>
      <c r="G59" s="738"/>
      <c r="H59" s="739"/>
    </row>
    <row r="60" spans="1:8" ht="9.75" customHeight="1">
      <c r="A60" s="766"/>
      <c r="B60" s="766"/>
      <c r="C60" s="766"/>
      <c r="D60" s="766"/>
      <c r="E60" s="766"/>
      <c r="F60" s="766"/>
      <c r="G60" s="766"/>
      <c r="H60" s="766"/>
    </row>
    <row r="61" spans="1:8" ht="9.75" customHeight="1">
      <c r="A61" s="766"/>
      <c r="B61" s="766"/>
      <c r="C61" s="766"/>
      <c r="D61" s="766"/>
      <c r="E61" s="766"/>
      <c r="F61" s="766"/>
      <c r="G61" s="766"/>
      <c r="H61" s="766"/>
    </row>
    <row r="62" spans="1:8" ht="15" customHeight="1">
      <c r="A62" s="1464" t="s">
        <v>552</v>
      </c>
      <c r="B62" s="1464" t="s">
        <v>345</v>
      </c>
      <c r="C62" s="1464" t="s">
        <v>345</v>
      </c>
      <c r="D62" s="758"/>
      <c r="E62" s="758"/>
      <c r="F62" s="758"/>
      <c r="G62" s="1469" t="s">
        <v>348</v>
      </c>
      <c r="H62" s="1470" t="s">
        <v>345</v>
      </c>
    </row>
    <row r="63" spans="1:8" ht="15.75" customHeight="1">
      <c r="A63" s="726" t="s">
        <v>367</v>
      </c>
      <c r="B63" s="727" t="s">
        <v>228</v>
      </c>
      <c r="C63" s="727" t="s">
        <v>229</v>
      </c>
      <c r="D63" s="727" t="s">
        <v>230</v>
      </c>
      <c r="E63" s="727" t="s">
        <v>231</v>
      </c>
      <c r="F63" s="727" t="s">
        <v>232</v>
      </c>
      <c r="G63" s="730" t="s">
        <v>350</v>
      </c>
      <c r="H63" s="731" t="s">
        <v>351</v>
      </c>
    </row>
    <row r="64" spans="1:8" ht="13.5" customHeight="1">
      <c r="A64" s="1176" t="s">
        <v>529</v>
      </c>
      <c r="B64" s="353" t="s">
        <v>553</v>
      </c>
      <c r="C64" s="353" t="s">
        <v>541</v>
      </c>
      <c r="D64" s="353" t="s">
        <v>554</v>
      </c>
      <c r="E64" s="353" t="s">
        <v>555</v>
      </c>
      <c r="F64" s="353" t="s">
        <v>556</v>
      </c>
      <c r="G64" s="732">
        <v>0.13</v>
      </c>
      <c r="H64" s="733">
        <v>0.03</v>
      </c>
    </row>
    <row r="65" spans="1:8" ht="13.5" customHeight="1">
      <c r="A65" s="1176" t="s">
        <v>530</v>
      </c>
      <c r="B65" s="353" t="s">
        <v>509</v>
      </c>
      <c r="C65" s="353" t="s">
        <v>557</v>
      </c>
      <c r="D65" s="353" t="s">
        <v>558</v>
      </c>
      <c r="E65" s="353" t="s">
        <v>559</v>
      </c>
      <c r="F65" s="353" t="s">
        <v>560</v>
      </c>
      <c r="G65" s="732">
        <v>0.24</v>
      </c>
      <c r="H65" s="733">
        <v>-0.04</v>
      </c>
    </row>
    <row r="66" spans="1:8" ht="13.5" customHeight="1">
      <c r="A66" s="1176" t="s">
        <v>531</v>
      </c>
      <c r="B66" s="353" t="s">
        <v>561</v>
      </c>
      <c r="C66" s="353" t="s">
        <v>445</v>
      </c>
      <c r="D66" s="353" t="s">
        <v>506</v>
      </c>
      <c r="E66" s="353" t="s">
        <v>562</v>
      </c>
      <c r="F66" s="353" t="s">
        <v>563</v>
      </c>
      <c r="G66" s="732">
        <v>0.41</v>
      </c>
      <c r="H66" s="733">
        <v>0.15</v>
      </c>
    </row>
    <row r="67" spans="1:8" ht="13.5" customHeight="1">
      <c r="A67" s="1176" t="s">
        <v>532</v>
      </c>
      <c r="B67" s="353" t="s">
        <v>377</v>
      </c>
      <c r="C67" s="353" t="s">
        <v>564</v>
      </c>
      <c r="D67" s="353" t="s">
        <v>149</v>
      </c>
      <c r="E67" s="353" t="s">
        <v>565</v>
      </c>
      <c r="F67" s="353" t="s">
        <v>151</v>
      </c>
      <c r="G67" s="732">
        <v>0.39</v>
      </c>
      <c r="H67" s="733">
        <v>0.36</v>
      </c>
    </row>
    <row r="68" spans="1:8" ht="13.5" customHeight="1">
      <c r="A68" s="1176" t="s">
        <v>485</v>
      </c>
      <c r="B68" s="353" t="s">
        <v>566</v>
      </c>
      <c r="C68" s="353">
        <v>0</v>
      </c>
      <c r="D68" s="353" t="s">
        <v>567</v>
      </c>
      <c r="E68" s="353" t="s">
        <v>504</v>
      </c>
      <c r="F68" s="353" t="s">
        <v>566</v>
      </c>
      <c r="G68" s="738"/>
      <c r="H68" s="739"/>
    </row>
    <row r="69" spans="1:8" ht="10.5" customHeight="1">
      <c r="A69" s="1475" t="s">
        <v>568</v>
      </c>
      <c r="B69" s="1476" t="s">
        <v>345</v>
      </c>
      <c r="C69" s="1476" t="s">
        <v>345</v>
      </c>
      <c r="D69" s="1476" t="s">
        <v>345</v>
      </c>
      <c r="E69" s="500"/>
      <c r="F69" s="500"/>
      <c r="G69" s="500"/>
      <c r="H69" s="500"/>
    </row>
  </sheetData>
  <mergeCells count="13">
    <mergeCell ref="A1:D1"/>
    <mergeCell ref="G1:H1"/>
    <mergeCell ref="G2:H2"/>
    <mergeCell ref="G21:H21"/>
    <mergeCell ref="A27:D27"/>
    <mergeCell ref="G27:H27"/>
    <mergeCell ref="A69:D69"/>
    <mergeCell ref="G35:H35"/>
    <mergeCell ref="G44:H44"/>
    <mergeCell ref="A53:C53"/>
    <mergeCell ref="G53:H53"/>
    <mergeCell ref="A62:C62"/>
    <mergeCell ref="G62:H62"/>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23:F24 B55:F59 B64:F6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87BFD-F2B4-4F38-A1B8-F24CE43AF4C5}">
  <sheetPr>
    <tabColor rgb="FFFFCCCC"/>
  </sheetPr>
  <dimension ref="F3"/>
  <sheetViews>
    <sheetView view="pageLayout" topLeftCell="A43" zoomScale="80" zoomScaleNormal="100" zoomScalePageLayoutView="80" workbookViewId="0">
      <selection activeCell="A4" sqref="A4"/>
    </sheetView>
  </sheetViews>
  <sheetFormatPr defaultColWidth="9.1796875" defaultRowHeight="14.5"/>
  <cols>
    <col min="1" max="4" width="9.1796875" style="1"/>
    <col min="5" max="5" width="3.54296875" style="1" customWidth="1"/>
    <col min="6" max="16384" width="9.1796875" style="1"/>
  </cols>
  <sheetData>
    <row r="3" spans="6:6" ht="35">
      <c r="F3" s="8"/>
    </row>
  </sheetData>
  <printOptions horizontalCentered="1"/>
  <pageMargins left="0.70866141732283472" right="0.70866141732283472" top="0.74803149606299213" bottom="0.74803149606299213" header="0.31496062992125984" footer="0.31496062992125984"/>
  <pageSetup paperSize="9" scale="72" orientation="portrait" r:id="rId1"/>
  <headerFooter alignWithMargins="0">
    <oddHeader>&amp;CFirst quarter 2022&amp;R&amp;"-,Bold"&amp;K0000A0Business areas</oddHeader>
    <oddFooter>&amp;R&amp;"-,Bold"&amp;K0000A0Nordea</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F6D2-EE68-451F-979C-AF275A79CCC1}">
  <dimension ref="A1:J52"/>
  <sheetViews>
    <sheetView view="pageLayout" topLeftCell="A9" zoomScale="85" zoomScaleNormal="100" zoomScalePageLayoutView="85" workbookViewId="0">
      <selection activeCell="B30" sqref="B30:B35"/>
    </sheetView>
  </sheetViews>
  <sheetFormatPr defaultColWidth="8.7265625" defaultRowHeight="12.5"/>
  <cols>
    <col min="1" max="1" width="26.81640625" style="497" customWidth="1"/>
    <col min="2" max="10" width="9.7265625" style="497" customWidth="1"/>
    <col min="11" max="16384" width="8.7265625" style="497"/>
  </cols>
  <sheetData>
    <row r="1" spans="1:10" ht="19" customHeight="1">
      <c r="A1" s="1473" t="s">
        <v>569</v>
      </c>
      <c r="B1" s="1473" t="s">
        <v>345</v>
      </c>
      <c r="C1" s="1473" t="s">
        <v>345</v>
      </c>
      <c r="D1" s="1473" t="s">
        <v>345</v>
      </c>
      <c r="E1" s="1473" t="s">
        <v>345</v>
      </c>
      <c r="F1" s="1473" t="s">
        <v>345</v>
      </c>
      <c r="G1" s="1482"/>
      <c r="H1" s="1482"/>
      <c r="I1" s="1482"/>
      <c r="J1" s="1482"/>
    </row>
    <row r="2" spans="1:10" ht="10.5" customHeight="1">
      <c r="A2" s="167"/>
      <c r="B2" s="167"/>
      <c r="C2" s="167"/>
      <c r="D2" s="167"/>
      <c r="E2" s="167"/>
      <c r="F2" s="167"/>
      <c r="G2" s="1483" t="s">
        <v>348</v>
      </c>
      <c r="H2" s="1484" t="s">
        <v>345</v>
      </c>
      <c r="I2" s="1483" t="s">
        <v>349</v>
      </c>
      <c r="J2" s="1484" t="s">
        <v>345</v>
      </c>
    </row>
    <row r="3" spans="1:10" ht="12.65" customHeight="1">
      <c r="A3" s="726" t="s">
        <v>307</v>
      </c>
      <c r="B3" s="727" t="s">
        <v>228</v>
      </c>
      <c r="C3" s="727" t="s">
        <v>229</v>
      </c>
      <c r="D3" s="727" t="s">
        <v>230</v>
      </c>
      <c r="E3" s="727" t="s">
        <v>231</v>
      </c>
      <c r="F3" s="727" t="s">
        <v>232</v>
      </c>
      <c r="G3" s="730" t="s">
        <v>350</v>
      </c>
      <c r="H3" s="731" t="s">
        <v>351</v>
      </c>
      <c r="I3" s="730" t="s">
        <v>350</v>
      </c>
      <c r="J3" s="731" t="s">
        <v>351</v>
      </c>
    </row>
    <row r="4" spans="1:10" ht="12.65" customHeight="1">
      <c r="A4" s="166" t="s">
        <v>352</v>
      </c>
      <c r="B4" s="349">
        <v>26</v>
      </c>
      <c r="C4" s="349">
        <v>20</v>
      </c>
      <c r="D4" s="349">
        <v>19</v>
      </c>
      <c r="E4" s="349">
        <v>19</v>
      </c>
      <c r="F4" s="349">
        <v>19</v>
      </c>
      <c r="G4" s="732">
        <v>0.37</v>
      </c>
      <c r="H4" s="733">
        <v>0.3</v>
      </c>
      <c r="I4" s="732">
        <v>0.37</v>
      </c>
      <c r="J4" s="733">
        <v>0.37</v>
      </c>
    </row>
    <row r="5" spans="1:10" ht="12.65" customHeight="1">
      <c r="A5" s="166" t="s">
        <v>353</v>
      </c>
      <c r="B5" s="349">
        <v>283</v>
      </c>
      <c r="C5" s="349">
        <v>311</v>
      </c>
      <c r="D5" s="349">
        <v>287</v>
      </c>
      <c r="E5" s="349">
        <v>262</v>
      </c>
      <c r="F5" s="349">
        <v>252</v>
      </c>
      <c r="G5" s="732">
        <v>0.12</v>
      </c>
      <c r="H5" s="733">
        <v>-0.09</v>
      </c>
      <c r="I5" s="732">
        <v>0.12</v>
      </c>
      <c r="J5" s="733">
        <v>-0.09</v>
      </c>
    </row>
    <row r="6" spans="1:10" ht="12.65" customHeight="1">
      <c r="A6" s="166" t="s">
        <v>354</v>
      </c>
      <c r="B6" s="349">
        <v>-3</v>
      </c>
      <c r="C6" s="349">
        <v>12</v>
      </c>
      <c r="D6" s="349">
        <v>13</v>
      </c>
      <c r="E6" s="349">
        <v>14</v>
      </c>
      <c r="F6" s="349">
        <v>23</v>
      </c>
      <c r="G6" s="732" t="s">
        <v>0</v>
      </c>
      <c r="H6" s="733" t="s">
        <v>0</v>
      </c>
      <c r="I6" s="732" t="s">
        <v>0</v>
      </c>
      <c r="J6" s="733" t="s">
        <v>0</v>
      </c>
    </row>
    <row r="7" spans="1:10" ht="12.65" customHeight="1">
      <c r="A7" s="166" t="s">
        <v>355</v>
      </c>
      <c r="B7" s="349">
        <v>0</v>
      </c>
      <c r="C7" s="349">
        <v>3</v>
      </c>
      <c r="D7" s="349">
        <v>0</v>
      </c>
      <c r="E7" s="349">
        <v>0</v>
      </c>
      <c r="F7" s="349">
        <v>0</v>
      </c>
      <c r="G7" s="732"/>
      <c r="H7" s="733"/>
      <c r="I7" s="732"/>
      <c r="J7" s="740"/>
    </row>
    <row r="8" spans="1:10" ht="12.65" customHeight="1">
      <c r="A8" s="728" t="s">
        <v>356</v>
      </c>
      <c r="B8" s="729">
        <v>306</v>
      </c>
      <c r="C8" s="729">
        <v>346</v>
      </c>
      <c r="D8" s="729">
        <v>319</v>
      </c>
      <c r="E8" s="729">
        <v>295</v>
      </c>
      <c r="F8" s="729">
        <v>294</v>
      </c>
      <c r="G8" s="734">
        <v>0.04</v>
      </c>
      <c r="H8" s="735">
        <v>-0.12</v>
      </c>
      <c r="I8" s="734">
        <v>0.04</v>
      </c>
      <c r="J8" s="735">
        <v>-0.11</v>
      </c>
    </row>
    <row r="9" spans="1:10" ht="12.65" customHeight="1">
      <c r="A9" s="728" t="s">
        <v>357</v>
      </c>
      <c r="B9" s="729">
        <v>-139</v>
      </c>
      <c r="C9" s="729">
        <v>-143</v>
      </c>
      <c r="D9" s="729">
        <v>-149</v>
      </c>
      <c r="E9" s="729">
        <v>-120</v>
      </c>
      <c r="F9" s="729">
        <v>-127</v>
      </c>
      <c r="G9" s="734">
        <v>0.09</v>
      </c>
      <c r="H9" s="735">
        <v>-0.03</v>
      </c>
      <c r="I9" s="734">
        <v>0.09</v>
      </c>
      <c r="J9" s="735">
        <v>-0.02</v>
      </c>
    </row>
    <row r="10" spans="1:10" ht="12.65" customHeight="1">
      <c r="A10" s="728" t="s">
        <v>358</v>
      </c>
      <c r="B10" s="729">
        <v>167</v>
      </c>
      <c r="C10" s="729">
        <v>203</v>
      </c>
      <c r="D10" s="729">
        <v>170</v>
      </c>
      <c r="E10" s="729">
        <v>175</v>
      </c>
      <c r="F10" s="729">
        <v>167</v>
      </c>
      <c r="G10" s="734">
        <v>0</v>
      </c>
      <c r="H10" s="735">
        <v>-0.18</v>
      </c>
      <c r="I10" s="734">
        <v>0</v>
      </c>
      <c r="J10" s="735">
        <v>-0.18</v>
      </c>
    </row>
    <row r="11" spans="1:10" ht="12.65" customHeight="1">
      <c r="A11" s="166" t="s">
        <v>359</v>
      </c>
      <c r="B11" s="349">
        <v>-1</v>
      </c>
      <c r="C11" s="349">
        <v>0</v>
      </c>
      <c r="D11" s="349">
        <v>0</v>
      </c>
      <c r="E11" s="349">
        <v>3</v>
      </c>
      <c r="F11" s="349">
        <v>-3</v>
      </c>
      <c r="G11" s="732"/>
      <c r="H11" s="733"/>
      <c r="I11" s="741"/>
      <c r="J11" s="733"/>
    </row>
    <row r="12" spans="1:10" ht="12.65" customHeight="1">
      <c r="A12" s="728" t="s">
        <v>360</v>
      </c>
      <c r="B12" s="729">
        <v>166</v>
      </c>
      <c r="C12" s="729">
        <v>203</v>
      </c>
      <c r="D12" s="729">
        <v>170</v>
      </c>
      <c r="E12" s="729">
        <v>178</v>
      </c>
      <c r="F12" s="729">
        <v>164</v>
      </c>
      <c r="G12" s="734">
        <v>0.01</v>
      </c>
      <c r="H12" s="735">
        <v>-0.18</v>
      </c>
      <c r="I12" s="734">
        <v>0.01</v>
      </c>
      <c r="J12" s="735">
        <v>-0.18</v>
      </c>
    </row>
    <row r="13" spans="1:10" ht="12.65" customHeight="1">
      <c r="A13" s="348"/>
      <c r="B13" s="348"/>
      <c r="C13" s="351"/>
      <c r="D13" s="351"/>
      <c r="E13" s="351"/>
      <c r="F13" s="351"/>
      <c r="G13" s="736"/>
      <c r="H13" s="737"/>
      <c r="I13" s="736"/>
      <c r="J13" s="737"/>
    </row>
    <row r="14" spans="1:10" ht="12.65" customHeight="1">
      <c r="A14" s="525" t="s">
        <v>570</v>
      </c>
      <c r="B14" s="349">
        <v>45</v>
      </c>
      <c r="C14" s="349">
        <v>41</v>
      </c>
      <c r="D14" s="349">
        <v>47</v>
      </c>
      <c r="E14" s="349">
        <v>41</v>
      </c>
      <c r="F14" s="349">
        <v>43</v>
      </c>
      <c r="G14" s="732"/>
      <c r="H14" s="733"/>
      <c r="I14" s="732"/>
      <c r="J14" s="733"/>
    </row>
    <row r="15" spans="1:10" ht="12.65" customHeight="1">
      <c r="A15" s="166" t="s">
        <v>362</v>
      </c>
      <c r="B15" s="349">
        <v>30</v>
      </c>
      <c r="C15" s="349">
        <v>31</v>
      </c>
      <c r="D15" s="349">
        <v>28</v>
      </c>
      <c r="E15" s="349">
        <v>31</v>
      </c>
      <c r="F15" s="349">
        <v>32</v>
      </c>
      <c r="G15" s="732"/>
      <c r="H15" s="733"/>
      <c r="I15" s="742"/>
      <c r="J15" s="743"/>
    </row>
    <row r="16" spans="1:10" ht="12.65" customHeight="1">
      <c r="A16" s="166" t="s">
        <v>363</v>
      </c>
      <c r="B16" s="349">
        <v>1606</v>
      </c>
      <c r="C16" s="349">
        <v>2003</v>
      </c>
      <c r="D16" s="349">
        <v>1885</v>
      </c>
      <c r="E16" s="349">
        <v>1785</v>
      </c>
      <c r="F16" s="349">
        <v>1693</v>
      </c>
      <c r="G16" s="732" t="s">
        <v>0</v>
      </c>
      <c r="H16" s="733" t="s">
        <v>0</v>
      </c>
      <c r="I16" s="732"/>
      <c r="J16" s="733"/>
    </row>
    <row r="17" spans="1:10" ht="12.65" customHeight="1">
      <c r="A17" s="350" t="s">
        <v>364</v>
      </c>
      <c r="B17" s="349">
        <v>8335</v>
      </c>
      <c r="C17" s="349">
        <v>9251</v>
      </c>
      <c r="D17" s="349">
        <v>8841</v>
      </c>
      <c r="E17" s="349">
        <v>8552</v>
      </c>
      <c r="F17" s="349">
        <v>8294</v>
      </c>
      <c r="G17" s="732" t="s">
        <v>0</v>
      </c>
      <c r="H17" s="733" t="s">
        <v>0</v>
      </c>
      <c r="I17" s="732"/>
      <c r="J17" s="733"/>
    </row>
    <row r="18" spans="1:10" ht="12.65" customHeight="1">
      <c r="A18" s="166" t="s">
        <v>365</v>
      </c>
      <c r="B18" s="349">
        <v>2725</v>
      </c>
      <c r="C18" s="349">
        <v>2711</v>
      </c>
      <c r="D18" s="349">
        <v>2727</v>
      </c>
      <c r="E18" s="349">
        <v>2744</v>
      </c>
      <c r="F18" s="349">
        <v>2717</v>
      </c>
      <c r="G18" s="738">
        <v>0</v>
      </c>
      <c r="H18" s="739">
        <v>0.01</v>
      </c>
      <c r="I18" s="744"/>
      <c r="J18" s="745"/>
    </row>
    <row r="19" spans="1:10" ht="12.65" customHeight="1">
      <c r="A19" s="521" t="s">
        <v>390</v>
      </c>
      <c r="B19" s="349"/>
      <c r="C19" s="349"/>
      <c r="D19" s="349"/>
      <c r="E19" s="349"/>
      <c r="F19" s="349"/>
      <c r="G19" s="505"/>
      <c r="H19" s="505"/>
      <c r="I19" s="620"/>
      <c r="J19" s="620"/>
    </row>
    <row r="20" spans="1:10" ht="12.65" customHeight="1">
      <c r="A20" s="166"/>
      <c r="B20" s="166"/>
      <c r="C20" s="349"/>
      <c r="D20" s="349"/>
      <c r="E20" s="349"/>
      <c r="F20" s="349"/>
      <c r="G20" s="505"/>
      <c r="H20" s="505"/>
      <c r="I20" s="620"/>
      <c r="J20" s="620"/>
    </row>
    <row r="21" spans="1:10" ht="12.65" customHeight="1">
      <c r="A21" s="1481" t="s">
        <v>571</v>
      </c>
      <c r="B21" s="1481" t="s">
        <v>345</v>
      </c>
      <c r="C21" s="1481" t="s">
        <v>345</v>
      </c>
      <c r="D21" s="1481" t="s">
        <v>345</v>
      </c>
      <c r="E21" s="758"/>
      <c r="F21" s="758"/>
      <c r="G21" s="1469" t="s">
        <v>348</v>
      </c>
      <c r="H21" s="1470" t="s">
        <v>345</v>
      </c>
      <c r="I21" s="1469" t="s">
        <v>349</v>
      </c>
      <c r="J21" s="1470" t="s">
        <v>345</v>
      </c>
    </row>
    <row r="22" spans="1:10" ht="12.65" customHeight="1">
      <c r="A22" s="726" t="s">
        <v>367</v>
      </c>
      <c r="B22" s="977" t="s">
        <v>228</v>
      </c>
      <c r="C22" s="977" t="s">
        <v>229</v>
      </c>
      <c r="D22" s="977" t="s">
        <v>230</v>
      </c>
      <c r="E22" s="977" t="s">
        <v>231</v>
      </c>
      <c r="F22" s="977" t="s">
        <v>232</v>
      </c>
      <c r="G22" s="978" t="s">
        <v>350</v>
      </c>
      <c r="H22" s="979" t="s">
        <v>351</v>
      </c>
      <c r="I22" s="978" t="s">
        <v>350</v>
      </c>
      <c r="J22" s="979" t="s">
        <v>351</v>
      </c>
    </row>
    <row r="23" spans="1:10" ht="12.65" customHeight="1">
      <c r="A23" s="973" t="s">
        <v>572</v>
      </c>
      <c r="B23" s="431" t="s">
        <v>736</v>
      </c>
      <c r="C23" s="431" t="s">
        <v>1497</v>
      </c>
      <c r="D23" s="431" t="s">
        <v>1506</v>
      </c>
      <c r="E23" s="431" t="s">
        <v>1512</v>
      </c>
      <c r="F23" s="431" t="s">
        <v>1513</v>
      </c>
      <c r="G23" s="732">
        <v>0.06</v>
      </c>
      <c r="H23" s="733">
        <v>-0.05</v>
      </c>
      <c r="I23" s="732"/>
      <c r="J23" s="733"/>
    </row>
    <row r="24" spans="1:10" ht="12.65" customHeight="1">
      <c r="A24" s="499" t="s">
        <v>573</v>
      </c>
      <c r="B24" s="431" t="s">
        <v>574</v>
      </c>
      <c r="C24" s="431" t="s">
        <v>443</v>
      </c>
      <c r="D24" s="431" t="s">
        <v>446</v>
      </c>
      <c r="E24" s="431" t="s">
        <v>575</v>
      </c>
      <c r="F24" s="431" t="s">
        <v>576</v>
      </c>
      <c r="G24" s="732">
        <v>0.16</v>
      </c>
      <c r="H24" s="733">
        <v>0.04</v>
      </c>
      <c r="I24" s="732">
        <v>0.17</v>
      </c>
      <c r="J24" s="733">
        <v>0.04</v>
      </c>
    </row>
    <row r="25" spans="1:10" ht="12.65" customHeight="1">
      <c r="A25" s="499" t="s">
        <v>473</v>
      </c>
      <c r="B25" s="431" t="s">
        <v>577</v>
      </c>
      <c r="C25" s="452" t="s">
        <v>577</v>
      </c>
      <c r="D25" s="430" t="s">
        <v>443</v>
      </c>
      <c r="E25" s="430" t="s">
        <v>578</v>
      </c>
      <c r="F25" s="430" t="s">
        <v>575</v>
      </c>
      <c r="G25" s="738">
        <v>0.1</v>
      </c>
      <c r="H25" s="739">
        <v>0</v>
      </c>
      <c r="I25" s="738">
        <v>0.11</v>
      </c>
      <c r="J25" s="739">
        <v>0</v>
      </c>
    </row>
    <row r="26" spans="1:10" ht="12.65" customHeight="1">
      <c r="A26" s="1485"/>
      <c r="B26" s="1485" t="s">
        <v>345</v>
      </c>
      <c r="C26" s="1485" t="s">
        <v>345</v>
      </c>
      <c r="D26" s="1485" t="s">
        <v>345</v>
      </c>
      <c r="E26" s="1485" t="s">
        <v>345</v>
      </c>
      <c r="F26" s="1485" t="s">
        <v>345</v>
      </c>
      <c r="G26" s="1485" t="s">
        <v>345</v>
      </c>
      <c r="H26" s="1485" t="s">
        <v>345</v>
      </c>
      <c r="I26" s="1485" t="s">
        <v>345</v>
      </c>
      <c r="J26" s="1485" t="s">
        <v>345</v>
      </c>
    </row>
    <row r="27" spans="1:10" ht="12.65" customHeight="1">
      <c r="A27" s="976"/>
      <c r="B27" s="504"/>
      <c r="C27" s="504"/>
      <c r="D27" s="504"/>
      <c r="E27" s="504"/>
      <c r="F27" s="503"/>
      <c r="G27" s="500"/>
      <c r="H27" s="500"/>
      <c r="I27" s="500"/>
      <c r="J27" s="500"/>
    </row>
    <row r="28" spans="1:10" ht="12.65" customHeight="1">
      <c r="A28" s="1481" t="s">
        <v>1569</v>
      </c>
      <c r="B28" s="1481" t="s">
        <v>345</v>
      </c>
      <c r="C28" s="1481" t="s">
        <v>345</v>
      </c>
      <c r="D28" s="1481" t="s">
        <v>345</v>
      </c>
      <c r="E28" s="1481" t="s">
        <v>345</v>
      </c>
      <c r="F28" s="1481" t="s">
        <v>345</v>
      </c>
      <c r="G28" s="1469" t="s">
        <v>348</v>
      </c>
      <c r="H28" s="1470" t="s">
        <v>345</v>
      </c>
      <c r="I28" s="500"/>
      <c r="J28" s="500"/>
    </row>
    <row r="29" spans="1:10" ht="12.65" customHeight="1">
      <c r="A29" s="726" t="s">
        <v>307</v>
      </c>
      <c r="B29" s="977" t="s">
        <v>228</v>
      </c>
      <c r="C29" s="977" t="s">
        <v>229</v>
      </c>
      <c r="D29" s="977" t="s">
        <v>230</v>
      </c>
      <c r="E29" s="977" t="s">
        <v>231</v>
      </c>
      <c r="F29" s="977" t="s">
        <v>232</v>
      </c>
      <c r="G29" s="978" t="s">
        <v>350</v>
      </c>
      <c r="H29" s="979" t="s">
        <v>351</v>
      </c>
      <c r="I29" s="500"/>
      <c r="J29" s="500"/>
    </row>
    <row r="30" spans="1:10" ht="12.65" customHeight="1">
      <c r="A30" s="166" t="s">
        <v>579</v>
      </c>
      <c r="B30" s="349" t="s">
        <v>1570</v>
      </c>
      <c r="C30" s="349">
        <v>54</v>
      </c>
      <c r="D30" s="349">
        <v>48</v>
      </c>
      <c r="E30" s="349">
        <v>52</v>
      </c>
      <c r="F30" s="349">
        <v>48</v>
      </c>
      <c r="G30" s="732">
        <v>-0.04</v>
      </c>
      <c r="H30" s="733">
        <v>-0.15</v>
      </c>
      <c r="I30" s="500"/>
      <c r="J30" s="500"/>
    </row>
    <row r="31" spans="1:10" ht="12.65" customHeight="1">
      <c r="A31" s="166" t="s">
        <v>580</v>
      </c>
      <c r="B31" s="349">
        <v>46</v>
      </c>
      <c r="C31" s="349">
        <v>48</v>
      </c>
      <c r="D31" s="349">
        <v>48</v>
      </c>
      <c r="E31" s="349">
        <v>46</v>
      </c>
      <c r="F31" s="349">
        <v>44</v>
      </c>
      <c r="G31" s="732">
        <v>0.05</v>
      </c>
      <c r="H31" s="733">
        <v>-0.04</v>
      </c>
    </row>
    <row r="32" spans="1:10" ht="12.65" customHeight="1">
      <c r="A32" s="166" t="s">
        <v>581</v>
      </c>
      <c r="B32" s="349">
        <v>14</v>
      </c>
      <c r="C32" s="349">
        <v>12</v>
      </c>
      <c r="D32" s="349">
        <v>11</v>
      </c>
      <c r="E32" s="349">
        <v>9</v>
      </c>
      <c r="F32" s="349">
        <v>10</v>
      </c>
      <c r="G32" s="732">
        <v>0.4</v>
      </c>
      <c r="H32" s="733">
        <v>0.17</v>
      </c>
    </row>
    <row r="33" spans="1:8" ht="12.65" customHeight="1">
      <c r="A33" s="166" t="s">
        <v>582</v>
      </c>
      <c r="B33" s="349">
        <v>28</v>
      </c>
      <c r="C33" s="349">
        <v>32</v>
      </c>
      <c r="D33" s="349">
        <v>29</v>
      </c>
      <c r="E33" s="349">
        <v>27</v>
      </c>
      <c r="F33" s="349">
        <v>25</v>
      </c>
      <c r="G33" s="732">
        <v>0.12</v>
      </c>
      <c r="H33" s="733">
        <v>-0.13</v>
      </c>
    </row>
    <row r="34" spans="1:8" ht="12.65" customHeight="1">
      <c r="A34" s="166" t="s">
        <v>583</v>
      </c>
      <c r="B34" s="349">
        <v>131</v>
      </c>
      <c r="C34" s="349">
        <v>154</v>
      </c>
      <c r="D34" s="349">
        <v>143</v>
      </c>
      <c r="E34" s="349">
        <v>122</v>
      </c>
      <c r="F34" s="349">
        <v>120</v>
      </c>
      <c r="G34" s="732">
        <v>0.09</v>
      </c>
      <c r="H34" s="733">
        <v>-0.15</v>
      </c>
    </row>
    <row r="35" spans="1:8" ht="12.65" customHeight="1">
      <c r="A35" s="166" t="s">
        <v>584</v>
      </c>
      <c r="B35" s="349">
        <v>18</v>
      </c>
      <c r="C35" s="349">
        <v>11</v>
      </c>
      <c r="D35" s="349">
        <v>8</v>
      </c>
      <c r="E35" s="349">
        <v>6</v>
      </c>
      <c r="F35" s="349">
        <v>5</v>
      </c>
      <c r="G35" s="732" t="s">
        <v>0</v>
      </c>
      <c r="H35" s="733">
        <v>0.64</v>
      </c>
    </row>
    <row r="36" spans="1:8" ht="12.65" customHeight="1">
      <c r="A36" s="753" t="s">
        <v>317</v>
      </c>
      <c r="B36" s="729">
        <v>283</v>
      </c>
      <c r="C36" s="729">
        <v>311</v>
      </c>
      <c r="D36" s="729">
        <v>287</v>
      </c>
      <c r="E36" s="729">
        <v>262</v>
      </c>
      <c r="F36" s="729">
        <v>252</v>
      </c>
      <c r="G36" s="897">
        <v>0.12</v>
      </c>
      <c r="H36" s="898">
        <v>-0.09</v>
      </c>
    </row>
    <row r="37" spans="1:8" ht="12.65" customHeight="1">
      <c r="A37" s="166"/>
      <c r="B37" s="166"/>
      <c r="C37" s="349"/>
      <c r="D37" s="349"/>
      <c r="E37" s="349"/>
      <c r="F37" s="349"/>
      <c r="G37" s="505"/>
      <c r="H37" s="505"/>
    </row>
    <row r="38" spans="1:8" ht="12.65" customHeight="1">
      <c r="A38" s="1481" t="s">
        <v>586</v>
      </c>
      <c r="B38" s="1481" t="s">
        <v>345</v>
      </c>
      <c r="C38" s="1481" t="s">
        <v>345</v>
      </c>
      <c r="D38" s="1481" t="s">
        <v>345</v>
      </c>
      <c r="E38" s="1481" t="s">
        <v>345</v>
      </c>
      <c r="F38" s="1481" t="s">
        <v>345</v>
      </c>
      <c r="G38" s="1469" t="s">
        <v>348</v>
      </c>
      <c r="H38" s="1470" t="s">
        <v>345</v>
      </c>
    </row>
    <row r="39" spans="1:8" ht="12.65" customHeight="1">
      <c r="A39" s="726" t="s">
        <v>367</v>
      </c>
      <c r="B39" s="977" t="s">
        <v>228</v>
      </c>
      <c r="C39" s="977" t="s">
        <v>229</v>
      </c>
      <c r="D39" s="977" t="s">
        <v>230</v>
      </c>
      <c r="E39" s="977" t="s">
        <v>231</v>
      </c>
      <c r="F39" s="977" t="s">
        <v>232</v>
      </c>
      <c r="G39" s="978" t="s">
        <v>350</v>
      </c>
      <c r="H39" s="979" t="s">
        <v>351</v>
      </c>
    </row>
    <row r="40" spans="1:8" ht="12.65" customHeight="1">
      <c r="A40" s="166" t="s">
        <v>579</v>
      </c>
      <c r="B40" s="353" t="s">
        <v>587</v>
      </c>
      <c r="C40" s="353" t="s">
        <v>588</v>
      </c>
      <c r="D40" s="353" t="s">
        <v>589</v>
      </c>
      <c r="E40" s="353" t="s">
        <v>590</v>
      </c>
      <c r="F40" s="353" t="s">
        <v>591</v>
      </c>
      <c r="G40" s="732">
        <v>0.04</v>
      </c>
      <c r="H40" s="733">
        <v>-0.06</v>
      </c>
    </row>
    <row r="41" spans="1:8" ht="12.65" customHeight="1">
      <c r="A41" s="166" t="s">
        <v>580</v>
      </c>
      <c r="B41" s="353" t="s">
        <v>592</v>
      </c>
      <c r="C41" s="353" t="s">
        <v>593</v>
      </c>
      <c r="D41" s="353" t="s">
        <v>594</v>
      </c>
      <c r="E41" s="353" t="s">
        <v>440</v>
      </c>
      <c r="F41" s="353" t="s">
        <v>595</v>
      </c>
      <c r="G41" s="732">
        <v>0.05</v>
      </c>
      <c r="H41" s="733" t="s">
        <v>0</v>
      </c>
    </row>
    <row r="42" spans="1:8" ht="12.65" customHeight="1">
      <c r="A42" s="166" t="s">
        <v>581</v>
      </c>
      <c r="B42" s="353" t="s">
        <v>578</v>
      </c>
      <c r="C42" s="353" t="s">
        <v>446</v>
      </c>
      <c r="D42" s="353" t="s">
        <v>596</v>
      </c>
      <c r="E42" s="353" t="s">
        <v>514</v>
      </c>
      <c r="F42" s="353" t="s">
        <v>597</v>
      </c>
      <c r="G42" s="732">
        <v>0.18</v>
      </c>
      <c r="H42" s="733">
        <v>0.01</v>
      </c>
    </row>
    <row r="43" spans="1:8" ht="12.65" customHeight="1">
      <c r="A43" s="166" t="s">
        <v>582</v>
      </c>
      <c r="B43" s="353" t="s">
        <v>598</v>
      </c>
      <c r="C43" s="353" t="s">
        <v>435</v>
      </c>
      <c r="D43" s="353" t="s">
        <v>599</v>
      </c>
      <c r="E43" s="353" t="s">
        <v>600</v>
      </c>
      <c r="F43" s="353" t="s">
        <v>601</v>
      </c>
      <c r="G43" s="732">
        <v>0.11</v>
      </c>
      <c r="H43" s="733">
        <v>-0.08</v>
      </c>
    </row>
    <row r="44" spans="1:8" ht="12.65" customHeight="1">
      <c r="A44" s="753" t="s">
        <v>585</v>
      </c>
      <c r="B44" s="746" t="s">
        <v>602</v>
      </c>
      <c r="C44" s="746" t="s">
        <v>603</v>
      </c>
      <c r="D44" s="746" t="s">
        <v>604</v>
      </c>
      <c r="E44" s="746" t="s">
        <v>605</v>
      </c>
      <c r="F44" s="746" t="s">
        <v>606</v>
      </c>
      <c r="G44" s="897">
        <v>0.08</v>
      </c>
      <c r="H44" s="898">
        <v>-0.06</v>
      </c>
    </row>
    <row r="45" spans="1:8" ht="12.65" customHeight="1">
      <c r="A45" s="166"/>
      <c r="B45" s="349"/>
      <c r="C45" s="349"/>
      <c r="D45" s="349"/>
      <c r="E45" s="349"/>
      <c r="F45" s="349"/>
      <c r="G45" s="765"/>
      <c r="H45" s="765"/>
    </row>
    <row r="46" spans="1:8" ht="12.65" customHeight="1">
      <c r="A46" s="1481" t="s">
        <v>607</v>
      </c>
      <c r="B46" s="1481" t="s">
        <v>345</v>
      </c>
      <c r="C46" s="1481" t="s">
        <v>345</v>
      </c>
      <c r="D46" s="1481" t="s">
        <v>345</v>
      </c>
      <c r="E46" s="1481" t="s">
        <v>345</v>
      </c>
      <c r="F46" s="1481" t="s">
        <v>345</v>
      </c>
      <c r="G46" s="1469" t="s">
        <v>348</v>
      </c>
      <c r="H46" s="1470" t="s">
        <v>345</v>
      </c>
    </row>
    <row r="47" spans="1:8" ht="12.65" customHeight="1">
      <c r="A47" s="980" t="s">
        <v>367</v>
      </c>
      <c r="B47" s="977" t="s">
        <v>228</v>
      </c>
      <c r="C47" s="977" t="s">
        <v>229</v>
      </c>
      <c r="D47" s="977" t="s">
        <v>230</v>
      </c>
      <c r="E47" s="977" t="s">
        <v>231</v>
      </c>
      <c r="F47" s="977" t="s">
        <v>232</v>
      </c>
      <c r="G47" s="978" t="s">
        <v>350</v>
      </c>
      <c r="H47" s="979" t="s">
        <v>351</v>
      </c>
    </row>
    <row r="48" spans="1:8" ht="12.65" customHeight="1">
      <c r="A48" s="166" t="s">
        <v>579</v>
      </c>
      <c r="B48" s="353" t="s">
        <v>608</v>
      </c>
      <c r="C48" s="353" t="s">
        <v>609</v>
      </c>
      <c r="D48" s="353" t="s">
        <v>610</v>
      </c>
      <c r="E48" s="353" t="s">
        <v>610</v>
      </c>
      <c r="F48" s="353" t="s">
        <v>610</v>
      </c>
      <c r="G48" s="732">
        <v>0.08</v>
      </c>
      <c r="H48" s="733">
        <v>0.02</v>
      </c>
    </row>
    <row r="49" spans="1:8" ht="12.65" customHeight="1">
      <c r="A49" s="166" t="s">
        <v>580</v>
      </c>
      <c r="B49" s="353" t="s">
        <v>437</v>
      </c>
      <c r="C49" s="353" t="s">
        <v>438</v>
      </c>
      <c r="D49" s="353" t="s">
        <v>611</v>
      </c>
      <c r="E49" s="353" t="s">
        <v>611</v>
      </c>
      <c r="F49" s="353" t="s">
        <v>612</v>
      </c>
      <c r="G49" s="732">
        <v>0.17</v>
      </c>
      <c r="H49" s="733">
        <v>0.04</v>
      </c>
    </row>
    <row r="50" spans="1:8" ht="12.65" customHeight="1">
      <c r="A50" s="166" t="s">
        <v>581</v>
      </c>
      <c r="B50" s="353" t="s">
        <v>613</v>
      </c>
      <c r="C50" s="353" t="s">
        <v>614</v>
      </c>
      <c r="D50" s="353" t="s">
        <v>614</v>
      </c>
      <c r="E50" s="353" t="s">
        <v>550</v>
      </c>
      <c r="F50" s="353" t="s">
        <v>550</v>
      </c>
      <c r="G50" s="732">
        <v>0.19</v>
      </c>
      <c r="H50" s="733">
        <v>0.06</v>
      </c>
    </row>
    <row r="51" spans="1:8" ht="12.65" customHeight="1">
      <c r="A51" s="166" t="s">
        <v>582</v>
      </c>
      <c r="B51" s="353" t="s">
        <v>615</v>
      </c>
      <c r="C51" s="353" t="s">
        <v>616</v>
      </c>
      <c r="D51" s="353" t="s">
        <v>617</v>
      </c>
      <c r="E51" s="353" t="s">
        <v>438</v>
      </c>
      <c r="F51" s="353" t="s">
        <v>618</v>
      </c>
      <c r="G51" s="732">
        <v>0.25</v>
      </c>
      <c r="H51" s="733">
        <v>0.03</v>
      </c>
    </row>
    <row r="52" spans="1:8" ht="12.65" customHeight="1">
      <c r="A52" s="753" t="s">
        <v>585</v>
      </c>
      <c r="B52" s="746" t="s">
        <v>574</v>
      </c>
      <c r="C52" s="746" t="s">
        <v>443</v>
      </c>
      <c r="D52" s="746" t="s">
        <v>446</v>
      </c>
      <c r="E52" s="746" t="s">
        <v>575</v>
      </c>
      <c r="F52" s="746" t="s">
        <v>576</v>
      </c>
      <c r="G52" s="897">
        <v>0.16</v>
      </c>
      <c r="H52" s="898">
        <v>0.04</v>
      </c>
    </row>
  </sheetData>
  <mergeCells count="15">
    <mergeCell ref="A46:F46"/>
    <mergeCell ref="G46:H46"/>
    <mergeCell ref="A1:F1"/>
    <mergeCell ref="G1:H1"/>
    <mergeCell ref="I1:J1"/>
    <mergeCell ref="G2:H2"/>
    <mergeCell ref="I2:J2"/>
    <mergeCell ref="A21:D21"/>
    <mergeCell ref="G21:H21"/>
    <mergeCell ref="I21:J21"/>
    <mergeCell ref="A26:J26"/>
    <mergeCell ref="A28:F28"/>
    <mergeCell ref="G28:H28"/>
    <mergeCell ref="A38:F38"/>
    <mergeCell ref="G38:H38"/>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23:F25 B40:F44 B48:F5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rgb="FF70A8DA"/>
  </sheetPr>
  <dimension ref="A1:C56"/>
  <sheetViews>
    <sheetView view="pageLayout" zoomScale="70" zoomScaleNormal="100" zoomScaleSheetLayoutView="55" zoomScalePageLayoutView="70" workbookViewId="0">
      <selection activeCell="A4" sqref="A4"/>
    </sheetView>
  </sheetViews>
  <sheetFormatPr defaultColWidth="9.453125" defaultRowHeight="10"/>
  <cols>
    <col min="1" max="1" width="39.453125" style="110" customWidth="1"/>
    <col min="2" max="2" width="55.453125" style="110" customWidth="1"/>
    <col min="3" max="3" width="12.453125" style="110" customWidth="1"/>
    <col min="4" max="7" width="5.1796875" style="110" customWidth="1"/>
    <col min="8" max="16384" width="9.453125" style="110"/>
  </cols>
  <sheetData>
    <row r="1" spans="1:3" ht="19" customHeight="1">
      <c r="A1" s="882" t="s">
        <v>1</v>
      </c>
    </row>
    <row r="2" spans="1:3" ht="24" customHeight="1">
      <c r="A2" s="885" t="s">
        <v>2</v>
      </c>
    </row>
    <row r="3" spans="1:3" ht="13.5" customHeight="1">
      <c r="A3" s="885"/>
    </row>
    <row r="4" spans="1:3" ht="13.5" customHeight="1">
      <c r="A4" s="877"/>
      <c r="B4" s="878"/>
      <c r="C4" s="881" t="s">
        <v>3</v>
      </c>
    </row>
    <row r="5" spans="1:3" ht="15.65" customHeight="1">
      <c r="A5" s="889" t="s">
        <v>4</v>
      </c>
      <c r="B5" s="883"/>
      <c r="C5" s="911"/>
    </row>
    <row r="6" spans="1:3" ht="15.65" customHeight="1">
      <c r="A6" s="7" t="s">
        <v>5</v>
      </c>
      <c r="B6" s="883"/>
      <c r="C6" s="883">
        <v>2</v>
      </c>
    </row>
    <row r="7" spans="1:3" ht="15.65" customHeight="1">
      <c r="A7" s="7" t="s">
        <v>6</v>
      </c>
      <c r="B7" s="883"/>
      <c r="C7" s="883">
        <v>2</v>
      </c>
    </row>
    <row r="8" spans="1:3" ht="15.65" customHeight="1">
      <c r="A8" s="883"/>
      <c r="B8" s="883"/>
      <c r="C8" s="883"/>
    </row>
    <row r="9" spans="1:3" ht="15.65" customHeight="1">
      <c r="A9" s="889" t="s">
        <v>7</v>
      </c>
      <c r="B9" s="883"/>
      <c r="C9" s="883"/>
    </row>
    <row r="10" spans="1:3" ht="18.75" customHeight="1">
      <c r="A10" s="7" t="s">
        <v>8</v>
      </c>
      <c r="B10" s="883"/>
      <c r="C10" s="883">
        <v>4</v>
      </c>
    </row>
    <row r="11" spans="1:3" ht="18.75" customHeight="1">
      <c r="A11" s="7" t="s">
        <v>9</v>
      </c>
      <c r="B11" s="883"/>
      <c r="C11" s="883">
        <v>4</v>
      </c>
    </row>
    <row r="12" spans="1:3" ht="18.75" customHeight="1">
      <c r="A12" s="7" t="s">
        <v>10</v>
      </c>
      <c r="B12" s="883"/>
      <c r="C12" s="883">
        <v>5</v>
      </c>
    </row>
    <row r="13" spans="1:3" ht="18.75" customHeight="1">
      <c r="A13" s="7" t="s">
        <v>11</v>
      </c>
      <c r="B13" s="883"/>
      <c r="C13" s="883">
        <v>6</v>
      </c>
    </row>
    <row r="14" spans="1:3" ht="18.75" customHeight="1">
      <c r="A14" s="7" t="s">
        <v>12</v>
      </c>
      <c r="B14" s="883"/>
      <c r="C14" s="883">
        <v>6</v>
      </c>
    </row>
    <row r="15" spans="1:3" ht="18.75" customHeight="1">
      <c r="A15" s="7" t="s">
        <v>13</v>
      </c>
      <c r="B15" s="883"/>
      <c r="C15" s="883">
        <v>7</v>
      </c>
    </row>
    <row r="16" spans="1:3" ht="18.75" customHeight="1">
      <c r="A16" s="7" t="s">
        <v>14</v>
      </c>
      <c r="B16" s="883"/>
      <c r="C16" s="883">
        <v>8</v>
      </c>
    </row>
    <row r="17" spans="1:3" ht="18.75" customHeight="1">
      <c r="A17" s="7" t="s">
        <v>15</v>
      </c>
      <c r="B17" s="883"/>
      <c r="C17" s="883">
        <v>9</v>
      </c>
    </row>
    <row r="18" spans="1:3" ht="18.75" customHeight="1">
      <c r="A18" s="7" t="s">
        <v>16</v>
      </c>
      <c r="B18" s="883"/>
      <c r="C18" s="883">
        <v>9</v>
      </c>
    </row>
    <row r="19" spans="1:3" ht="18.75" customHeight="1">
      <c r="A19" s="7" t="s">
        <v>17</v>
      </c>
      <c r="B19" s="883"/>
      <c r="C19" s="883">
        <v>10</v>
      </c>
    </row>
    <row r="20" spans="1:3" ht="15.65" customHeight="1">
      <c r="A20" s="883"/>
      <c r="B20" s="883"/>
      <c r="C20" s="883"/>
    </row>
    <row r="21" spans="1:3" ht="15.65" customHeight="1">
      <c r="A21" s="889" t="s">
        <v>18</v>
      </c>
      <c r="B21" s="883"/>
      <c r="C21" s="883"/>
    </row>
    <row r="22" spans="1:3" ht="15.65" customHeight="1">
      <c r="A22" s="889" t="s">
        <v>19</v>
      </c>
      <c r="B22" s="883"/>
      <c r="C22" s="883"/>
    </row>
    <row r="23" spans="1:3" ht="15.65" customHeight="1">
      <c r="A23" s="7" t="s">
        <v>20</v>
      </c>
      <c r="B23" s="883"/>
      <c r="C23" s="883">
        <v>12</v>
      </c>
    </row>
    <row r="24" spans="1:3" ht="15.65" customHeight="1">
      <c r="A24" s="883"/>
      <c r="B24" s="883"/>
      <c r="C24" s="883"/>
    </row>
    <row r="25" spans="1:3" ht="15.65" customHeight="1">
      <c r="A25" s="889" t="s">
        <v>21</v>
      </c>
      <c r="B25" s="883"/>
      <c r="C25" s="883"/>
    </row>
    <row r="26" spans="1:3" ht="15.65" customHeight="1">
      <c r="A26" s="7" t="s">
        <v>22</v>
      </c>
      <c r="B26" s="883"/>
      <c r="C26" s="883">
        <v>14</v>
      </c>
    </row>
    <row r="27" spans="1:3" ht="15.65" customHeight="1">
      <c r="A27" s="883"/>
      <c r="B27" s="883"/>
      <c r="C27" s="883"/>
    </row>
    <row r="28" spans="1:3" ht="15.65" customHeight="1">
      <c r="A28" s="889" t="s">
        <v>23</v>
      </c>
      <c r="B28" s="883"/>
      <c r="C28" s="883"/>
    </row>
    <row r="29" spans="1:3" ht="15.65" customHeight="1">
      <c r="A29" s="7" t="s">
        <v>24</v>
      </c>
      <c r="B29" s="883"/>
      <c r="C29" s="883">
        <v>16</v>
      </c>
    </row>
    <row r="30" spans="1:3" ht="15.65" customHeight="1">
      <c r="A30" s="883"/>
      <c r="B30" s="883"/>
      <c r="C30" s="883"/>
    </row>
    <row r="31" spans="1:3" ht="15.65" customHeight="1">
      <c r="A31" s="889" t="s">
        <v>25</v>
      </c>
      <c r="B31" s="883"/>
      <c r="C31" s="883"/>
    </row>
    <row r="32" spans="1:3" ht="15.65" customHeight="1">
      <c r="A32" s="7" t="s">
        <v>26</v>
      </c>
      <c r="B32" s="883"/>
      <c r="C32" s="883">
        <v>18</v>
      </c>
    </row>
    <row r="33" spans="1:3" ht="15.65" customHeight="1">
      <c r="A33" s="7" t="s">
        <v>27</v>
      </c>
      <c r="B33" s="883"/>
      <c r="C33" s="883">
        <v>18</v>
      </c>
    </row>
    <row r="34" spans="1:3" ht="15.65" customHeight="1">
      <c r="A34" s="7" t="s">
        <v>28</v>
      </c>
      <c r="B34" s="883"/>
      <c r="C34" s="883">
        <v>19</v>
      </c>
    </row>
    <row r="35" spans="1:3" ht="15.65" customHeight="1">
      <c r="A35" s="7" t="s">
        <v>29</v>
      </c>
      <c r="B35" s="883"/>
      <c r="C35" s="883">
        <v>19</v>
      </c>
    </row>
    <row r="36" spans="1:3" ht="15.65" customHeight="1">
      <c r="A36" s="7" t="s">
        <v>1369</v>
      </c>
      <c r="B36" s="883"/>
      <c r="C36" s="883">
        <v>20</v>
      </c>
    </row>
    <row r="37" spans="1:3" ht="15.65" customHeight="1">
      <c r="A37" s="7" t="s">
        <v>1370</v>
      </c>
      <c r="B37" s="883"/>
      <c r="C37" s="883">
        <v>20</v>
      </c>
    </row>
    <row r="38" spans="1:3" ht="15.65" customHeight="1">
      <c r="A38" s="883"/>
      <c r="B38" s="883"/>
      <c r="C38" s="883"/>
    </row>
    <row r="39" spans="1:3" ht="15.65" customHeight="1">
      <c r="A39" s="889" t="s">
        <v>30</v>
      </c>
      <c r="B39" s="883"/>
      <c r="C39" s="883"/>
    </row>
    <row r="40" spans="1:3" ht="15.65" customHeight="1">
      <c r="A40" s="7" t="s">
        <v>31</v>
      </c>
      <c r="B40" s="883"/>
      <c r="C40" s="883">
        <v>22</v>
      </c>
    </row>
    <row r="41" spans="1:3" ht="15.65" customHeight="1">
      <c r="A41" s="884"/>
      <c r="B41" s="883"/>
      <c r="C41" s="883"/>
    </row>
    <row r="42" spans="1:3" ht="15.65" customHeight="1">
      <c r="A42" s="889" t="s">
        <v>32</v>
      </c>
      <c r="B42" s="883"/>
      <c r="C42" s="883"/>
    </row>
    <row r="43" spans="1:3" ht="15.65" customHeight="1">
      <c r="A43" s="7" t="s">
        <v>33</v>
      </c>
      <c r="B43" s="883"/>
      <c r="C43" s="883">
        <v>24</v>
      </c>
    </row>
    <row r="44" spans="1:3" ht="15.65" customHeight="1">
      <c r="A44" s="7" t="s">
        <v>34</v>
      </c>
      <c r="B44" s="883"/>
      <c r="C44" s="883">
        <v>32</v>
      </c>
    </row>
    <row r="45" spans="1:3" ht="15.65" customHeight="1">
      <c r="A45" s="7" t="s">
        <v>35</v>
      </c>
      <c r="B45" s="883"/>
      <c r="C45" s="883">
        <v>35</v>
      </c>
    </row>
    <row r="46" spans="1:3" ht="15.65" customHeight="1">
      <c r="A46" s="7" t="s">
        <v>36</v>
      </c>
      <c r="B46" s="883"/>
      <c r="C46" s="883">
        <v>36</v>
      </c>
    </row>
    <row r="47" spans="1:3" ht="15.65" customHeight="1">
      <c r="A47" s="7" t="s">
        <v>37</v>
      </c>
      <c r="B47" s="883"/>
      <c r="C47" s="883">
        <v>37</v>
      </c>
    </row>
    <row r="48" spans="1:3" ht="15.65" customHeight="1">
      <c r="A48" s="7" t="s">
        <v>38</v>
      </c>
      <c r="B48" s="883"/>
      <c r="C48" s="883">
        <v>44</v>
      </c>
    </row>
    <row r="49" spans="1:3" ht="15.65" customHeight="1">
      <c r="A49" s="7" t="s">
        <v>39</v>
      </c>
      <c r="B49" s="883"/>
      <c r="C49" s="883">
        <v>45</v>
      </c>
    </row>
    <row r="50" spans="1:3" ht="15.65" customHeight="1">
      <c r="A50" s="7" t="s">
        <v>40</v>
      </c>
      <c r="B50" s="883"/>
      <c r="C50" s="883">
        <v>46</v>
      </c>
    </row>
    <row r="51" spans="1:3" ht="15.65" customHeight="1">
      <c r="A51" s="7" t="s">
        <v>41</v>
      </c>
      <c r="B51" s="883"/>
      <c r="C51" s="883">
        <v>50</v>
      </c>
    </row>
    <row r="52" spans="1:3" ht="15.65" customHeight="1">
      <c r="A52" s="883"/>
      <c r="B52" s="883"/>
      <c r="C52" s="883"/>
    </row>
    <row r="53" spans="1:3" ht="15.65" customHeight="1">
      <c r="A53" s="889" t="s">
        <v>42</v>
      </c>
      <c r="B53" s="883"/>
      <c r="C53" s="883"/>
    </row>
    <row r="54" spans="1:3" ht="15.65" customHeight="1">
      <c r="A54" s="7" t="s">
        <v>43</v>
      </c>
      <c r="B54" s="883"/>
      <c r="C54" s="883">
        <v>52</v>
      </c>
    </row>
    <row r="55" spans="1:3" ht="15.65" customHeight="1">
      <c r="A55" s="883"/>
      <c r="B55" s="883"/>
      <c r="C55" s="883"/>
    </row>
    <row r="56" spans="1:3" ht="15.65" customHeight="1">
      <c r="A56" s="889" t="s">
        <v>44</v>
      </c>
      <c r="B56" s="883"/>
      <c r="C56" s="883">
        <v>56</v>
      </c>
    </row>
  </sheetData>
  <printOptions horizontalCentered="1"/>
  <pageMargins left="0.70866141732283472" right="0.70866141732283472" top="0.74803149606299213" bottom="0.74803149606299213" header="0.31496062992125984" footer="0.31496062992125984"/>
  <pageSetup paperSize="9" scale="76" firstPageNumber="2" orientation="portrait" r:id="rId1"/>
  <headerFooter alignWithMargins="0">
    <oddHeader>&amp;CFirst quarter 2022&amp;R&amp;"-,Bold"&amp;K0000A0Contents</oddHeader>
    <oddFooter>&amp;R&amp;"-,Bold"&amp;K0000A0Nordea</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EC89-A6E4-4C28-AAB8-A89318033D6A}">
  <dimension ref="A1:K71"/>
  <sheetViews>
    <sheetView view="pageLayout" topLeftCell="A5" zoomScale="90" zoomScaleNormal="100" zoomScalePageLayoutView="90" workbookViewId="0">
      <selection activeCell="A4" sqref="A4"/>
    </sheetView>
  </sheetViews>
  <sheetFormatPr defaultColWidth="8.7265625" defaultRowHeight="12.5"/>
  <cols>
    <col min="1" max="1" width="37.453125" style="497" customWidth="1"/>
    <col min="2" max="11" width="7.81640625" style="497" customWidth="1"/>
    <col min="12" max="16384" width="8.7265625" style="497"/>
  </cols>
  <sheetData>
    <row r="1" spans="1:11" ht="21.65" customHeight="1">
      <c r="A1" s="1481" t="s">
        <v>619</v>
      </c>
      <c r="B1" s="1481" t="s">
        <v>345</v>
      </c>
      <c r="C1" s="1481" t="s">
        <v>345</v>
      </c>
      <c r="D1" s="1481" t="s">
        <v>345</v>
      </c>
      <c r="E1" s="1481" t="s">
        <v>345</v>
      </c>
      <c r="F1" s="1481" t="s">
        <v>345</v>
      </c>
      <c r="G1" s="1481" t="s">
        <v>345</v>
      </c>
      <c r="H1" s="1481" t="s">
        <v>345</v>
      </c>
      <c r="I1" s="1481" t="s">
        <v>345</v>
      </c>
      <c r="J1" s="1173" t="s">
        <v>348</v>
      </c>
      <c r="K1" s="912"/>
    </row>
    <row r="2" spans="1:11" ht="12" customHeight="1">
      <c r="A2" s="726" t="s">
        <v>307</v>
      </c>
      <c r="B2" s="727" t="s">
        <v>228</v>
      </c>
      <c r="C2" s="727" t="s">
        <v>229</v>
      </c>
      <c r="D2" s="727" t="s">
        <v>230</v>
      </c>
      <c r="E2" s="727" t="s">
        <v>231</v>
      </c>
      <c r="F2" s="727" t="s">
        <v>232</v>
      </c>
      <c r="G2" s="727" t="s">
        <v>233</v>
      </c>
      <c r="H2" s="727" t="s">
        <v>234</v>
      </c>
      <c r="I2" s="727" t="s">
        <v>235</v>
      </c>
      <c r="J2" s="730" t="s">
        <v>350</v>
      </c>
      <c r="K2" s="731" t="s">
        <v>351</v>
      </c>
    </row>
    <row r="3" spans="1:11" ht="12" customHeight="1">
      <c r="A3" s="982" t="s">
        <v>620</v>
      </c>
      <c r="B3" s="1349">
        <v>62.8</v>
      </c>
      <c r="C3" s="1349">
        <v>65.099999999999994</v>
      </c>
      <c r="D3" s="1349">
        <v>61.6</v>
      </c>
      <c r="E3" s="1349">
        <v>60.1</v>
      </c>
      <c r="F3" s="353">
        <v>57</v>
      </c>
      <c r="G3" s="353">
        <v>53.2</v>
      </c>
      <c r="H3" s="353">
        <v>48.8</v>
      </c>
      <c r="I3" s="353">
        <v>46.9</v>
      </c>
      <c r="J3" s="732">
        <v>0.1</v>
      </c>
      <c r="K3" s="733">
        <v>-0.03</v>
      </c>
    </row>
    <row r="4" spans="1:11" ht="12" customHeight="1">
      <c r="A4" s="982" t="s">
        <v>621</v>
      </c>
      <c r="B4" s="1194">
        <v>1.9570000000000001</v>
      </c>
      <c r="C4" s="1194">
        <v>2.242</v>
      </c>
      <c r="D4" s="1194">
        <v>1.764</v>
      </c>
      <c r="E4" s="1194">
        <v>2.081</v>
      </c>
      <c r="F4" s="1194">
        <v>1.919</v>
      </c>
      <c r="G4" s="1194">
        <v>1.8520000000000001</v>
      </c>
      <c r="H4" s="1194">
        <v>1.0980000000000001</v>
      </c>
      <c r="I4" s="1194">
        <v>1.1020000000000001</v>
      </c>
      <c r="J4" s="732">
        <v>0.02</v>
      </c>
      <c r="K4" s="733">
        <v>-0.13</v>
      </c>
    </row>
    <row r="5" spans="1:11" ht="12" customHeight="1">
      <c r="A5" s="983" t="s">
        <v>622</v>
      </c>
      <c r="B5" s="349"/>
      <c r="C5" s="349"/>
      <c r="D5" s="349"/>
      <c r="E5" s="349"/>
      <c r="F5" s="349"/>
      <c r="G5" s="349"/>
      <c r="H5" s="349"/>
      <c r="I5" s="349"/>
      <c r="J5" s="732"/>
      <c r="K5" s="733"/>
    </row>
    <row r="6" spans="1:11" ht="12" customHeight="1">
      <c r="A6" s="982" t="s">
        <v>623</v>
      </c>
      <c r="B6" s="349">
        <v>4</v>
      </c>
      <c r="C6" s="349">
        <v>9</v>
      </c>
      <c r="D6" s="349">
        <v>7</v>
      </c>
      <c r="E6" s="349">
        <v>6</v>
      </c>
      <c r="F6" s="349">
        <v>7</v>
      </c>
      <c r="G6" s="349">
        <v>11</v>
      </c>
      <c r="H6" s="349">
        <v>8</v>
      </c>
      <c r="I6" s="349">
        <v>5</v>
      </c>
      <c r="J6" s="732">
        <v>-0.45</v>
      </c>
      <c r="K6" s="733">
        <v>-0.57999999999999996</v>
      </c>
    </row>
    <row r="7" spans="1:11" ht="12" customHeight="1">
      <c r="A7" s="982" t="s">
        <v>624</v>
      </c>
      <c r="B7" s="349">
        <v>67</v>
      </c>
      <c r="C7" s="349">
        <v>70</v>
      </c>
      <c r="D7" s="349">
        <v>66</v>
      </c>
      <c r="E7" s="349">
        <v>66</v>
      </c>
      <c r="F7" s="349">
        <v>63</v>
      </c>
      <c r="G7" s="349">
        <v>54</v>
      </c>
      <c r="H7" s="349">
        <v>53</v>
      </c>
      <c r="I7" s="349">
        <v>51</v>
      </c>
      <c r="J7" s="732">
        <v>7.0000000000000007E-2</v>
      </c>
      <c r="K7" s="733">
        <v>-0.04</v>
      </c>
    </row>
    <row r="8" spans="1:11" ht="12" customHeight="1">
      <c r="A8" s="982" t="s">
        <v>625</v>
      </c>
      <c r="B8" s="349">
        <v>20</v>
      </c>
      <c r="C8" s="349">
        <v>19</v>
      </c>
      <c r="D8" s="349">
        <v>20</v>
      </c>
      <c r="E8" s="349">
        <v>22</v>
      </c>
      <c r="F8" s="349">
        <v>21</v>
      </c>
      <c r="G8" s="349">
        <v>15</v>
      </c>
      <c r="H8" s="349">
        <v>20</v>
      </c>
      <c r="I8" s="349">
        <v>17</v>
      </c>
      <c r="J8" s="732">
        <v>-0.04</v>
      </c>
      <c r="K8" s="733">
        <v>0.02</v>
      </c>
    </row>
    <row r="9" spans="1:11" ht="12" customHeight="1">
      <c r="A9" s="728" t="s">
        <v>626</v>
      </c>
      <c r="B9" s="729">
        <v>91</v>
      </c>
      <c r="C9" s="729">
        <v>99</v>
      </c>
      <c r="D9" s="729">
        <v>93</v>
      </c>
      <c r="E9" s="729">
        <v>94</v>
      </c>
      <c r="F9" s="729">
        <v>91</v>
      </c>
      <c r="G9" s="729">
        <v>81</v>
      </c>
      <c r="H9" s="729">
        <v>81</v>
      </c>
      <c r="I9" s="729">
        <v>73</v>
      </c>
      <c r="J9" s="747">
        <v>0</v>
      </c>
      <c r="K9" s="748">
        <v>-0.08</v>
      </c>
    </row>
    <row r="10" spans="1:11" ht="12" customHeight="1">
      <c r="A10" s="348"/>
      <c r="B10" s="351"/>
      <c r="C10" s="351"/>
      <c r="D10" s="351"/>
      <c r="E10" s="351"/>
      <c r="F10" s="351"/>
      <c r="G10" s="351"/>
      <c r="H10" s="351"/>
      <c r="I10" s="351"/>
      <c r="J10" s="625"/>
      <c r="K10" s="625"/>
    </row>
    <row r="11" spans="1:11" ht="12" customHeight="1">
      <c r="A11" s="348"/>
      <c r="B11" s="351"/>
      <c r="C11" s="351"/>
      <c r="D11" s="351"/>
      <c r="E11" s="351"/>
      <c r="F11" s="351"/>
      <c r="G11" s="351"/>
      <c r="H11" s="351"/>
      <c r="I11" s="351"/>
      <c r="J11" s="625"/>
      <c r="K11" s="625"/>
    </row>
    <row r="12" spans="1:11" ht="12" customHeight="1">
      <c r="A12" s="899" t="s">
        <v>627</v>
      </c>
      <c r="B12" s="984" t="s">
        <v>628</v>
      </c>
      <c r="C12" s="348"/>
      <c r="D12" s="348"/>
      <c r="E12" s="348"/>
      <c r="F12" s="348"/>
      <c r="G12" s="348"/>
      <c r="H12" s="348"/>
      <c r="I12" s="348"/>
      <c r="J12" s="985"/>
      <c r="K12" s="985"/>
    </row>
    <row r="13" spans="1:11" ht="12" customHeight="1">
      <c r="A13" s="899" t="s">
        <v>629</v>
      </c>
      <c r="B13" s="1491" t="s">
        <v>630</v>
      </c>
      <c r="C13" s="1492" t="s">
        <v>345</v>
      </c>
      <c r="D13" s="1492" t="s">
        <v>345</v>
      </c>
      <c r="E13" s="1492" t="s">
        <v>345</v>
      </c>
      <c r="F13" s="1492" t="s">
        <v>345</v>
      </c>
      <c r="G13" s="1492" t="s">
        <v>345</v>
      </c>
      <c r="H13" s="1492" t="s">
        <v>345</v>
      </c>
      <c r="I13" s="1492" t="s">
        <v>345</v>
      </c>
      <c r="J13" s="1492" t="s">
        <v>345</v>
      </c>
      <c r="K13" s="1492" t="s">
        <v>345</v>
      </c>
    </row>
    <row r="14" spans="1:11" ht="12" customHeight="1">
      <c r="A14" s="759" t="s">
        <v>631</v>
      </c>
      <c r="B14" s="1491" t="s">
        <v>632</v>
      </c>
      <c r="C14" s="1492" t="s">
        <v>345</v>
      </c>
      <c r="D14" s="1492" t="s">
        <v>345</v>
      </c>
      <c r="E14" s="1492" t="s">
        <v>345</v>
      </c>
      <c r="F14" s="1492" t="s">
        <v>345</v>
      </c>
      <c r="G14" s="1492" t="s">
        <v>345</v>
      </c>
      <c r="H14" s="1492" t="s">
        <v>345</v>
      </c>
      <c r="I14" s="1492" t="s">
        <v>345</v>
      </c>
      <c r="J14" s="1492" t="s">
        <v>345</v>
      </c>
      <c r="K14" s="1492" t="s">
        <v>345</v>
      </c>
    </row>
    <row r="15" spans="1:11" ht="12" customHeight="1">
      <c r="A15" s="759"/>
      <c r="B15" s="1493"/>
      <c r="C15" s="1494"/>
      <c r="D15" s="1494"/>
      <c r="E15" s="1494"/>
      <c r="F15" s="1494"/>
      <c r="G15" s="1494"/>
      <c r="H15" s="1494"/>
      <c r="I15" s="1494"/>
      <c r="J15" s="1494"/>
      <c r="K15" s="1494"/>
    </row>
    <row r="16" spans="1:11" ht="12" customHeight="1">
      <c r="A16" s="166"/>
      <c r="B16" s="1178"/>
      <c r="C16" s="1178"/>
      <c r="D16" s="1178"/>
      <c r="E16" s="1178"/>
      <c r="F16" s="1178"/>
      <c r="G16" s="1178"/>
      <c r="H16" s="1178"/>
      <c r="I16" s="1178"/>
      <c r="J16" s="1178"/>
      <c r="K16" s="1178"/>
    </row>
    <row r="17" spans="1:11" ht="12" customHeight="1">
      <c r="A17" s="1481" t="s">
        <v>633</v>
      </c>
      <c r="B17" s="1481" t="s">
        <v>345</v>
      </c>
      <c r="C17" s="1481" t="s">
        <v>345</v>
      </c>
      <c r="D17" s="1481" t="s">
        <v>345</v>
      </c>
      <c r="E17" s="582"/>
      <c r="F17" s="582"/>
      <c r="G17" s="582"/>
      <c r="H17" s="582"/>
      <c r="I17" s="582"/>
      <c r="J17" s="582"/>
      <c r="K17" s="1177"/>
    </row>
    <row r="18" spans="1:11" ht="12" customHeight="1">
      <c r="A18" s="726" t="s">
        <v>307</v>
      </c>
      <c r="B18" s="727" t="s">
        <v>228</v>
      </c>
      <c r="C18" s="727" t="s">
        <v>229</v>
      </c>
      <c r="D18" s="727" t="s">
        <v>230</v>
      </c>
      <c r="E18" s="727" t="s">
        <v>231</v>
      </c>
      <c r="F18" s="727" t="s">
        <v>232</v>
      </c>
      <c r="G18" s="727" t="s">
        <v>233</v>
      </c>
      <c r="H18" s="727" t="s">
        <v>234</v>
      </c>
      <c r="I18" s="727" t="s">
        <v>235</v>
      </c>
      <c r="J18" s="357"/>
      <c r="K18" s="354"/>
    </row>
    <row r="19" spans="1:11" ht="12" customHeight="1">
      <c r="A19" s="356" t="s">
        <v>530</v>
      </c>
      <c r="B19" s="358">
        <v>442</v>
      </c>
      <c r="C19" s="358">
        <v>371</v>
      </c>
      <c r="D19" s="358">
        <v>322</v>
      </c>
      <c r="E19" s="358">
        <v>428</v>
      </c>
      <c r="F19" s="358">
        <v>448</v>
      </c>
      <c r="G19" s="358">
        <v>340</v>
      </c>
      <c r="H19" s="358">
        <v>261</v>
      </c>
      <c r="I19" s="358">
        <v>212</v>
      </c>
      <c r="J19" s="358"/>
      <c r="K19" s="354"/>
    </row>
    <row r="20" spans="1:11" ht="12" customHeight="1">
      <c r="A20" s="356" t="s">
        <v>531</v>
      </c>
      <c r="B20" s="358">
        <v>724</v>
      </c>
      <c r="C20" s="358">
        <v>1.0409999999999999</v>
      </c>
      <c r="D20" s="358">
        <v>795</v>
      </c>
      <c r="E20" s="358">
        <v>829</v>
      </c>
      <c r="F20" s="358">
        <v>668</v>
      </c>
      <c r="G20" s="358">
        <v>920</v>
      </c>
      <c r="H20" s="358">
        <v>406</v>
      </c>
      <c r="I20" s="358">
        <v>396</v>
      </c>
      <c r="J20" s="358"/>
      <c r="K20" s="354"/>
    </row>
    <row r="21" spans="1:11" ht="12" customHeight="1">
      <c r="A21" s="356" t="s">
        <v>532</v>
      </c>
      <c r="B21" s="358">
        <v>791</v>
      </c>
      <c r="C21" s="358">
        <v>829</v>
      </c>
      <c r="D21" s="358">
        <v>647</v>
      </c>
      <c r="E21" s="358">
        <v>825</v>
      </c>
      <c r="F21" s="358">
        <v>804</v>
      </c>
      <c r="G21" s="358">
        <v>592</v>
      </c>
      <c r="H21" s="358">
        <v>431</v>
      </c>
      <c r="I21" s="358">
        <v>494</v>
      </c>
      <c r="J21" s="358"/>
      <c r="K21" s="354"/>
    </row>
    <row r="22" spans="1:11" ht="12" customHeight="1">
      <c r="A22" s="356" t="s">
        <v>634</v>
      </c>
      <c r="B22" s="358"/>
      <c r="C22" s="358"/>
      <c r="D22" s="358"/>
      <c r="E22" s="358"/>
      <c r="F22" s="358"/>
      <c r="G22" s="358"/>
      <c r="H22" s="358"/>
      <c r="I22" s="358"/>
      <c r="J22" s="358"/>
      <c r="K22" s="354"/>
    </row>
    <row r="23" spans="1:11" ht="12" customHeight="1">
      <c r="A23" s="356" t="s">
        <v>99</v>
      </c>
      <c r="B23" s="358"/>
      <c r="C23" s="358"/>
      <c r="D23" s="358"/>
      <c r="E23" s="358"/>
      <c r="F23" s="358"/>
      <c r="G23" s="358"/>
      <c r="H23" s="358"/>
      <c r="I23" s="358"/>
      <c r="J23" s="358"/>
      <c r="K23" s="354"/>
    </row>
    <row r="24" spans="1:11" ht="12" customHeight="1">
      <c r="A24" s="728" t="s">
        <v>325</v>
      </c>
      <c r="B24" s="729">
        <v>1957</v>
      </c>
      <c r="C24" s="729">
        <v>2242</v>
      </c>
      <c r="D24" s="729">
        <v>1764</v>
      </c>
      <c r="E24" s="729">
        <v>2081</v>
      </c>
      <c r="F24" s="729">
        <v>1919</v>
      </c>
      <c r="G24" s="729">
        <v>1852</v>
      </c>
      <c r="H24" s="729">
        <v>1098</v>
      </c>
      <c r="I24" s="729">
        <v>1102</v>
      </c>
      <c r="J24" s="351"/>
      <c r="K24" s="505"/>
    </row>
    <row r="25" spans="1:11" ht="12" customHeight="1">
      <c r="A25" s="1490" t="s">
        <v>345</v>
      </c>
      <c r="B25" s="1468" t="s">
        <v>345</v>
      </c>
      <c r="C25" s="1468" t="s">
        <v>345</v>
      </c>
      <c r="D25" s="1468" t="s">
        <v>345</v>
      </c>
      <c r="E25" s="1468" t="s">
        <v>345</v>
      </c>
      <c r="F25" s="1468" t="s">
        <v>345</v>
      </c>
      <c r="G25" s="1468" t="s">
        <v>345</v>
      </c>
      <c r="H25" s="1468" t="s">
        <v>345</v>
      </c>
      <c r="I25" s="1468" t="s">
        <v>345</v>
      </c>
      <c r="J25" s="1468" t="s">
        <v>345</v>
      </c>
      <c r="K25" s="1468" t="s">
        <v>345</v>
      </c>
    </row>
    <row r="26" spans="1:11" ht="12" customHeight="1">
      <c r="A26" s="900" t="s">
        <v>635</v>
      </c>
      <c r="B26" s="1488" t="s">
        <v>636</v>
      </c>
      <c r="C26" s="1488" t="s">
        <v>345</v>
      </c>
      <c r="D26" s="1488" t="s">
        <v>345</v>
      </c>
      <c r="E26" s="1488" t="s">
        <v>637</v>
      </c>
      <c r="F26" s="1488"/>
      <c r="G26" s="1488"/>
      <c r="H26" s="624" t="s">
        <v>345</v>
      </c>
      <c r="I26" s="624" t="s">
        <v>345</v>
      </c>
      <c r="J26" s="624"/>
      <c r="K26" s="1177"/>
    </row>
    <row r="27" spans="1:11" ht="12" customHeight="1">
      <c r="A27" s="726" t="s">
        <v>367</v>
      </c>
      <c r="B27" s="727" t="s">
        <v>228</v>
      </c>
      <c r="C27" s="727" t="s">
        <v>229</v>
      </c>
      <c r="D27" s="727" t="s">
        <v>230</v>
      </c>
      <c r="E27" s="727" t="s">
        <v>228</v>
      </c>
      <c r="F27" s="727" t="s">
        <v>229</v>
      </c>
      <c r="G27" s="727" t="s">
        <v>230</v>
      </c>
      <c r="H27" s="357"/>
      <c r="I27" s="500"/>
      <c r="J27" s="500"/>
      <c r="K27" s="354"/>
    </row>
    <row r="28" spans="1:11" ht="12" customHeight="1">
      <c r="A28" s="356" t="s">
        <v>530</v>
      </c>
      <c r="B28" s="355" t="s">
        <v>376</v>
      </c>
      <c r="C28" s="355" t="s">
        <v>638</v>
      </c>
      <c r="D28" s="355" t="s">
        <v>639</v>
      </c>
      <c r="E28" s="355" t="s">
        <v>640</v>
      </c>
      <c r="F28" s="355" t="s">
        <v>641</v>
      </c>
      <c r="G28" s="355" t="s">
        <v>642</v>
      </c>
      <c r="H28" s="355"/>
      <c r="I28" s="500"/>
      <c r="J28" s="500"/>
      <c r="K28" s="354"/>
    </row>
    <row r="29" spans="1:11" ht="12" customHeight="1">
      <c r="A29" s="356" t="s">
        <v>531</v>
      </c>
      <c r="B29" s="355" t="s">
        <v>643</v>
      </c>
      <c r="C29" s="355" t="s">
        <v>644</v>
      </c>
      <c r="D29" s="355" t="s">
        <v>516</v>
      </c>
      <c r="E29" s="355" t="s">
        <v>541</v>
      </c>
      <c r="F29" s="355" t="s">
        <v>538</v>
      </c>
      <c r="G29" s="355" t="s">
        <v>645</v>
      </c>
      <c r="H29" s="355"/>
      <c r="I29" s="500"/>
      <c r="J29" s="500"/>
      <c r="K29" s="354"/>
    </row>
    <row r="30" spans="1:11" ht="12" customHeight="1">
      <c r="A30" s="356" t="s">
        <v>532</v>
      </c>
      <c r="B30" s="355" t="s">
        <v>646</v>
      </c>
      <c r="C30" s="355" t="s">
        <v>497</v>
      </c>
      <c r="D30" s="355" t="s">
        <v>647</v>
      </c>
      <c r="E30" s="355" t="s">
        <v>610</v>
      </c>
      <c r="F30" s="355" t="s">
        <v>556</v>
      </c>
      <c r="G30" s="355" t="s">
        <v>556</v>
      </c>
      <c r="H30" s="355"/>
      <c r="I30" s="500"/>
      <c r="J30" s="500"/>
      <c r="K30" s="354"/>
    </row>
    <row r="31" spans="1:11" ht="12" customHeight="1">
      <c r="A31" s="356" t="s">
        <v>634</v>
      </c>
      <c r="B31" s="355" t="s">
        <v>962</v>
      </c>
      <c r="C31" s="355" t="s">
        <v>962</v>
      </c>
      <c r="D31" s="355">
        <v>0</v>
      </c>
      <c r="E31" s="355"/>
      <c r="F31" s="355"/>
      <c r="G31" s="355"/>
      <c r="H31" s="355"/>
      <c r="I31" s="500"/>
      <c r="J31" s="500"/>
      <c r="K31" s="354"/>
    </row>
    <row r="32" spans="1:11" ht="12" customHeight="1">
      <c r="A32" s="356" t="s">
        <v>99</v>
      </c>
      <c r="B32" s="355" t="s">
        <v>962</v>
      </c>
      <c r="C32" s="355" t="s">
        <v>962</v>
      </c>
      <c r="D32" s="355" t="s">
        <v>962</v>
      </c>
      <c r="E32" s="355"/>
      <c r="F32" s="355"/>
      <c r="G32" s="355"/>
      <c r="H32" s="355"/>
      <c r="I32" s="500"/>
      <c r="J32" s="500"/>
      <c r="K32" s="354"/>
    </row>
    <row r="33" spans="1:11" ht="12" customHeight="1">
      <c r="A33" s="728" t="s">
        <v>325</v>
      </c>
      <c r="B33" s="746" t="s">
        <v>648</v>
      </c>
      <c r="C33" s="746" t="s">
        <v>649</v>
      </c>
      <c r="D33" s="746" t="s">
        <v>650</v>
      </c>
      <c r="E33" s="729"/>
      <c r="F33" s="729"/>
      <c r="G33" s="729"/>
      <c r="H33" s="351"/>
      <c r="I33" s="500"/>
      <c r="J33" s="500"/>
      <c r="K33" s="505"/>
    </row>
    <row r="34" spans="1:11" ht="12" customHeight="1">
      <c r="A34" s="348"/>
      <c r="B34" s="351"/>
      <c r="C34" s="351"/>
      <c r="D34" s="351"/>
      <c r="E34" s="351"/>
      <c r="F34" s="351"/>
      <c r="G34" s="351"/>
      <c r="H34" s="351"/>
      <c r="I34" s="351"/>
      <c r="J34" s="351"/>
      <c r="K34" s="505"/>
    </row>
    <row r="35" spans="1:11" ht="12" customHeight="1">
      <c r="A35" s="1481" t="s">
        <v>651</v>
      </c>
      <c r="B35" s="1481" t="s">
        <v>345</v>
      </c>
      <c r="C35" s="1481" t="s">
        <v>345</v>
      </c>
      <c r="D35" s="1481" t="s">
        <v>345</v>
      </c>
      <c r="E35" s="1481" t="s">
        <v>345</v>
      </c>
      <c r="F35" s="1481" t="s">
        <v>345</v>
      </c>
      <c r="G35" s="1481" t="s">
        <v>345</v>
      </c>
      <c r="H35" s="1481" t="s">
        <v>345</v>
      </c>
      <c r="I35" s="1481" t="s">
        <v>345</v>
      </c>
      <c r="J35" s="624"/>
      <c r="K35" s="1177"/>
    </row>
    <row r="36" spans="1:11" ht="12" customHeight="1">
      <c r="A36" s="726" t="s">
        <v>367</v>
      </c>
      <c r="B36" s="896" t="s">
        <v>652</v>
      </c>
      <c r="C36" s="896" t="s">
        <v>653</v>
      </c>
      <c r="D36" s="896" t="s">
        <v>654</v>
      </c>
      <c r="E36" s="896" t="s">
        <v>655</v>
      </c>
      <c r="F36" s="896" t="s">
        <v>656</v>
      </c>
      <c r="G36" s="357"/>
      <c r="H36" s="357"/>
      <c r="I36" s="500"/>
      <c r="J36" s="357"/>
      <c r="K36" s="354"/>
    </row>
    <row r="37" spans="1:11" ht="12" customHeight="1">
      <c r="A37" s="728" t="s">
        <v>657</v>
      </c>
      <c r="B37" s="746" t="s">
        <v>618</v>
      </c>
      <c r="C37" s="746" t="s">
        <v>640</v>
      </c>
      <c r="D37" s="746" t="s">
        <v>658</v>
      </c>
      <c r="E37" s="746">
        <v>0</v>
      </c>
      <c r="F37" s="746" t="s">
        <v>659</v>
      </c>
      <c r="G37" s="357"/>
      <c r="H37" s="357"/>
      <c r="I37" s="522"/>
      <c r="J37" s="355"/>
      <c r="K37" s="354"/>
    </row>
    <row r="38" spans="1:11" ht="12" customHeight="1">
      <c r="A38" s="356" t="s">
        <v>660</v>
      </c>
      <c r="B38" s="622" t="s">
        <v>962</v>
      </c>
      <c r="C38" s="622" t="s">
        <v>962</v>
      </c>
      <c r="D38" s="622" t="s">
        <v>962</v>
      </c>
      <c r="E38" s="622" t="s">
        <v>962</v>
      </c>
      <c r="F38" s="622" t="s">
        <v>962</v>
      </c>
      <c r="G38" s="357"/>
      <c r="H38" s="357"/>
      <c r="I38" s="500"/>
      <c r="J38" s="355"/>
      <c r="K38" s="354"/>
    </row>
    <row r="39" spans="1:11" ht="12" customHeight="1">
      <c r="A39" s="356" t="s">
        <v>661</v>
      </c>
      <c r="B39" s="622" t="s">
        <v>962</v>
      </c>
      <c r="C39" s="622" t="s">
        <v>662</v>
      </c>
      <c r="D39" s="622" t="s">
        <v>962</v>
      </c>
      <c r="E39" s="622" t="s">
        <v>962</v>
      </c>
      <c r="F39" s="622" t="s">
        <v>962</v>
      </c>
      <c r="G39" s="357"/>
      <c r="H39" s="357"/>
      <c r="I39" s="500"/>
      <c r="J39" s="355"/>
      <c r="K39" s="354"/>
    </row>
    <row r="40" spans="1:11" ht="12" customHeight="1">
      <c r="A40" s="356" t="s">
        <v>663</v>
      </c>
      <c r="B40" s="622" t="s">
        <v>962</v>
      </c>
      <c r="C40" s="622" t="s">
        <v>664</v>
      </c>
      <c r="D40" s="622" t="s">
        <v>665</v>
      </c>
      <c r="E40" s="622" t="s">
        <v>962</v>
      </c>
      <c r="F40" s="622" t="s">
        <v>962</v>
      </c>
      <c r="G40" s="357"/>
      <c r="H40" s="357"/>
      <c r="I40" s="500"/>
      <c r="J40" s="355"/>
      <c r="K40" s="354"/>
    </row>
    <row r="41" spans="1:11" ht="12" customHeight="1">
      <c r="A41" s="356" t="s">
        <v>666</v>
      </c>
      <c r="B41" s="622" t="s">
        <v>962</v>
      </c>
      <c r="C41" s="622" t="s">
        <v>962</v>
      </c>
      <c r="D41" s="622" t="s">
        <v>962</v>
      </c>
      <c r="E41" s="622" t="s">
        <v>962</v>
      </c>
      <c r="F41" s="622" t="s">
        <v>962</v>
      </c>
      <c r="G41" s="357"/>
      <c r="H41" s="357"/>
      <c r="I41" s="500"/>
      <c r="J41" s="355"/>
      <c r="K41" s="354"/>
    </row>
    <row r="42" spans="1:11" ht="12" customHeight="1">
      <c r="A42" s="623" t="s">
        <v>667</v>
      </c>
      <c r="B42" s="621" t="s">
        <v>618</v>
      </c>
      <c r="C42" s="621" t="s">
        <v>668</v>
      </c>
      <c r="D42" s="621" t="s">
        <v>504</v>
      </c>
      <c r="E42" s="622" t="s">
        <v>962</v>
      </c>
      <c r="F42" s="621" t="s">
        <v>659</v>
      </c>
      <c r="G42" s="357"/>
      <c r="H42" s="357"/>
      <c r="I42" s="500"/>
      <c r="J42" s="429"/>
      <c r="K42" s="505"/>
    </row>
    <row r="43" spans="1:11" ht="12" customHeight="1">
      <c r="A43" s="728" t="s">
        <v>669</v>
      </c>
      <c r="B43" s="746" t="s">
        <v>153</v>
      </c>
      <c r="C43" s="746" t="s">
        <v>670</v>
      </c>
      <c r="D43" s="746" t="s">
        <v>413</v>
      </c>
      <c r="E43" s="746">
        <v>0</v>
      </c>
      <c r="F43" s="746">
        <v>0</v>
      </c>
      <c r="G43" s="357"/>
      <c r="H43" s="357"/>
      <c r="I43" s="500"/>
      <c r="J43" s="357"/>
      <c r="K43" s="354"/>
    </row>
    <row r="44" spans="1:11" ht="12" customHeight="1">
      <c r="A44" s="356" t="s">
        <v>671</v>
      </c>
      <c r="B44" s="622" t="s">
        <v>962</v>
      </c>
      <c r="C44" s="622" t="s">
        <v>962</v>
      </c>
      <c r="D44" s="622" t="s">
        <v>672</v>
      </c>
      <c r="E44" s="622" t="s">
        <v>962</v>
      </c>
      <c r="F44" s="622" t="s">
        <v>962</v>
      </c>
      <c r="G44" s="357"/>
      <c r="H44" s="357"/>
      <c r="I44" s="500"/>
      <c r="J44" s="429"/>
      <c r="K44" s="505"/>
    </row>
    <row r="45" spans="1:11" ht="12" customHeight="1">
      <c r="A45" s="356" t="s">
        <v>673</v>
      </c>
      <c r="B45" s="621" t="s">
        <v>153</v>
      </c>
      <c r="C45" s="621" t="s">
        <v>670</v>
      </c>
      <c r="D45" s="621" t="s">
        <v>674</v>
      </c>
      <c r="E45" s="622" t="s">
        <v>962</v>
      </c>
      <c r="F45" s="622" t="s">
        <v>962</v>
      </c>
      <c r="G45" s="357"/>
      <c r="H45" s="357"/>
      <c r="I45" s="500"/>
      <c r="J45" s="430"/>
      <c r="K45" s="505"/>
    </row>
    <row r="46" spans="1:11" ht="12" customHeight="1">
      <c r="A46" s="728" t="s">
        <v>675</v>
      </c>
      <c r="B46" s="746" t="s">
        <v>376</v>
      </c>
      <c r="C46" s="746" t="s">
        <v>643</v>
      </c>
      <c r="D46" s="746" t="s">
        <v>646</v>
      </c>
      <c r="E46" s="746">
        <v>0</v>
      </c>
      <c r="F46" s="746" t="s">
        <v>659</v>
      </c>
      <c r="G46" s="357"/>
      <c r="H46" s="357"/>
      <c r="I46" s="500"/>
      <c r="J46" s="500"/>
      <c r="K46" s="500"/>
    </row>
    <row r="47" spans="1:11" ht="12" customHeight="1"/>
    <row r="48" spans="1:11" ht="12" customHeight="1" thickBot="1">
      <c r="A48" s="1481" t="s">
        <v>676</v>
      </c>
      <c r="B48" s="1489" t="s">
        <v>345</v>
      </c>
      <c r="C48" s="1489" t="s">
        <v>345</v>
      </c>
      <c r="D48" s="1489" t="s">
        <v>345</v>
      </c>
      <c r="E48" s="629"/>
      <c r="F48" s="629"/>
      <c r="G48" s="629"/>
    </row>
    <row r="49" spans="1:7" ht="12" customHeight="1" thickBot="1">
      <c r="A49" s="523"/>
      <c r="B49" s="901"/>
      <c r="C49" s="902" t="s">
        <v>307</v>
      </c>
      <c r="D49" s="903"/>
      <c r="E49" s="903"/>
      <c r="F49" s="903" t="s">
        <v>677</v>
      </c>
      <c r="G49" s="904"/>
    </row>
    <row r="50" spans="1:7" ht="12" customHeight="1">
      <c r="A50" s="905" t="s">
        <v>307</v>
      </c>
      <c r="B50" s="1033" t="s">
        <v>228</v>
      </c>
      <c r="C50" s="1034" t="s">
        <v>229</v>
      </c>
      <c r="D50" s="1034" t="s">
        <v>230</v>
      </c>
      <c r="E50" s="1033" t="s">
        <v>228</v>
      </c>
      <c r="F50" s="1033" t="s">
        <v>229</v>
      </c>
      <c r="G50" s="1033" t="s">
        <v>230</v>
      </c>
    </row>
    <row r="51" spans="1:7" ht="12" customHeight="1">
      <c r="A51" s="628" t="s">
        <v>678</v>
      </c>
      <c r="B51" s="453"/>
      <c r="C51" s="453"/>
      <c r="D51" s="453"/>
      <c r="E51" s="453"/>
      <c r="F51" s="453"/>
      <c r="G51" s="453"/>
    </row>
    <row r="52" spans="1:7" ht="12" customHeight="1">
      <c r="A52" s="524" t="s">
        <v>530</v>
      </c>
      <c r="B52" s="453">
        <v>1367</v>
      </c>
      <c r="C52" s="453">
        <v>1315</v>
      </c>
      <c r="D52" s="453">
        <v>1274</v>
      </c>
      <c r="E52" s="453">
        <v>71</v>
      </c>
      <c r="F52" s="453">
        <v>64</v>
      </c>
      <c r="G52" s="453">
        <v>63</v>
      </c>
    </row>
    <row r="53" spans="1:7" ht="12" customHeight="1">
      <c r="A53" s="524" t="s">
        <v>531</v>
      </c>
      <c r="B53" s="453">
        <v>708</v>
      </c>
      <c r="C53" s="453">
        <v>736</v>
      </c>
      <c r="D53" s="453">
        <v>549</v>
      </c>
      <c r="E53" s="453">
        <v>14</v>
      </c>
      <c r="F53" s="453">
        <v>15</v>
      </c>
      <c r="G53" s="453">
        <v>11</v>
      </c>
    </row>
    <row r="54" spans="1:7" ht="12" customHeight="1">
      <c r="A54" s="524" t="s">
        <v>532</v>
      </c>
      <c r="B54" s="453">
        <v>1436</v>
      </c>
      <c r="C54" s="453">
        <v>1522</v>
      </c>
      <c r="D54" s="453">
        <v>1410</v>
      </c>
      <c r="E54" s="453">
        <v>72</v>
      </c>
      <c r="F54" s="453">
        <v>71</v>
      </c>
      <c r="G54" s="453">
        <v>64</v>
      </c>
    </row>
    <row r="55" spans="1:7" ht="12" customHeight="1">
      <c r="A55" s="728" t="s">
        <v>325</v>
      </c>
      <c r="B55" s="729">
        <v>3511</v>
      </c>
      <c r="C55" s="729">
        <v>3573</v>
      </c>
      <c r="D55" s="729">
        <v>3232</v>
      </c>
      <c r="E55" s="729">
        <v>39</v>
      </c>
      <c r="F55" s="729">
        <v>40</v>
      </c>
      <c r="G55" s="729">
        <v>36</v>
      </c>
    </row>
    <row r="56" spans="1:7" ht="12" customHeight="1">
      <c r="A56" s="627"/>
      <c r="B56" s="626"/>
      <c r="C56" s="626"/>
      <c r="D56" s="626"/>
      <c r="E56" s="500"/>
      <c r="F56" s="500"/>
      <c r="G56" s="500"/>
    </row>
    <row r="57" spans="1:7" ht="12" customHeight="1">
      <c r="A57" s="1481" t="s">
        <v>679</v>
      </c>
      <c r="B57" s="1481" t="s">
        <v>345</v>
      </c>
      <c r="C57" s="1481" t="s">
        <v>345</v>
      </c>
      <c r="D57" s="1481" t="s">
        <v>345</v>
      </c>
      <c r="E57" s="582"/>
      <c r="F57" s="582"/>
      <c r="G57" s="582"/>
    </row>
    <row r="58" spans="1:7" ht="12" customHeight="1" thickBot="1">
      <c r="A58" s="523"/>
      <c r="B58" s="1017"/>
      <c r="C58" s="1017"/>
      <c r="D58" s="1017"/>
      <c r="E58" s="1486" t="s">
        <v>680</v>
      </c>
      <c r="F58" s="360"/>
      <c r="G58" s="360"/>
    </row>
    <row r="59" spans="1:7" ht="12" customHeight="1">
      <c r="A59" s="905" t="s">
        <v>307</v>
      </c>
      <c r="B59" s="1018" t="s">
        <v>652</v>
      </c>
      <c r="C59" s="1019" t="s">
        <v>653</v>
      </c>
      <c r="D59" s="1019" t="s">
        <v>654</v>
      </c>
      <c r="E59" s="1487"/>
      <c r="F59" s="360" t="s">
        <v>345</v>
      </c>
      <c r="G59" s="906"/>
    </row>
    <row r="60" spans="1:7" ht="12" customHeight="1">
      <c r="A60" s="359" t="s">
        <v>681</v>
      </c>
      <c r="B60" s="1282">
        <v>909</v>
      </c>
      <c r="C60" s="1282">
        <v>685</v>
      </c>
      <c r="D60" s="1282">
        <v>614</v>
      </c>
      <c r="E60" s="1282">
        <v>2388</v>
      </c>
      <c r="F60" s="453"/>
      <c r="G60" s="453"/>
    </row>
    <row r="61" spans="1:7" ht="12" customHeight="1">
      <c r="A61" s="359" t="s">
        <v>682</v>
      </c>
      <c r="B61" s="1282">
        <v>1580</v>
      </c>
      <c r="C61" s="1282">
        <v>1413</v>
      </c>
      <c r="D61" s="1282">
        <v>1008</v>
      </c>
      <c r="E61" s="1282">
        <v>3504</v>
      </c>
      <c r="F61" s="453"/>
      <c r="G61" s="453"/>
    </row>
    <row r="62" spans="1:7" ht="12" customHeight="1">
      <c r="A62" s="359" t="s">
        <v>683</v>
      </c>
      <c r="B62" s="1282">
        <v>671</v>
      </c>
      <c r="C62" s="1282">
        <v>728</v>
      </c>
      <c r="D62" s="1282">
        <v>394</v>
      </c>
      <c r="E62" s="1282">
        <v>1116</v>
      </c>
      <c r="F62" s="453"/>
      <c r="G62" s="453"/>
    </row>
    <row r="63" spans="1:7" ht="12" customHeight="1">
      <c r="A63" s="359" t="s">
        <v>684</v>
      </c>
      <c r="B63" s="1283">
        <v>1.74</v>
      </c>
      <c r="C63" s="1283">
        <v>2.06</v>
      </c>
      <c r="D63" s="1283">
        <v>1.64</v>
      </c>
      <c r="E63" s="1283">
        <v>1.47</v>
      </c>
      <c r="F63" s="453"/>
      <c r="G63" s="453"/>
    </row>
    <row r="64" spans="1:7" ht="12" customHeight="1">
      <c r="A64" s="500"/>
      <c r="B64" s="500"/>
      <c r="C64" s="500"/>
      <c r="D64" s="500"/>
      <c r="E64" s="500"/>
      <c r="F64" s="500"/>
      <c r="G64" s="500"/>
    </row>
    <row r="65" spans="1:7" ht="12" customHeight="1">
      <c r="A65" s="1481" t="s">
        <v>685</v>
      </c>
      <c r="B65" s="1481" t="s">
        <v>345</v>
      </c>
      <c r="C65" s="1481" t="s">
        <v>345</v>
      </c>
      <c r="D65" s="1481" t="s">
        <v>345</v>
      </c>
      <c r="E65" s="582"/>
      <c r="F65" s="582"/>
      <c r="G65" s="500"/>
    </row>
    <row r="66" spans="1:7" ht="12" customHeight="1" thickBot="1">
      <c r="A66" s="523"/>
      <c r="B66" s="1017"/>
      <c r="C66" s="1017"/>
      <c r="D66" s="1017"/>
      <c r="E66" s="1486" t="s">
        <v>680</v>
      </c>
      <c r="F66" s="360"/>
      <c r="G66" s="500"/>
    </row>
    <row r="67" spans="1:7" ht="12" customHeight="1">
      <c r="A67" s="905" t="s">
        <v>307</v>
      </c>
      <c r="B67" s="1018" t="s">
        <v>652</v>
      </c>
      <c r="C67" s="1019" t="s">
        <v>653</v>
      </c>
      <c r="D67" s="1019" t="s">
        <v>654</v>
      </c>
      <c r="E67" s="1487"/>
      <c r="F67" s="360" t="s">
        <v>345</v>
      </c>
      <c r="G67" s="500"/>
    </row>
    <row r="68" spans="1:7" ht="12" customHeight="1">
      <c r="A68" s="359" t="s">
        <v>684</v>
      </c>
      <c r="B68" s="1283">
        <v>1.74</v>
      </c>
      <c r="C68" s="1283">
        <v>2.06</v>
      </c>
      <c r="D68" s="1283">
        <v>1.64</v>
      </c>
      <c r="E68" s="1283">
        <v>1.47</v>
      </c>
      <c r="F68" s="453"/>
      <c r="G68" s="500"/>
    </row>
    <row r="69" spans="1:7" ht="12" customHeight="1">
      <c r="A69" s="359" t="s">
        <v>686</v>
      </c>
      <c r="B69" s="1283">
        <v>1.7</v>
      </c>
      <c r="C69" s="1283">
        <v>1.85</v>
      </c>
      <c r="D69" s="1283">
        <v>1.6</v>
      </c>
      <c r="E69" s="1283">
        <v>1.47</v>
      </c>
      <c r="F69" s="453"/>
      <c r="G69" s="500"/>
    </row>
    <row r="70" spans="1:7" ht="12" customHeight="1">
      <c r="A70" s="359" t="s">
        <v>687</v>
      </c>
      <c r="B70" s="1283">
        <v>1.77</v>
      </c>
      <c r="C70" s="1283">
        <v>2.29</v>
      </c>
      <c r="D70" s="1283">
        <v>1.69</v>
      </c>
      <c r="E70" s="1283">
        <v>1.6</v>
      </c>
      <c r="F70" s="453"/>
      <c r="G70" s="500"/>
    </row>
    <row r="71" spans="1:7" ht="12" customHeight="1">
      <c r="A71" s="359" t="s">
        <v>688</v>
      </c>
      <c r="B71" s="1283">
        <v>1.87</v>
      </c>
      <c r="C71" s="1283">
        <v>1.96</v>
      </c>
      <c r="D71" s="1283">
        <v>1.83</v>
      </c>
      <c r="E71" s="1283">
        <v>1.61</v>
      </c>
      <c r="F71" s="453"/>
      <c r="G71" s="500"/>
    </row>
  </sheetData>
  <mergeCells count="14">
    <mergeCell ref="A25:K25"/>
    <mergeCell ref="A1:I1"/>
    <mergeCell ref="B13:K13"/>
    <mergeCell ref="B14:K14"/>
    <mergeCell ref="B15:K15"/>
    <mergeCell ref="A17:D17"/>
    <mergeCell ref="A65:D65"/>
    <mergeCell ref="E66:E67"/>
    <mergeCell ref="B26:D26"/>
    <mergeCell ref="E26:G26"/>
    <mergeCell ref="A35:I35"/>
    <mergeCell ref="A48:D48"/>
    <mergeCell ref="A57:D57"/>
    <mergeCell ref="E58:E59"/>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28:G33 B37:F4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C08-B5BF-4AB5-BEEC-59A4890B1E3D}">
  <dimension ref="A1:N44"/>
  <sheetViews>
    <sheetView view="pageLayout" topLeftCell="A4" zoomScale="90" zoomScaleNormal="100" zoomScalePageLayoutView="90" workbookViewId="0">
      <selection activeCell="I12" sqref="I12"/>
    </sheetView>
  </sheetViews>
  <sheetFormatPr defaultColWidth="8.7265625" defaultRowHeight="12.5"/>
  <cols>
    <col min="1" max="1" width="24.1796875" style="497" customWidth="1"/>
    <col min="2" max="3" width="6.7265625" style="497" customWidth="1"/>
    <col min="4" max="4" width="9.453125" style="497" customWidth="1"/>
    <col min="5" max="5" width="7.26953125" style="497" customWidth="1"/>
    <col min="6" max="6" width="7.453125" style="497" customWidth="1"/>
    <col min="7" max="14" width="6.7265625" style="497" customWidth="1"/>
    <col min="15" max="16384" width="8.7265625" style="497"/>
  </cols>
  <sheetData>
    <row r="1" spans="1:14" ht="20.149999999999999" customHeight="1">
      <c r="A1" s="1481" t="s">
        <v>689</v>
      </c>
      <c r="B1" s="1481" t="s">
        <v>345</v>
      </c>
      <c r="C1" s="1481" t="s">
        <v>345</v>
      </c>
      <c r="D1" s="1481" t="s">
        <v>345</v>
      </c>
      <c r="E1" s="1481" t="s">
        <v>345</v>
      </c>
      <c r="F1" s="1481" t="s">
        <v>345</v>
      </c>
      <c r="G1" s="582"/>
      <c r="H1" s="582"/>
      <c r="I1" s="582"/>
      <c r="J1" s="582"/>
      <c r="K1" s="582"/>
      <c r="L1" s="582"/>
      <c r="M1" s="582"/>
      <c r="N1" s="582"/>
    </row>
    <row r="2" spans="1:14" ht="12.65" customHeight="1">
      <c r="A2" s="167"/>
      <c r="B2" s="167"/>
      <c r="C2" s="167"/>
      <c r="D2" s="167"/>
      <c r="E2" s="167"/>
      <c r="F2" s="167"/>
      <c r="G2" s="167"/>
      <c r="H2" s="167"/>
      <c r="I2" s="167"/>
      <c r="J2" s="167"/>
      <c r="K2" s="167"/>
      <c r="L2" s="167"/>
      <c r="M2" s="167"/>
      <c r="N2" s="167"/>
    </row>
    <row r="3" spans="1:14" ht="12.65" customHeight="1">
      <c r="A3" s="726" t="s">
        <v>307</v>
      </c>
      <c r="B3" s="727" t="s">
        <v>690</v>
      </c>
      <c r="C3" s="727" t="s">
        <v>691</v>
      </c>
      <c r="D3" s="727" t="s">
        <v>692</v>
      </c>
      <c r="E3" s="727" t="s">
        <v>693</v>
      </c>
      <c r="F3" s="727" t="s">
        <v>694</v>
      </c>
      <c r="G3" s="727" t="s">
        <v>695</v>
      </c>
      <c r="H3" s="727" t="s">
        <v>696</v>
      </c>
      <c r="I3" s="727" t="s">
        <v>697</v>
      </c>
      <c r="J3" s="727" t="s">
        <v>698</v>
      </c>
      <c r="K3" s="727" t="s">
        <v>699</v>
      </c>
      <c r="L3" s="727" t="s">
        <v>700</v>
      </c>
      <c r="M3" s="727" t="s">
        <v>701</v>
      </c>
      <c r="N3" s="727" t="s">
        <v>702</v>
      </c>
    </row>
    <row r="4" spans="1:14" ht="12.65" customHeight="1">
      <c r="A4" s="166" t="s">
        <v>703</v>
      </c>
      <c r="B4" s="349">
        <v>389</v>
      </c>
      <c r="C4" s="349">
        <v>411</v>
      </c>
      <c r="D4" s="349">
        <v>393</v>
      </c>
      <c r="E4" s="349">
        <v>384</v>
      </c>
      <c r="F4" s="349">
        <v>369</v>
      </c>
      <c r="G4" s="349">
        <v>351</v>
      </c>
      <c r="H4" s="349">
        <v>324</v>
      </c>
      <c r="I4" s="349">
        <v>310</v>
      </c>
      <c r="J4" s="349">
        <v>279</v>
      </c>
      <c r="K4" s="349">
        <v>325</v>
      </c>
      <c r="L4" s="349">
        <v>314</v>
      </c>
      <c r="M4" s="349">
        <v>307</v>
      </c>
      <c r="N4" s="349">
        <v>300</v>
      </c>
    </row>
    <row r="5" spans="1:14" ht="12.65" customHeight="1">
      <c r="A5" s="166" t="s">
        <v>704</v>
      </c>
      <c r="B5" s="353" t="s">
        <v>705</v>
      </c>
      <c r="C5" s="353" t="s">
        <v>706</v>
      </c>
      <c r="D5" s="353" t="s">
        <v>608</v>
      </c>
      <c r="E5" s="353" t="s">
        <v>612</v>
      </c>
      <c r="F5" s="353" t="s">
        <v>615</v>
      </c>
      <c r="G5" s="353" t="s">
        <v>707</v>
      </c>
      <c r="H5" s="353" t="s">
        <v>708</v>
      </c>
      <c r="I5" s="353" t="s">
        <v>709</v>
      </c>
      <c r="J5" s="353" t="s">
        <v>710</v>
      </c>
      <c r="K5" s="353" t="s">
        <v>711</v>
      </c>
      <c r="L5" s="353" t="s">
        <v>664</v>
      </c>
      <c r="M5" s="353" t="s">
        <v>610</v>
      </c>
      <c r="N5" s="353" t="s">
        <v>668</v>
      </c>
    </row>
    <row r="6" spans="1:14" ht="12.65" customHeight="1">
      <c r="A6" s="1495"/>
      <c r="B6" s="1496"/>
      <c r="C6" s="1496"/>
      <c r="D6" s="1496"/>
      <c r="E6" s="1496"/>
      <c r="F6" s="1496"/>
      <c r="G6" s="1496"/>
      <c r="H6" s="1496"/>
      <c r="I6" s="1496"/>
      <c r="J6" s="1496"/>
      <c r="K6" s="1496"/>
      <c r="L6" s="1496"/>
      <c r="M6" s="1496"/>
      <c r="N6" s="1496"/>
    </row>
    <row r="7" spans="1:14" ht="12.65" customHeight="1">
      <c r="A7" s="630"/>
      <c r="B7" s="630"/>
      <c r="C7" s="630"/>
      <c r="D7" s="630"/>
      <c r="E7" s="630"/>
      <c r="F7" s="630"/>
      <c r="G7" s="630"/>
      <c r="H7" s="630"/>
      <c r="I7" s="630"/>
      <c r="J7" s="630"/>
      <c r="K7" s="630"/>
      <c r="L7" s="630"/>
      <c r="M7" s="630"/>
      <c r="N7" s="630"/>
    </row>
    <row r="8" spans="1:14" ht="13.15" customHeight="1">
      <c r="A8" s="1481" t="s">
        <v>712</v>
      </c>
      <c r="B8" s="1481" t="s">
        <v>345</v>
      </c>
      <c r="C8" s="1481" t="s">
        <v>345</v>
      </c>
      <c r="D8" s="1481" t="s">
        <v>345</v>
      </c>
      <c r="E8" s="582"/>
      <c r="F8" s="582"/>
      <c r="G8" s="582"/>
      <c r="H8" s="582"/>
      <c r="I8" s="582"/>
      <c r="J8" s="582"/>
      <c r="K8" s="582"/>
      <c r="L8" s="582"/>
      <c r="M8" s="582"/>
      <c r="N8" s="582"/>
    </row>
    <row r="9" spans="1:14" ht="33.65" customHeight="1">
      <c r="A9" s="1240" t="s">
        <v>228</v>
      </c>
      <c r="B9" s="1146" t="s">
        <v>713</v>
      </c>
      <c r="C9" s="1145" t="s">
        <v>714</v>
      </c>
      <c r="D9" s="1145" t="s">
        <v>716</v>
      </c>
      <c r="E9" s="1145" t="s">
        <v>715</v>
      </c>
      <c r="F9" s="1146" t="s">
        <v>717</v>
      </c>
      <c r="G9" s="1288"/>
      <c r="H9" s="1406"/>
      <c r="I9" s="357"/>
      <c r="J9" s="357"/>
      <c r="K9" s="357"/>
      <c r="L9" s="357"/>
      <c r="M9" s="357"/>
      <c r="N9" s="357"/>
    </row>
    <row r="10" spans="1:14" ht="12.65" customHeight="1">
      <c r="A10" s="356" t="s">
        <v>529</v>
      </c>
      <c r="B10" s="355" t="s">
        <v>718</v>
      </c>
      <c r="C10" s="355" t="s">
        <v>587</v>
      </c>
      <c r="D10" s="355" t="s">
        <v>719</v>
      </c>
      <c r="E10" s="355" t="s">
        <v>720</v>
      </c>
      <c r="F10" s="355" t="s">
        <v>721</v>
      </c>
      <c r="G10" s="1289"/>
      <c r="H10" s="357"/>
      <c r="I10" s="357"/>
      <c r="J10" s="357"/>
      <c r="K10" s="357"/>
      <c r="L10" s="357"/>
      <c r="M10" s="357"/>
      <c r="N10" s="357"/>
    </row>
    <row r="11" spans="1:14" ht="12.65" customHeight="1">
      <c r="A11" s="356" t="s">
        <v>530</v>
      </c>
      <c r="B11" s="355" t="s">
        <v>722</v>
      </c>
      <c r="C11" s="355" t="s">
        <v>592</v>
      </c>
      <c r="D11" s="355" t="s">
        <v>723</v>
      </c>
      <c r="E11" s="355" t="s">
        <v>376</v>
      </c>
      <c r="F11" s="355" t="s">
        <v>724</v>
      </c>
      <c r="G11" s="1289"/>
      <c r="H11" s="355"/>
      <c r="I11" s="355"/>
      <c r="J11" s="355"/>
      <c r="K11" s="355"/>
      <c r="L11" s="355"/>
      <c r="M11" s="355"/>
      <c r="N11" s="355"/>
    </row>
    <row r="12" spans="1:14" ht="12.65" customHeight="1">
      <c r="A12" s="499" t="s">
        <v>531</v>
      </c>
      <c r="B12" s="431" t="s">
        <v>720</v>
      </c>
      <c r="C12" s="431" t="s">
        <v>578</v>
      </c>
      <c r="D12" s="431" t="s">
        <v>725</v>
      </c>
      <c r="E12" s="431" t="s">
        <v>643</v>
      </c>
      <c r="F12" s="431" t="s">
        <v>726</v>
      </c>
      <c r="G12" s="1290"/>
      <c r="H12" s="429"/>
      <c r="I12" s="429"/>
      <c r="J12" s="429"/>
      <c r="K12" s="429"/>
      <c r="L12" s="429"/>
      <c r="M12" s="429"/>
      <c r="N12" s="429"/>
    </row>
    <row r="13" spans="1:14" ht="12.65" customHeight="1">
      <c r="A13" s="499" t="s">
        <v>532</v>
      </c>
      <c r="B13" s="431" t="s">
        <v>727</v>
      </c>
      <c r="C13" s="452" t="s">
        <v>598</v>
      </c>
      <c r="D13" s="430" t="s">
        <v>444</v>
      </c>
      <c r="E13" s="430" t="s">
        <v>646</v>
      </c>
      <c r="F13" s="430" t="s">
        <v>728</v>
      </c>
      <c r="G13" s="1286"/>
      <c r="H13" s="430"/>
      <c r="I13" s="430"/>
      <c r="J13" s="430"/>
      <c r="K13" s="430"/>
      <c r="L13" s="430"/>
      <c r="M13" s="430"/>
      <c r="N13" s="430"/>
    </row>
    <row r="14" spans="1:14" ht="12.65" customHeight="1">
      <c r="A14" s="356" t="s">
        <v>729</v>
      </c>
      <c r="B14" s="355">
        <v>0</v>
      </c>
      <c r="C14" s="355">
        <v>0</v>
      </c>
      <c r="D14" s="355" t="s">
        <v>730</v>
      </c>
      <c r="E14" s="355" t="s">
        <v>659</v>
      </c>
      <c r="F14" s="355" t="s">
        <v>731</v>
      </c>
      <c r="G14" s="1285"/>
      <c r="H14" s="430"/>
      <c r="I14" s="430"/>
      <c r="J14" s="430"/>
      <c r="K14" s="430"/>
      <c r="L14" s="430"/>
      <c r="M14" s="430"/>
      <c r="N14" s="430"/>
    </row>
    <row r="15" spans="1:14" ht="12.65" customHeight="1">
      <c r="A15" s="728" t="s">
        <v>732</v>
      </c>
      <c r="B15" s="907" t="s">
        <v>733</v>
      </c>
      <c r="C15" s="907" t="s">
        <v>602</v>
      </c>
      <c r="D15" s="907" t="s">
        <v>734</v>
      </c>
      <c r="E15" s="907" t="s">
        <v>735</v>
      </c>
      <c r="F15" s="907" t="s">
        <v>736</v>
      </c>
      <c r="G15" s="1287"/>
      <c r="H15" s="430"/>
      <c r="I15" s="430"/>
      <c r="J15" s="430"/>
      <c r="K15" s="430"/>
      <c r="L15" s="430"/>
      <c r="M15" s="430"/>
      <c r="N15" s="430"/>
    </row>
    <row r="16" spans="1:14" ht="12.65" customHeight="1">
      <c r="A16" s="348"/>
      <c r="B16" s="348"/>
      <c r="C16" s="351"/>
      <c r="D16" s="351"/>
      <c r="E16" s="351"/>
      <c r="F16" s="351"/>
      <c r="G16" s="1247"/>
      <c r="H16" s="351"/>
      <c r="I16" s="351"/>
      <c r="J16" s="351"/>
      <c r="K16" s="351"/>
      <c r="L16" s="351"/>
      <c r="M16" s="351"/>
      <c r="N16" s="351"/>
    </row>
    <row r="17" spans="1:14" ht="12.65" customHeight="1">
      <c r="A17" s="1481" t="s">
        <v>737</v>
      </c>
      <c r="B17" s="1481" t="s">
        <v>345</v>
      </c>
      <c r="C17" s="1481" t="s">
        <v>345</v>
      </c>
      <c r="D17" s="1481" t="s">
        <v>345</v>
      </c>
      <c r="E17" s="500"/>
      <c r="F17" s="500"/>
      <c r="G17" s="500"/>
      <c r="H17" s="500"/>
      <c r="I17" s="500"/>
      <c r="J17" s="500"/>
      <c r="K17" s="500"/>
      <c r="L17" s="351"/>
      <c r="M17" s="351"/>
      <c r="N17" s="351"/>
    </row>
    <row r="18" spans="1:14" ht="12.65" customHeight="1">
      <c r="A18" s="726" t="s">
        <v>367</v>
      </c>
      <c r="B18" s="977" t="s">
        <v>228</v>
      </c>
      <c r="C18" s="977" t="s">
        <v>229</v>
      </c>
      <c r="D18" s="977" t="s">
        <v>230</v>
      </c>
      <c r="E18" s="977" t="s">
        <v>231</v>
      </c>
      <c r="F18" s="977" t="s">
        <v>232</v>
      </c>
      <c r="G18" s="977" t="s">
        <v>233</v>
      </c>
      <c r="H18" s="977" t="s">
        <v>234</v>
      </c>
      <c r="I18" s="977" t="s">
        <v>235</v>
      </c>
      <c r="J18" s="727" t="s">
        <v>236</v>
      </c>
      <c r="K18" s="727" t="s">
        <v>237</v>
      </c>
      <c r="L18" s="351"/>
      <c r="M18" s="351"/>
      <c r="N18" s="351"/>
    </row>
    <row r="19" spans="1:14" ht="12.65" customHeight="1">
      <c r="A19" s="525" t="s">
        <v>738</v>
      </c>
      <c r="B19" s="353" t="s">
        <v>739</v>
      </c>
      <c r="C19" s="353" t="s">
        <v>614</v>
      </c>
      <c r="D19" s="353" t="s">
        <v>740</v>
      </c>
      <c r="E19" s="353" t="s">
        <v>551</v>
      </c>
      <c r="F19" s="353" t="s">
        <v>551</v>
      </c>
      <c r="G19" s="353" t="s">
        <v>549</v>
      </c>
      <c r="H19" s="353" t="s">
        <v>741</v>
      </c>
      <c r="I19" s="353" t="s">
        <v>742</v>
      </c>
      <c r="J19" s="353" t="s">
        <v>739</v>
      </c>
      <c r="K19" s="353" t="s">
        <v>566</v>
      </c>
      <c r="L19" s="351"/>
      <c r="M19" s="351"/>
      <c r="N19" s="351"/>
    </row>
    <row r="20" spans="1:14" ht="12.65" customHeight="1">
      <c r="A20" s="166" t="s">
        <v>743</v>
      </c>
      <c r="B20" s="353" t="s">
        <v>567</v>
      </c>
      <c r="C20" s="353" t="s">
        <v>614</v>
      </c>
      <c r="D20" s="353" t="s">
        <v>744</v>
      </c>
      <c r="E20" s="353" t="s">
        <v>745</v>
      </c>
      <c r="F20" s="353" t="s">
        <v>550</v>
      </c>
      <c r="G20" s="353" t="s">
        <v>711</v>
      </c>
      <c r="H20" s="353" t="s">
        <v>740</v>
      </c>
      <c r="I20" s="353" t="s">
        <v>551</v>
      </c>
      <c r="J20" s="353" t="s">
        <v>746</v>
      </c>
      <c r="K20" s="353" t="s">
        <v>567</v>
      </c>
      <c r="L20" s="351"/>
      <c r="M20" s="351"/>
      <c r="N20" s="351"/>
    </row>
    <row r="21" spans="1:14" ht="12.65" customHeight="1">
      <c r="A21" s="525" t="s">
        <v>716</v>
      </c>
      <c r="B21" s="353" t="s">
        <v>747</v>
      </c>
      <c r="C21" s="353" t="s">
        <v>748</v>
      </c>
      <c r="D21" s="353" t="s">
        <v>741</v>
      </c>
      <c r="E21" s="353" t="s">
        <v>749</v>
      </c>
      <c r="F21" s="353" t="s">
        <v>750</v>
      </c>
      <c r="G21" s="353" t="s">
        <v>614</v>
      </c>
      <c r="H21" s="353" t="s">
        <v>672</v>
      </c>
      <c r="I21" s="353" t="s">
        <v>748</v>
      </c>
      <c r="J21" s="353" t="s">
        <v>739</v>
      </c>
      <c r="K21" s="353" t="s">
        <v>750</v>
      </c>
      <c r="L21" s="351"/>
      <c r="M21" s="351"/>
      <c r="N21" s="351"/>
    </row>
    <row r="22" spans="1:14" ht="12.65" customHeight="1">
      <c r="A22" s="525" t="s">
        <v>715</v>
      </c>
      <c r="B22" s="353" t="s">
        <v>744</v>
      </c>
      <c r="C22" s="353" t="s">
        <v>741</v>
      </c>
      <c r="D22" s="353" t="s">
        <v>744</v>
      </c>
      <c r="E22" s="353" t="s">
        <v>668</v>
      </c>
      <c r="F22" s="353" t="s">
        <v>668</v>
      </c>
      <c r="G22" s="353" t="s">
        <v>672</v>
      </c>
      <c r="H22" s="353" t="s">
        <v>711</v>
      </c>
      <c r="I22" s="353" t="s">
        <v>711</v>
      </c>
      <c r="J22" s="353" t="s">
        <v>566</v>
      </c>
      <c r="K22" s="353" t="s">
        <v>504</v>
      </c>
      <c r="L22" s="351"/>
      <c r="M22" s="351"/>
      <c r="N22" s="351"/>
    </row>
    <row r="23" spans="1:14" ht="12.65" customHeight="1">
      <c r="A23" s="1284" t="s">
        <v>751</v>
      </c>
      <c r="B23" s="353" t="s">
        <v>752</v>
      </c>
      <c r="C23" s="353" t="s">
        <v>711</v>
      </c>
      <c r="D23" s="353" t="s">
        <v>672</v>
      </c>
      <c r="E23" s="353" t="s">
        <v>614</v>
      </c>
      <c r="F23" s="353" t="s">
        <v>711</v>
      </c>
      <c r="G23" s="353" t="s">
        <v>438</v>
      </c>
      <c r="H23" s="353" t="s">
        <v>665</v>
      </c>
      <c r="I23" s="353" t="s">
        <v>614</v>
      </c>
      <c r="J23" s="353" t="s">
        <v>739</v>
      </c>
      <c r="K23" s="353" t="s">
        <v>672</v>
      </c>
      <c r="L23" s="351"/>
      <c r="M23" s="351"/>
      <c r="N23" s="351"/>
    </row>
    <row r="24" spans="1:14" ht="12.65" customHeight="1">
      <c r="A24" s="728" t="s">
        <v>325</v>
      </c>
      <c r="B24" s="746" t="s">
        <v>705</v>
      </c>
      <c r="C24" s="746" t="s">
        <v>753</v>
      </c>
      <c r="D24" s="746" t="s">
        <v>608</v>
      </c>
      <c r="E24" s="746" t="s">
        <v>612</v>
      </c>
      <c r="F24" s="746" t="s">
        <v>615</v>
      </c>
      <c r="G24" s="746" t="s">
        <v>707</v>
      </c>
      <c r="H24" s="746" t="s">
        <v>708</v>
      </c>
      <c r="I24" s="746" t="s">
        <v>709</v>
      </c>
      <c r="J24" s="746" t="s">
        <v>710</v>
      </c>
      <c r="K24" s="746" t="s">
        <v>711</v>
      </c>
      <c r="L24" s="351"/>
      <c r="M24" s="351"/>
      <c r="N24" s="351"/>
    </row>
    <row r="25" spans="1:14" ht="12.65" customHeight="1">
      <c r="A25" s="348"/>
      <c r="B25" s="348"/>
      <c r="C25" s="351"/>
      <c r="D25" s="351"/>
      <c r="E25" s="351"/>
      <c r="F25" s="351"/>
      <c r="G25" s="351"/>
      <c r="H25" s="351"/>
      <c r="I25" s="351"/>
      <c r="J25" s="351"/>
      <c r="K25" s="351"/>
      <c r="L25" s="351"/>
      <c r="M25" s="351"/>
      <c r="N25" s="351"/>
    </row>
    <row r="26" spans="1:14" ht="12.65" customHeight="1">
      <c r="A26" s="348"/>
      <c r="B26" s="348"/>
      <c r="C26" s="351"/>
      <c r="D26" s="351"/>
      <c r="E26" s="351"/>
      <c r="F26" s="351"/>
      <c r="G26" s="351"/>
      <c r="H26" s="351"/>
      <c r="I26" s="351"/>
      <c r="J26" s="351"/>
      <c r="K26" s="351"/>
      <c r="L26" s="351"/>
      <c r="M26" s="351"/>
      <c r="N26" s="351"/>
    </row>
    <row r="27" spans="1:14" ht="12.65" customHeight="1">
      <c r="A27" s="1481" t="s">
        <v>1520</v>
      </c>
      <c r="B27" s="1481" t="s">
        <v>345</v>
      </c>
      <c r="C27" s="1481" t="s">
        <v>345</v>
      </c>
      <c r="D27" s="1481" t="s">
        <v>345</v>
      </c>
      <c r="E27" s="1481" t="s">
        <v>345</v>
      </c>
      <c r="F27" s="1481" t="s">
        <v>345</v>
      </c>
      <c r="G27" s="1481" t="s">
        <v>345</v>
      </c>
      <c r="H27" s="1481" t="s">
        <v>345</v>
      </c>
      <c r="I27" s="1481" t="s">
        <v>345</v>
      </c>
      <c r="J27" s="1481" t="s">
        <v>345</v>
      </c>
      <c r="K27" s="500"/>
      <c r="L27" s="500"/>
      <c r="M27" s="500"/>
      <c r="N27" s="500"/>
    </row>
    <row r="28" spans="1:14" ht="12.65" customHeight="1">
      <c r="A28" s="1144" t="s">
        <v>307</v>
      </c>
      <c r="B28" s="977" t="s">
        <v>228</v>
      </c>
      <c r="C28" s="977" t="s">
        <v>229</v>
      </c>
      <c r="D28" s="977" t="s">
        <v>230</v>
      </c>
      <c r="E28" s="977" t="s">
        <v>231</v>
      </c>
      <c r="F28" s="977" t="s">
        <v>232</v>
      </c>
      <c r="G28" s="1241"/>
      <c r="H28" s="1241"/>
      <c r="I28" s="1241"/>
      <c r="J28" s="1242"/>
      <c r="K28" s="1242"/>
      <c r="L28" s="1242"/>
      <c r="M28" s="908"/>
      <c r="N28" s="908"/>
    </row>
    <row r="29" spans="1:14" ht="12.65" customHeight="1">
      <c r="A29" s="974" t="s">
        <v>754</v>
      </c>
      <c r="B29" s="353" t="s">
        <v>1523</v>
      </c>
      <c r="C29" s="353" t="s">
        <v>1524</v>
      </c>
      <c r="D29" s="353" t="s">
        <v>1525</v>
      </c>
      <c r="E29" s="353" t="s">
        <v>1526</v>
      </c>
      <c r="F29" s="353" t="s">
        <v>1527</v>
      </c>
      <c r="G29" s="1243"/>
      <c r="H29" s="1243"/>
      <c r="I29" s="1243"/>
      <c r="J29" s="505"/>
      <c r="K29" s="1244"/>
      <c r="L29" s="1244"/>
      <c r="M29" s="349"/>
      <c r="N29" s="349"/>
    </row>
    <row r="30" spans="1:14">
      <c r="A30" s="974" t="s">
        <v>755</v>
      </c>
      <c r="B30" s="353" t="s">
        <v>734</v>
      </c>
      <c r="C30" s="353" t="s">
        <v>1528</v>
      </c>
      <c r="D30" s="353" t="s">
        <v>1529</v>
      </c>
      <c r="E30" s="353" t="s">
        <v>1530</v>
      </c>
      <c r="F30" s="353" t="s">
        <v>1531</v>
      </c>
      <c r="G30" s="1244"/>
      <c r="H30" s="1244"/>
      <c r="I30" s="1244"/>
      <c r="J30" s="505"/>
      <c r="K30" s="1245"/>
      <c r="L30" s="1245"/>
    </row>
    <row r="31" spans="1:14">
      <c r="A31" s="975" t="s">
        <v>756</v>
      </c>
      <c r="B31" s="1196" t="s">
        <v>1532</v>
      </c>
      <c r="C31" s="1196" t="s">
        <v>1533</v>
      </c>
      <c r="D31" s="1196" t="s">
        <v>1534</v>
      </c>
      <c r="E31" s="1196" t="s">
        <v>1535</v>
      </c>
      <c r="F31" s="1196" t="s">
        <v>1536</v>
      </c>
      <c r="G31" s="1243"/>
      <c r="H31" s="1243"/>
      <c r="I31" s="1243"/>
      <c r="J31" s="505"/>
      <c r="K31" s="1245"/>
      <c r="L31" s="1245"/>
    </row>
    <row r="32" spans="1:14" ht="14.5">
      <c r="A32" s="1143" t="s">
        <v>1521</v>
      </c>
      <c r="B32" s="353" t="s">
        <v>1537</v>
      </c>
      <c r="C32" s="353" t="s">
        <v>1538</v>
      </c>
      <c r="D32" s="353" t="s">
        <v>1539</v>
      </c>
      <c r="E32" s="353" t="s">
        <v>1540</v>
      </c>
      <c r="F32" s="353" t="s">
        <v>1541</v>
      </c>
      <c r="G32" s="1243"/>
      <c r="H32" s="1243"/>
      <c r="I32" s="1243"/>
      <c r="J32" s="505"/>
      <c r="K32" s="1246"/>
      <c r="L32" s="1245"/>
    </row>
    <row r="33" spans="1:12">
      <c r="A33" s="974" t="s">
        <v>757</v>
      </c>
      <c r="B33" s="1323" t="s">
        <v>752</v>
      </c>
      <c r="C33" s="353" t="s">
        <v>611</v>
      </c>
      <c r="D33" s="353" t="s">
        <v>614</v>
      </c>
      <c r="E33" s="353" t="s">
        <v>615</v>
      </c>
      <c r="F33" s="353" t="s">
        <v>616</v>
      </c>
      <c r="G33" s="1243"/>
      <c r="H33" s="1243"/>
      <c r="I33" s="1243"/>
      <c r="J33" s="505"/>
      <c r="K33" s="1244"/>
      <c r="L33" s="1245"/>
    </row>
    <row r="34" spans="1:12">
      <c r="A34" s="974" t="s">
        <v>1371</v>
      </c>
      <c r="B34" s="1323" t="s">
        <v>1258</v>
      </c>
      <c r="C34" s="353" t="s">
        <v>566</v>
      </c>
      <c r="D34" s="353" t="s">
        <v>745</v>
      </c>
      <c r="E34" s="1323" t="s">
        <v>1542</v>
      </c>
      <c r="F34" s="1323" t="s">
        <v>1543</v>
      </c>
      <c r="G34" s="1243"/>
      <c r="H34" s="1243"/>
      <c r="I34" s="1243"/>
      <c r="J34" s="625"/>
      <c r="K34" s="1245"/>
      <c r="L34" s="1245"/>
    </row>
    <row r="35" spans="1:12">
      <c r="A35" s="975" t="s">
        <v>758</v>
      </c>
      <c r="B35" s="1324" t="s">
        <v>1544</v>
      </c>
      <c r="C35" s="746" t="s">
        <v>616</v>
      </c>
      <c r="D35" s="746" t="s">
        <v>1545</v>
      </c>
      <c r="E35" s="746" t="s">
        <v>741</v>
      </c>
      <c r="F35" s="746" t="s">
        <v>613</v>
      </c>
      <c r="G35" s="1247"/>
      <c r="H35" s="1247"/>
      <c r="I35" s="1247"/>
      <c r="J35" s="625"/>
      <c r="K35" s="1245"/>
      <c r="L35" s="1245"/>
    </row>
    <row r="36" spans="1:12">
      <c r="A36" s="1143" t="s">
        <v>1522</v>
      </c>
      <c r="B36" s="1323" t="s">
        <v>1546</v>
      </c>
      <c r="C36" s="353" t="s">
        <v>616</v>
      </c>
      <c r="D36" s="353" t="s">
        <v>1545</v>
      </c>
      <c r="E36" s="353" t="s">
        <v>618</v>
      </c>
      <c r="F36" s="353" t="s">
        <v>618</v>
      </c>
      <c r="G36" s="1244"/>
      <c r="H36" s="1244"/>
      <c r="I36" s="1244"/>
      <c r="J36" s="505"/>
      <c r="K36" s="1245"/>
      <c r="L36" s="1245"/>
    </row>
    <row r="37" spans="1:12">
      <c r="A37" s="981" t="s">
        <v>1547</v>
      </c>
    </row>
    <row r="38" spans="1:12" ht="14.5">
      <c r="A38" s="981" t="s">
        <v>1548</v>
      </c>
      <c r="B38" s="504"/>
      <c r="C38" s="504"/>
      <c r="D38" s="504"/>
      <c r="E38" s="504"/>
      <c r="F38" s="503"/>
      <c r="G38" s="503"/>
      <c r="H38" s="503"/>
      <c r="I38" s="503"/>
      <c r="J38" s="500"/>
    </row>
    <row r="40" spans="1:12" ht="14.5">
      <c r="A40" s="1481" t="s">
        <v>759</v>
      </c>
      <c r="B40" s="1481" t="s">
        <v>345</v>
      </c>
      <c r="C40" s="1481" t="s">
        <v>345</v>
      </c>
      <c r="D40" s="1481" t="s">
        <v>345</v>
      </c>
      <c r="E40" s="500"/>
      <c r="F40" s="500"/>
      <c r="G40" s="500"/>
      <c r="H40" s="500"/>
      <c r="I40" s="500"/>
      <c r="J40" s="500"/>
      <c r="K40" s="500"/>
    </row>
    <row r="41" spans="1:12">
      <c r="A41" s="726" t="s">
        <v>760</v>
      </c>
      <c r="B41" s="727" t="s">
        <v>228</v>
      </c>
      <c r="C41" s="727" t="s">
        <v>229</v>
      </c>
      <c r="D41" s="727" t="s">
        <v>230</v>
      </c>
      <c r="E41" s="727" t="s">
        <v>231</v>
      </c>
      <c r="F41" s="727" t="s">
        <v>232</v>
      </c>
      <c r="G41" s="727" t="s">
        <v>233</v>
      </c>
      <c r="H41" s="727" t="s">
        <v>234</v>
      </c>
      <c r="I41" s="727" t="s">
        <v>235</v>
      </c>
      <c r="J41" s="727" t="s">
        <v>236</v>
      </c>
      <c r="K41" s="727" t="s">
        <v>237</v>
      </c>
    </row>
    <row r="42" spans="1:12">
      <c r="A42" s="166" t="s">
        <v>761</v>
      </c>
      <c r="B42" s="349">
        <v>53</v>
      </c>
      <c r="C42" s="349">
        <v>51</v>
      </c>
      <c r="D42" s="349">
        <v>50</v>
      </c>
      <c r="E42" s="349">
        <v>49</v>
      </c>
      <c r="F42" s="349">
        <v>47</v>
      </c>
      <c r="G42" s="349">
        <v>44</v>
      </c>
      <c r="H42" s="349">
        <v>43</v>
      </c>
      <c r="I42" s="349">
        <v>42</v>
      </c>
      <c r="J42" s="349">
        <v>41</v>
      </c>
      <c r="K42" s="349">
        <v>44</v>
      </c>
    </row>
    <row r="43" spans="1:12">
      <c r="A43" s="166" t="s">
        <v>762</v>
      </c>
      <c r="B43" s="349">
        <v>47</v>
      </c>
      <c r="C43" s="349">
        <v>48</v>
      </c>
      <c r="D43" s="349">
        <v>50</v>
      </c>
      <c r="E43" s="349">
        <v>51</v>
      </c>
      <c r="F43" s="349">
        <v>53</v>
      </c>
      <c r="G43" s="349">
        <v>56</v>
      </c>
      <c r="H43" s="349">
        <v>57</v>
      </c>
      <c r="I43" s="349">
        <v>58</v>
      </c>
      <c r="J43" s="349">
        <v>59</v>
      </c>
      <c r="K43" s="349">
        <v>56</v>
      </c>
    </row>
    <row r="44" spans="1:12">
      <c r="A44" s="166" t="s">
        <v>485</v>
      </c>
      <c r="B44" s="349">
        <v>0</v>
      </c>
      <c r="C44" s="349">
        <v>0</v>
      </c>
      <c r="D44" s="349">
        <v>0</v>
      </c>
      <c r="E44" s="349">
        <v>0</v>
      </c>
      <c r="F44" s="349">
        <v>0</v>
      </c>
      <c r="G44" s="349">
        <v>0</v>
      </c>
      <c r="H44" s="349">
        <v>0</v>
      </c>
      <c r="I44" s="349">
        <v>0</v>
      </c>
      <c r="J44" s="349">
        <v>0</v>
      </c>
      <c r="K44" s="349">
        <v>0</v>
      </c>
    </row>
  </sheetData>
  <mergeCells count="6">
    <mergeCell ref="A40:D40"/>
    <mergeCell ref="A1:F1"/>
    <mergeCell ref="A6:N6"/>
    <mergeCell ref="A8:D8"/>
    <mergeCell ref="A17:D17"/>
    <mergeCell ref="A27:J27"/>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2022&amp;R&amp;"-,Bold"&amp;K0000A0Business areas</oddHeader>
    <oddFooter>&amp;R&amp;"-,Bold"&amp;K0000A0Nordea</oddFooter>
  </headerFooter>
  <ignoredErrors>
    <ignoredError sqref="B5:N5 B10:F15 B19:K24 B29:F3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codeName="Sheet29">
    <tabColor rgb="FFFFCCCC"/>
  </sheetPr>
  <dimension ref="B4:E4"/>
  <sheetViews>
    <sheetView view="pageLayout" topLeftCell="A36" zoomScale="85" zoomScaleNormal="100" zoomScalePageLayoutView="85" workbookViewId="0">
      <selection activeCell="A4" sqref="A4"/>
    </sheetView>
  </sheetViews>
  <sheetFormatPr defaultRowHeight="14.5"/>
  <cols>
    <col min="1" max="1" width="10.1796875" customWidth="1"/>
  </cols>
  <sheetData>
    <row r="4" spans="2:5" ht="31">
      <c r="B4" s="428"/>
      <c r="C4" s="426"/>
      <c r="D4" s="426"/>
      <c r="E4" s="427"/>
    </row>
  </sheetData>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2022&amp;R&amp;"-,Bold"&amp;K0000A0Group functions</oddHeader>
    <oddFooter>&amp;R&amp;"-,Bold"&amp;K0000A0Nordea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37F-64AB-4B00-88B0-0DBC205B7F28}">
  <dimension ref="A1:H17"/>
  <sheetViews>
    <sheetView view="pageLayout" zoomScale="90" zoomScaleNormal="100" zoomScalePageLayoutView="90" workbookViewId="0">
      <selection activeCell="A4" sqref="A4"/>
    </sheetView>
  </sheetViews>
  <sheetFormatPr defaultColWidth="8.7265625" defaultRowHeight="12.5"/>
  <cols>
    <col min="1" max="1" width="28.7265625" style="71" customWidth="1"/>
    <col min="2" max="8" width="12.1796875" style="71" customWidth="1"/>
    <col min="9" max="16384" width="8.7265625" style="71"/>
  </cols>
  <sheetData>
    <row r="1" spans="1:8" ht="21" customHeight="1">
      <c r="A1" s="1472" t="s">
        <v>30</v>
      </c>
      <c r="B1" s="1472" t="s">
        <v>345</v>
      </c>
      <c r="C1" s="1472" t="s">
        <v>345</v>
      </c>
      <c r="D1" s="1472" t="s">
        <v>345</v>
      </c>
      <c r="E1" s="1472" t="s">
        <v>345</v>
      </c>
      <c r="F1" s="1472" t="s">
        <v>345</v>
      </c>
      <c r="G1" s="1372"/>
      <c r="H1" s="1372"/>
    </row>
    <row r="2" spans="1:8" ht="10.5" customHeight="1">
      <c r="A2" s="167"/>
      <c r="B2" s="167"/>
      <c r="C2" s="167"/>
      <c r="D2" s="167"/>
      <c r="E2" s="167"/>
      <c r="F2" s="167"/>
      <c r="G2" s="1497" t="s">
        <v>763</v>
      </c>
      <c r="H2" s="1498" t="s">
        <v>345</v>
      </c>
    </row>
    <row r="3" spans="1:8" ht="10.5" customHeight="1">
      <c r="A3" s="726" t="s">
        <v>307</v>
      </c>
      <c r="B3" s="727" t="s">
        <v>228</v>
      </c>
      <c r="C3" s="727" t="s">
        <v>229</v>
      </c>
      <c r="D3" s="727" t="s">
        <v>230</v>
      </c>
      <c r="E3" s="727" t="s">
        <v>231</v>
      </c>
      <c r="F3" s="727" t="s">
        <v>232</v>
      </c>
      <c r="G3" s="909" t="s">
        <v>350</v>
      </c>
      <c r="H3" s="910" t="s">
        <v>351</v>
      </c>
    </row>
    <row r="4" spans="1:8" ht="14.15" customHeight="1">
      <c r="A4" s="982" t="s">
        <v>352</v>
      </c>
      <c r="B4" s="349">
        <v>10</v>
      </c>
      <c r="C4" s="349">
        <v>16</v>
      </c>
      <c r="D4" s="349">
        <v>11</v>
      </c>
      <c r="E4" s="349">
        <v>8</v>
      </c>
      <c r="F4" s="349">
        <v>-2</v>
      </c>
      <c r="G4" s="767"/>
      <c r="H4" s="768"/>
    </row>
    <row r="5" spans="1:8" ht="14.15" customHeight="1">
      <c r="A5" s="982" t="s">
        <v>353</v>
      </c>
      <c r="B5" s="349">
        <v>-7</v>
      </c>
      <c r="C5" s="349">
        <v>-4</v>
      </c>
      <c r="D5" s="349">
        <v>-9</v>
      </c>
      <c r="E5" s="349">
        <v>-5</v>
      </c>
      <c r="F5" s="349">
        <v>-7</v>
      </c>
      <c r="G5" s="767"/>
      <c r="H5" s="768"/>
    </row>
    <row r="6" spans="1:8" ht="14.15" customHeight="1">
      <c r="A6" s="982" t="s">
        <v>354</v>
      </c>
      <c r="B6" s="349">
        <v>7</v>
      </c>
      <c r="C6" s="349">
        <v>26</v>
      </c>
      <c r="D6" s="349">
        <v>18</v>
      </c>
      <c r="E6" s="349">
        <v>29</v>
      </c>
      <c r="F6" s="349">
        <v>3</v>
      </c>
      <c r="G6" s="767"/>
      <c r="H6" s="768"/>
    </row>
    <row r="7" spans="1:8" ht="14.15" customHeight="1">
      <c r="A7" s="982" t="s">
        <v>355</v>
      </c>
      <c r="B7" s="349">
        <v>5</v>
      </c>
      <c r="C7" s="349">
        <v>5</v>
      </c>
      <c r="D7" s="349">
        <v>14</v>
      </c>
      <c r="E7" s="349">
        <v>11</v>
      </c>
      <c r="F7" s="349">
        <v>-3</v>
      </c>
      <c r="G7" s="767"/>
      <c r="H7" s="768"/>
    </row>
    <row r="8" spans="1:8" ht="14.15" customHeight="1">
      <c r="A8" s="986" t="s">
        <v>764</v>
      </c>
      <c r="B8" s="729">
        <v>15</v>
      </c>
      <c r="C8" s="729">
        <v>43</v>
      </c>
      <c r="D8" s="729">
        <v>34</v>
      </c>
      <c r="E8" s="729">
        <v>43</v>
      </c>
      <c r="F8" s="729">
        <v>-9</v>
      </c>
      <c r="G8" s="773"/>
      <c r="H8" s="774"/>
    </row>
    <row r="9" spans="1:8" ht="14.15" customHeight="1">
      <c r="A9" s="986" t="s">
        <v>357</v>
      </c>
      <c r="B9" s="729">
        <v>-115</v>
      </c>
      <c r="C9" s="729">
        <v>-33</v>
      </c>
      <c r="D9" s="729">
        <v>-35</v>
      </c>
      <c r="E9" s="729">
        <v>-112</v>
      </c>
      <c r="F9" s="729">
        <v>-73</v>
      </c>
      <c r="G9" s="773"/>
      <c r="H9" s="774"/>
    </row>
    <row r="10" spans="1:8" ht="14.15" customHeight="1">
      <c r="A10" s="986" t="s">
        <v>358</v>
      </c>
      <c r="B10" s="729">
        <v>-100</v>
      </c>
      <c r="C10" s="729">
        <v>10</v>
      </c>
      <c r="D10" s="729">
        <v>-1</v>
      </c>
      <c r="E10" s="729">
        <v>-69</v>
      </c>
      <c r="F10" s="729">
        <v>-82</v>
      </c>
      <c r="G10" s="773"/>
      <c r="H10" s="774"/>
    </row>
    <row r="11" spans="1:8" ht="14.15" customHeight="1">
      <c r="A11" s="982" t="s">
        <v>359</v>
      </c>
      <c r="B11" s="349">
        <v>8</v>
      </c>
      <c r="C11" s="349">
        <v>-7</v>
      </c>
      <c r="D11" s="349">
        <v>-3</v>
      </c>
      <c r="E11" s="349">
        <v>4</v>
      </c>
      <c r="F11" s="349">
        <v>0</v>
      </c>
      <c r="G11" s="767"/>
      <c r="H11" s="768"/>
    </row>
    <row r="12" spans="1:8" ht="14.15" customHeight="1">
      <c r="A12" s="986" t="s">
        <v>360</v>
      </c>
      <c r="B12" s="729">
        <v>-92</v>
      </c>
      <c r="C12" s="729">
        <v>3</v>
      </c>
      <c r="D12" s="729">
        <v>-4</v>
      </c>
      <c r="E12" s="729">
        <v>-65</v>
      </c>
      <c r="F12" s="729">
        <v>-82</v>
      </c>
      <c r="G12" s="773"/>
      <c r="H12" s="774"/>
    </row>
    <row r="13" spans="1:8" ht="14.15" customHeight="1">
      <c r="A13" s="982"/>
      <c r="B13" s="349"/>
      <c r="C13" s="349"/>
      <c r="D13" s="349"/>
      <c r="E13" s="349"/>
      <c r="F13" s="349"/>
      <c r="G13" s="767"/>
      <c r="H13" s="768"/>
    </row>
    <row r="14" spans="1:8" ht="14.15" customHeight="1">
      <c r="A14" s="982" t="s">
        <v>363</v>
      </c>
      <c r="B14" s="349">
        <v>1064.8783108768985</v>
      </c>
      <c r="C14" s="349">
        <v>942</v>
      </c>
      <c r="D14" s="349">
        <v>1181</v>
      </c>
      <c r="E14" s="349">
        <v>1205</v>
      </c>
      <c r="F14" s="349">
        <v>1355</v>
      </c>
      <c r="G14" s="769"/>
      <c r="H14" s="770"/>
    </row>
    <row r="15" spans="1:8" ht="14.15" customHeight="1">
      <c r="A15" s="982" t="s">
        <v>765</v>
      </c>
      <c r="B15" s="349">
        <v>11834.674587070011</v>
      </c>
      <c r="C15" s="349">
        <v>11519</v>
      </c>
      <c r="D15" s="349">
        <v>12569</v>
      </c>
      <c r="E15" s="349">
        <v>12130</v>
      </c>
      <c r="F15" s="349">
        <v>13486</v>
      </c>
      <c r="G15" s="769"/>
      <c r="H15" s="770"/>
    </row>
    <row r="16" spans="1:8" ht="14.15" customHeight="1">
      <c r="A16" s="982" t="s">
        <v>365</v>
      </c>
      <c r="B16" s="349">
        <v>12208</v>
      </c>
      <c r="C16" s="349">
        <v>12064</v>
      </c>
      <c r="D16" s="349">
        <v>12034</v>
      </c>
      <c r="E16" s="349">
        <v>12220</v>
      </c>
      <c r="F16" s="349">
        <v>12397</v>
      </c>
      <c r="G16" s="771">
        <v>-0.02</v>
      </c>
      <c r="H16" s="772">
        <v>0.01</v>
      </c>
    </row>
    <row r="17" spans="1:8">
      <c r="A17" s="775"/>
      <c r="B17" s="775"/>
      <c r="C17" s="775"/>
      <c r="D17" s="775"/>
      <c r="E17" s="775"/>
      <c r="F17" s="775"/>
      <c r="G17" s="775"/>
      <c r="H17" s="775"/>
    </row>
  </sheetData>
  <mergeCells count="2">
    <mergeCell ref="A1:F1"/>
    <mergeCell ref="G2:H2"/>
  </mergeCells>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2022&amp;R&amp;"-,Bold"&amp;K0000A0Group functions</oddHeader>
    <oddFooter>&amp;R&amp;"-,Bold"&amp;K0000A0Nordea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sheetPr>
  <dimension ref="F3"/>
  <sheetViews>
    <sheetView view="pageLayout" zoomScale="80" zoomScaleNormal="100" zoomScaleSheetLayoutView="100" zoomScalePageLayoutView="80" workbookViewId="0">
      <selection activeCell="A4" sqref="A4"/>
    </sheetView>
  </sheetViews>
  <sheetFormatPr defaultColWidth="9.1796875" defaultRowHeight="14.5"/>
  <cols>
    <col min="1" max="4" width="9.1796875" style="1"/>
    <col min="5" max="5" width="3.54296875" style="1" customWidth="1"/>
    <col min="6" max="16384" width="9.1796875" style="1"/>
  </cols>
  <sheetData>
    <row r="3" spans="6:6" ht="35">
      <c r="F3" s="8"/>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2022&amp;R&amp;"-,Bold"&amp;K0000A0Risk, liquidity and capital management</oddHeader>
    <oddFooter>&amp;R&amp;"-,Bold"&amp;K0000A0Nordea</oddFooter>
  </headerFooter>
  <colBreaks count="1" manualBreakCount="1">
    <brk id="14" max="62" man="1"/>
  </col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9C9D-838C-493D-A96D-FD71560E0474}">
  <dimension ref="A1:T54"/>
  <sheetViews>
    <sheetView view="pageLayout" zoomScale="85" zoomScaleNormal="100" zoomScaleSheetLayoutView="55" zoomScalePageLayoutView="85" workbookViewId="0">
      <selection activeCell="A4" sqref="A4"/>
    </sheetView>
  </sheetViews>
  <sheetFormatPr defaultColWidth="8.81640625" defaultRowHeight="14.5"/>
  <cols>
    <col min="1" max="1" width="36.81640625" customWidth="1"/>
    <col min="2" max="8" width="11" customWidth="1"/>
    <col min="9" max="9" width="19.453125" bestFit="1" customWidth="1"/>
    <col min="10" max="10" width="18.81640625" customWidth="1"/>
    <col min="12" max="12" width="10.453125" customWidth="1"/>
    <col min="16" max="16" width="12" customWidth="1"/>
    <col min="17" max="17" width="10" customWidth="1"/>
  </cols>
  <sheetData>
    <row r="1" spans="1:20" ht="21" customHeight="1">
      <c r="A1" s="887" t="s">
        <v>766</v>
      </c>
      <c r="B1" s="887"/>
      <c r="C1" s="146"/>
      <c r="D1" s="146"/>
      <c r="E1" s="146"/>
      <c r="F1" s="146"/>
      <c r="G1" s="146"/>
      <c r="H1" s="461"/>
    </row>
    <row r="2" spans="1:20" ht="14.25" customHeight="1">
      <c r="A2" s="1499" t="s">
        <v>767</v>
      </c>
      <c r="B2" s="1499"/>
      <c r="C2" s="1500"/>
      <c r="D2" s="1500"/>
      <c r="E2" s="1500"/>
      <c r="F2" s="1500"/>
      <c r="G2" s="1500"/>
      <c r="H2" s="988"/>
      <c r="J2" s="531"/>
    </row>
    <row r="3" spans="1:20" ht="14.25" customHeight="1">
      <c r="A3" s="989"/>
      <c r="B3" s="989"/>
      <c r="C3" s="990"/>
      <c r="D3" s="990"/>
      <c r="E3" s="990"/>
      <c r="F3" s="990"/>
      <c r="G3" s="990"/>
      <c r="H3" s="987"/>
      <c r="J3" s="531"/>
    </row>
    <row r="4" spans="1:20" ht="22.5" customHeight="1">
      <c r="A4" s="1035" t="s">
        <v>768</v>
      </c>
      <c r="B4" s="1179" t="s">
        <v>2</v>
      </c>
      <c r="C4" s="1179">
        <v>2021</v>
      </c>
      <c r="D4" s="1179">
        <v>2020</v>
      </c>
      <c r="E4" s="1179">
        <v>2019</v>
      </c>
      <c r="F4" s="1179">
        <v>2018</v>
      </c>
      <c r="G4" s="1179">
        <v>2017</v>
      </c>
      <c r="H4" s="1036">
        <v>2016</v>
      </c>
      <c r="I4" s="483"/>
      <c r="J4" s="460"/>
      <c r="K4" s="159"/>
      <c r="L4" s="159"/>
      <c r="M4" s="460"/>
      <c r="N4" s="460"/>
      <c r="O4" s="460"/>
      <c r="P4" s="460"/>
      <c r="Q4" s="460"/>
      <c r="R4" s="460"/>
    </row>
    <row r="5" spans="1:20" ht="20.149999999999999" customHeight="1">
      <c r="A5" s="1037" t="s">
        <v>769</v>
      </c>
      <c r="B5" s="1339">
        <v>141</v>
      </c>
      <c r="C5" s="148">
        <v>136</v>
      </c>
      <c r="D5" s="148">
        <v>137</v>
      </c>
      <c r="E5" s="148">
        <v>133</v>
      </c>
      <c r="F5" s="148">
        <v>131</v>
      </c>
      <c r="G5" s="148">
        <v>131</v>
      </c>
      <c r="H5" s="148">
        <v>134</v>
      </c>
      <c r="I5" s="991"/>
      <c r="J5" s="158"/>
      <c r="K5" s="158"/>
      <c r="L5" s="158"/>
      <c r="M5" s="158"/>
      <c r="N5" s="158"/>
      <c r="O5" s="158"/>
      <c r="P5" s="158"/>
      <c r="Q5" s="158"/>
      <c r="R5" s="49"/>
      <c r="S5" s="49"/>
      <c r="T5" s="49"/>
    </row>
    <row r="6" spans="1:20" ht="20.149999999999999" customHeight="1">
      <c r="A6" s="1037" t="s">
        <v>770</v>
      </c>
      <c r="B6" s="1340">
        <v>163</v>
      </c>
      <c r="C6" s="1197">
        <v>162</v>
      </c>
      <c r="D6" s="1197">
        <v>151</v>
      </c>
      <c r="E6" s="1197">
        <v>142</v>
      </c>
      <c r="F6" s="1197">
        <v>132</v>
      </c>
      <c r="G6" s="1197">
        <v>132</v>
      </c>
      <c r="H6" s="1197">
        <v>133</v>
      </c>
      <c r="I6" s="991"/>
      <c r="J6" s="158"/>
      <c r="K6" s="158"/>
      <c r="L6" s="158"/>
      <c r="M6" s="158"/>
      <c r="N6" s="158"/>
      <c r="O6" s="158"/>
      <c r="P6" s="158"/>
      <c r="Q6" s="158"/>
      <c r="R6" s="49"/>
      <c r="S6" s="49"/>
      <c r="T6" s="49"/>
    </row>
    <row r="7" spans="1:20" ht="20.149999999999999" customHeight="1">
      <c r="A7" s="1037" t="s">
        <v>771</v>
      </c>
      <c r="B7" s="1340">
        <v>26.062000000000001</v>
      </c>
      <c r="C7" s="1197">
        <v>25</v>
      </c>
      <c r="D7" s="1197">
        <v>25</v>
      </c>
      <c r="E7" s="1197">
        <v>25</v>
      </c>
      <c r="F7" s="1197">
        <v>25</v>
      </c>
      <c r="G7" s="1197">
        <v>26</v>
      </c>
      <c r="H7" s="1197">
        <v>28</v>
      </c>
      <c r="I7" s="991"/>
      <c r="J7" s="158"/>
      <c r="K7" s="158"/>
      <c r="L7" s="158"/>
      <c r="M7" s="158"/>
      <c r="N7" s="158"/>
      <c r="O7" s="158"/>
      <c r="P7" s="158"/>
      <c r="Q7" s="158"/>
      <c r="R7" s="49"/>
      <c r="S7" s="49"/>
      <c r="T7" s="49"/>
    </row>
    <row r="8" spans="1:20" ht="20.149999999999999" customHeight="1">
      <c r="A8" s="1037" t="s">
        <v>772</v>
      </c>
      <c r="B8" s="1340">
        <v>3.0399999999999636</v>
      </c>
      <c r="C8" s="1197">
        <v>5</v>
      </c>
      <c r="D8" s="1197">
        <v>5</v>
      </c>
      <c r="E8" s="1197">
        <v>4</v>
      </c>
      <c r="F8" s="1197">
        <v>3</v>
      </c>
      <c r="G8" s="1197">
        <v>5</v>
      </c>
      <c r="H8" s="1197">
        <v>4</v>
      </c>
      <c r="I8" s="991"/>
      <c r="J8" s="158"/>
      <c r="K8" s="158"/>
      <c r="L8" s="158"/>
      <c r="M8" s="158"/>
      <c r="N8" s="158"/>
      <c r="O8" s="158"/>
      <c r="P8" s="158"/>
      <c r="Q8" s="158"/>
      <c r="R8" s="49"/>
      <c r="S8" s="49"/>
      <c r="T8" s="49"/>
    </row>
    <row r="9" spans="1:20" ht="20.149999999999999" customHeight="1">
      <c r="A9" s="1336" t="s">
        <v>773</v>
      </c>
      <c r="B9" s="1341">
        <v>333.10199999999998</v>
      </c>
      <c r="C9" s="1337">
        <v>328</v>
      </c>
      <c r="D9" s="1337">
        <v>318</v>
      </c>
      <c r="E9" s="1337">
        <v>304</v>
      </c>
      <c r="F9" s="1337">
        <v>291</v>
      </c>
      <c r="G9" s="1337">
        <v>294</v>
      </c>
      <c r="H9" s="1337">
        <v>299</v>
      </c>
      <c r="I9" s="992"/>
      <c r="J9" s="158"/>
      <c r="K9" s="158"/>
      <c r="L9" s="158"/>
      <c r="M9" s="158"/>
      <c r="N9" s="158"/>
      <c r="O9" s="158"/>
      <c r="P9" s="158"/>
      <c r="Q9" s="158"/>
      <c r="R9" s="49"/>
      <c r="S9" s="49"/>
      <c r="T9" s="49"/>
    </row>
    <row r="10" spans="1:20" ht="20.149999999999999" customHeight="1">
      <c r="A10" s="1038" t="s">
        <v>774</v>
      </c>
      <c r="B10" s="1340">
        <v>19</v>
      </c>
      <c r="C10" s="1197">
        <v>17</v>
      </c>
      <c r="D10" s="1197">
        <v>12</v>
      </c>
      <c r="E10" s="1197">
        <v>19</v>
      </c>
      <c r="F10" s="1197">
        <v>17</v>
      </c>
      <c r="G10" s="1197">
        <v>16</v>
      </c>
      <c r="H10" s="1197">
        <v>19</v>
      </c>
      <c r="I10" s="424"/>
      <c r="J10" s="158"/>
      <c r="K10" s="158"/>
      <c r="L10" s="158"/>
      <c r="M10" s="158"/>
      <c r="N10" s="158"/>
      <c r="O10" s="158"/>
      <c r="P10" s="158"/>
      <c r="Q10" s="158"/>
      <c r="R10" s="49"/>
      <c r="S10" s="49"/>
      <c r="T10" s="49"/>
    </row>
    <row r="11" spans="1:20" ht="20.149999999999999" customHeight="1">
      <c r="A11" s="1338" t="s">
        <v>775</v>
      </c>
      <c r="B11" s="1341">
        <v>351.90199999999999</v>
      </c>
      <c r="C11" s="1337">
        <v>345</v>
      </c>
      <c r="D11" s="1337">
        <v>330</v>
      </c>
      <c r="E11" s="1337">
        <v>323</v>
      </c>
      <c r="F11" s="1337">
        <v>308</v>
      </c>
      <c r="G11" s="1337">
        <v>310</v>
      </c>
      <c r="H11" s="1337">
        <v>318</v>
      </c>
      <c r="I11" s="458"/>
      <c r="J11" s="158"/>
      <c r="K11" s="158"/>
      <c r="L11" s="158"/>
      <c r="M11" s="158"/>
      <c r="N11" s="158"/>
      <c r="O11" s="158"/>
      <c r="P11" s="158"/>
      <c r="Q11" s="158"/>
      <c r="R11" s="49"/>
      <c r="S11" s="49"/>
      <c r="T11" s="49"/>
    </row>
    <row r="12" spans="1:20" ht="17.5" customHeight="1">
      <c r="A12" s="776" t="s">
        <v>1549</v>
      </c>
      <c r="B12" s="776"/>
      <c r="C12" s="456"/>
      <c r="D12" s="456"/>
      <c r="E12" s="456"/>
      <c r="F12" s="457"/>
      <c r="G12" s="456"/>
      <c r="H12" s="455"/>
      <c r="I12" s="454"/>
    </row>
    <row r="13" spans="1:20" ht="14.25" customHeight="1">
      <c r="A13" s="776"/>
      <c r="B13" s="776"/>
      <c r="C13" s="456"/>
      <c r="D13" s="456"/>
      <c r="E13" s="456"/>
      <c r="F13" s="457"/>
      <c r="G13" s="456"/>
      <c r="H13" s="455"/>
      <c r="I13" s="454"/>
    </row>
    <row r="14" spans="1:20" ht="11.15" customHeight="1"/>
    <row r="15" spans="1:20" ht="11.15" customHeight="1"/>
    <row r="16" spans="1:20" ht="11.15" customHeight="1"/>
    <row r="17" ht="11.15" customHeight="1"/>
    <row r="18" ht="11.15" customHeight="1"/>
    <row r="19" ht="11.15" customHeight="1"/>
    <row r="20" ht="11.15" customHeight="1"/>
    <row r="21" ht="11.15" customHeight="1"/>
    <row r="22" ht="11.15" customHeight="1"/>
    <row r="35" ht="12.65" customHeight="1"/>
    <row r="36" ht="12.65" customHeight="1"/>
    <row r="37" ht="12.65" customHeight="1"/>
    <row r="38" ht="12.65" customHeight="1"/>
    <row r="39" ht="12.65" customHeight="1"/>
    <row r="40" ht="12.65" customHeight="1"/>
    <row r="41" ht="12.65" customHeight="1"/>
    <row r="42" ht="12.65" customHeight="1"/>
    <row r="43" ht="12.65" customHeight="1"/>
    <row r="44" ht="12.65" customHeight="1"/>
    <row r="45" ht="12.65" customHeight="1"/>
    <row r="46" ht="12.65" customHeight="1"/>
    <row r="47" ht="12.65" customHeight="1"/>
    <row r="48" ht="12.65" customHeight="1"/>
    <row r="49" ht="12.65" customHeight="1"/>
    <row r="50" ht="12.65" customHeight="1"/>
    <row r="51" ht="12.65" customHeight="1"/>
    <row r="52" ht="12.65" customHeight="1"/>
    <row r="53" ht="12.65" customHeight="1"/>
    <row r="54" ht="12.65" customHeight="1"/>
  </sheetData>
  <mergeCells count="1">
    <mergeCell ref="A2:G2"/>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6215-00FC-4B4E-8FEC-9FEDE849148B}">
  <dimension ref="A1:Z115"/>
  <sheetViews>
    <sheetView view="pageLayout" topLeftCell="A49" zoomScale="70" zoomScaleNormal="100" zoomScaleSheetLayoutView="85" zoomScalePageLayoutView="70" workbookViewId="0">
      <selection activeCell="A4" sqref="A4"/>
    </sheetView>
  </sheetViews>
  <sheetFormatPr defaultColWidth="9.1796875" defaultRowHeight="14.5"/>
  <cols>
    <col min="1" max="1" width="48.81640625" style="146" customWidth="1"/>
    <col min="2" max="8" width="9.453125" style="146" customWidth="1"/>
    <col min="10" max="10" width="6.453125" customWidth="1"/>
    <col min="11" max="11" width="9.1796875" style="49"/>
    <col min="13" max="13" width="12.54296875" style="49" bestFit="1" customWidth="1"/>
  </cols>
  <sheetData>
    <row r="1" spans="1:26" ht="20.5" customHeight="1">
      <c r="A1" s="1374" t="s">
        <v>776</v>
      </c>
      <c r="B1" s="462"/>
      <c r="C1" s="462"/>
      <c r="D1" s="148"/>
      <c r="E1" s="148"/>
      <c r="F1" s="463"/>
      <c r="G1" s="471"/>
      <c r="H1" s="148"/>
    </row>
    <row r="2" spans="1:26" ht="13.5" customHeight="1">
      <c r="A2" s="470"/>
      <c r="B2" s="512"/>
      <c r="C2" s="469"/>
      <c r="D2" s="469"/>
      <c r="E2" s="469"/>
      <c r="F2" s="469"/>
      <c r="G2" s="469"/>
      <c r="H2" s="594"/>
    </row>
    <row r="3" spans="1:26" ht="39" customHeight="1">
      <c r="A3" s="782" t="s">
        <v>103</v>
      </c>
      <c r="B3" s="783" t="s">
        <v>317</v>
      </c>
      <c r="C3" s="783" t="s">
        <v>678</v>
      </c>
      <c r="D3" s="783" t="s">
        <v>777</v>
      </c>
      <c r="E3" s="783" t="s">
        <v>778</v>
      </c>
      <c r="F3" s="783" t="s">
        <v>779</v>
      </c>
      <c r="G3" s="783" t="s">
        <v>780</v>
      </c>
      <c r="H3" s="784" t="s">
        <v>781</v>
      </c>
    </row>
    <row r="4" spans="1:26" ht="14.15" customHeight="1">
      <c r="A4" s="995" t="s">
        <v>782</v>
      </c>
      <c r="B4" s="993">
        <v>15225</v>
      </c>
      <c r="C4" s="993">
        <v>3461</v>
      </c>
      <c r="D4" s="993">
        <v>1837</v>
      </c>
      <c r="E4" s="993">
        <v>1561</v>
      </c>
      <c r="F4" s="993">
        <v>7699</v>
      </c>
      <c r="G4" s="993">
        <v>0</v>
      </c>
      <c r="H4" s="993">
        <v>667</v>
      </c>
      <c r="I4" s="49"/>
      <c r="J4" s="139"/>
      <c r="L4" s="49"/>
      <c r="N4" s="49"/>
      <c r="O4" s="49"/>
      <c r="P4" s="49"/>
      <c r="Q4" s="49"/>
      <c r="R4" s="593"/>
      <c r="S4" s="518"/>
      <c r="T4" s="518"/>
      <c r="U4" s="518"/>
      <c r="V4" s="518"/>
      <c r="W4" s="518"/>
      <c r="X4" s="518"/>
      <c r="Y4" s="518"/>
      <c r="Z4" s="518"/>
    </row>
    <row r="5" spans="1:26" ht="14.15" customHeight="1">
      <c r="A5" s="995" t="s">
        <v>783</v>
      </c>
      <c r="B5" s="993">
        <v>8851</v>
      </c>
      <c r="C5" s="993">
        <v>5431</v>
      </c>
      <c r="D5" s="993">
        <v>354</v>
      </c>
      <c r="E5" s="993">
        <v>2882</v>
      </c>
      <c r="F5" s="993">
        <v>179</v>
      </c>
      <c r="G5" s="993">
        <v>0</v>
      </c>
      <c r="H5" s="993">
        <v>5</v>
      </c>
      <c r="I5" s="49"/>
      <c r="J5" s="139"/>
      <c r="L5" s="49"/>
      <c r="N5" s="49"/>
      <c r="O5" s="49"/>
      <c r="P5" s="49"/>
      <c r="Q5" s="49"/>
      <c r="R5" s="593"/>
      <c r="S5" s="518"/>
      <c r="T5" s="518"/>
      <c r="U5" s="518"/>
      <c r="V5" s="518"/>
      <c r="W5" s="518"/>
      <c r="X5" s="518"/>
      <c r="Y5" s="518"/>
      <c r="Z5" s="518"/>
    </row>
    <row r="6" spans="1:26" ht="14.15" customHeight="1">
      <c r="A6" s="994" t="s">
        <v>784</v>
      </c>
      <c r="B6" s="615">
        <v>3518</v>
      </c>
      <c r="C6" s="615">
        <v>3091</v>
      </c>
      <c r="D6" s="615">
        <v>191</v>
      </c>
      <c r="E6" s="615">
        <v>111</v>
      </c>
      <c r="F6" s="615">
        <v>120</v>
      </c>
      <c r="G6" s="615">
        <v>0</v>
      </c>
      <c r="H6" s="615">
        <v>5</v>
      </c>
      <c r="I6" s="49"/>
      <c r="J6" s="139"/>
      <c r="L6" s="49"/>
      <c r="N6" s="49"/>
      <c r="O6" s="49"/>
      <c r="P6" s="49"/>
      <c r="Q6" s="49"/>
      <c r="R6" s="593"/>
      <c r="S6" s="518"/>
      <c r="T6" s="518"/>
      <c r="U6" s="518"/>
      <c r="V6" s="518"/>
      <c r="W6" s="518"/>
      <c r="X6" s="518"/>
      <c r="Y6" s="518"/>
      <c r="Z6" s="518"/>
    </row>
    <row r="7" spans="1:26" ht="14.15" customHeight="1">
      <c r="A7" s="994" t="s">
        <v>785</v>
      </c>
      <c r="B7" s="615">
        <v>2663</v>
      </c>
      <c r="C7" s="615">
        <v>2317</v>
      </c>
      <c r="D7" s="615">
        <v>161</v>
      </c>
      <c r="E7" s="615">
        <v>127</v>
      </c>
      <c r="F7" s="615">
        <v>58</v>
      </c>
      <c r="G7" s="615">
        <v>0</v>
      </c>
      <c r="H7" s="615">
        <v>0</v>
      </c>
      <c r="I7" s="49"/>
      <c r="J7" s="139"/>
      <c r="L7" s="49"/>
      <c r="N7" s="49"/>
      <c r="O7" s="49"/>
      <c r="P7" s="49"/>
      <c r="Q7" s="49"/>
      <c r="R7" s="593"/>
      <c r="S7" s="518"/>
      <c r="T7" s="518"/>
      <c r="U7" s="518"/>
      <c r="V7" s="518"/>
      <c r="W7" s="518"/>
      <c r="X7" s="518"/>
      <c r="Y7" s="518"/>
      <c r="Z7" s="518"/>
    </row>
    <row r="8" spans="1:26" ht="14.15" customHeight="1">
      <c r="A8" s="996" t="s">
        <v>786</v>
      </c>
      <c r="B8" s="615">
        <v>2670</v>
      </c>
      <c r="C8" s="615">
        <v>23</v>
      </c>
      <c r="D8" s="615">
        <v>2</v>
      </c>
      <c r="E8" s="615">
        <v>2644</v>
      </c>
      <c r="F8" s="615">
        <v>1</v>
      </c>
      <c r="G8" s="615">
        <v>0</v>
      </c>
      <c r="H8" s="615">
        <v>0</v>
      </c>
      <c r="I8" s="49"/>
      <c r="J8" s="139"/>
      <c r="L8" s="49"/>
      <c r="N8" s="49"/>
      <c r="O8" s="49"/>
      <c r="P8" s="49"/>
      <c r="Q8" s="49"/>
      <c r="R8" s="593"/>
      <c r="S8" s="518"/>
      <c r="T8" s="518"/>
      <c r="U8" s="518"/>
      <c r="V8" s="518"/>
      <c r="W8" s="518"/>
      <c r="X8" s="518"/>
      <c r="Y8" s="518"/>
      <c r="Z8" s="518"/>
    </row>
    <row r="9" spans="1:26" ht="14.15" customHeight="1">
      <c r="A9" s="997" t="s">
        <v>787</v>
      </c>
      <c r="B9" s="993">
        <v>2797</v>
      </c>
      <c r="C9" s="993">
        <v>197</v>
      </c>
      <c r="D9" s="993">
        <v>916</v>
      </c>
      <c r="E9" s="993">
        <v>1055</v>
      </c>
      <c r="F9" s="993">
        <v>510</v>
      </c>
      <c r="G9" s="993">
        <v>0</v>
      </c>
      <c r="H9" s="993">
        <v>119</v>
      </c>
      <c r="I9" s="49"/>
      <c r="J9" s="139"/>
      <c r="L9" s="49"/>
      <c r="N9" s="49"/>
      <c r="O9" s="49"/>
      <c r="P9" s="49"/>
      <c r="Q9" s="49"/>
      <c r="R9" s="593"/>
      <c r="S9" s="518"/>
      <c r="T9" s="518"/>
      <c r="U9" s="518"/>
      <c r="V9" s="518"/>
      <c r="W9" s="518"/>
      <c r="X9" s="518"/>
      <c r="Y9" s="518"/>
      <c r="Z9" s="518"/>
    </row>
    <row r="10" spans="1:26" ht="14.15" customHeight="1">
      <c r="A10" s="994" t="s">
        <v>788</v>
      </c>
      <c r="B10" s="615">
        <v>1865</v>
      </c>
      <c r="C10" s="615">
        <v>166</v>
      </c>
      <c r="D10" s="615">
        <v>714</v>
      </c>
      <c r="E10" s="615">
        <v>420</v>
      </c>
      <c r="F10" s="615">
        <v>446</v>
      </c>
      <c r="G10" s="615">
        <v>0</v>
      </c>
      <c r="H10" s="615">
        <v>119</v>
      </c>
      <c r="I10" s="49"/>
      <c r="J10" s="139"/>
      <c r="L10" s="49"/>
      <c r="N10" s="49"/>
      <c r="O10" s="49"/>
      <c r="P10" s="49"/>
      <c r="Q10" s="49"/>
      <c r="R10" s="593"/>
      <c r="S10" s="518"/>
      <c r="T10" s="518"/>
      <c r="U10" s="518"/>
      <c r="V10" s="518"/>
      <c r="W10" s="518"/>
      <c r="X10" s="518"/>
      <c r="Y10" s="518"/>
      <c r="Z10" s="518"/>
    </row>
    <row r="11" spans="1:26" ht="14.15" customHeight="1">
      <c r="A11" s="994" t="s">
        <v>789</v>
      </c>
      <c r="B11" s="615">
        <v>395</v>
      </c>
      <c r="C11" s="615">
        <v>12</v>
      </c>
      <c r="D11" s="615">
        <v>183</v>
      </c>
      <c r="E11" s="615">
        <v>139</v>
      </c>
      <c r="F11" s="615">
        <v>61</v>
      </c>
      <c r="G11" s="615">
        <v>0</v>
      </c>
      <c r="H11" s="615">
        <v>0</v>
      </c>
      <c r="I11" s="49"/>
      <c r="J11" s="139"/>
      <c r="L11" s="49"/>
      <c r="N11" s="49"/>
      <c r="O11" s="49"/>
      <c r="P11" s="49"/>
      <c r="Q11" s="49"/>
      <c r="R11" s="593"/>
      <c r="S11" s="518"/>
      <c r="T11" s="518"/>
      <c r="U11" s="518"/>
      <c r="V11" s="518"/>
      <c r="W11" s="518"/>
      <c r="X11" s="518"/>
      <c r="Y11" s="518"/>
      <c r="Z11" s="518"/>
    </row>
    <row r="12" spans="1:26" ht="14.15" customHeight="1">
      <c r="A12" s="290" t="s">
        <v>790</v>
      </c>
      <c r="B12" s="615">
        <v>537</v>
      </c>
      <c r="C12" s="615">
        <v>19</v>
      </c>
      <c r="D12" s="615">
        <v>19</v>
      </c>
      <c r="E12" s="615">
        <v>496</v>
      </c>
      <c r="F12" s="615">
        <v>3</v>
      </c>
      <c r="G12" s="615">
        <v>0</v>
      </c>
      <c r="H12" s="615">
        <v>0</v>
      </c>
      <c r="I12" s="49"/>
      <c r="J12" s="139"/>
      <c r="L12" s="49"/>
      <c r="N12" s="49"/>
      <c r="O12" s="49"/>
      <c r="P12" s="49"/>
      <c r="Q12" s="49"/>
      <c r="R12" s="593"/>
      <c r="S12" s="518"/>
      <c r="T12" s="518"/>
      <c r="U12" s="518"/>
      <c r="V12" s="518"/>
      <c r="W12" s="518"/>
      <c r="X12" s="518"/>
      <c r="Y12" s="518"/>
      <c r="Z12" s="518"/>
    </row>
    <row r="13" spans="1:26" ht="14.15" customHeight="1">
      <c r="A13" s="998" t="s">
        <v>791</v>
      </c>
      <c r="B13" s="993">
        <v>6107</v>
      </c>
      <c r="C13" s="993">
        <v>2886</v>
      </c>
      <c r="D13" s="993">
        <v>767</v>
      </c>
      <c r="E13" s="993">
        <v>741</v>
      </c>
      <c r="F13" s="993">
        <v>1635</v>
      </c>
      <c r="G13" s="993">
        <v>0</v>
      </c>
      <c r="H13" s="993">
        <v>78</v>
      </c>
      <c r="I13" s="49"/>
      <c r="J13" s="139"/>
      <c r="L13" s="49"/>
      <c r="N13" s="49"/>
      <c r="O13" s="49"/>
      <c r="P13" s="49"/>
      <c r="Q13" s="49"/>
      <c r="R13" s="593"/>
      <c r="S13" s="518"/>
      <c r="T13" s="518"/>
      <c r="U13" s="518"/>
      <c r="V13" s="518"/>
      <c r="W13" s="518"/>
      <c r="X13" s="518"/>
      <c r="Y13" s="518"/>
      <c r="Z13" s="518"/>
    </row>
    <row r="14" spans="1:26" ht="14.15" customHeight="1">
      <c r="A14" s="994" t="s">
        <v>792</v>
      </c>
      <c r="B14" s="615">
        <v>1930</v>
      </c>
      <c r="C14" s="615">
        <v>802</v>
      </c>
      <c r="D14" s="615">
        <v>282</v>
      </c>
      <c r="E14" s="615">
        <v>354</v>
      </c>
      <c r="F14" s="615">
        <v>472</v>
      </c>
      <c r="G14" s="615">
        <v>0</v>
      </c>
      <c r="H14" s="615">
        <v>20</v>
      </c>
      <c r="I14" s="49"/>
      <c r="J14" s="139"/>
      <c r="L14" s="49"/>
      <c r="N14" s="49"/>
      <c r="O14" s="49"/>
      <c r="P14" s="49"/>
      <c r="Q14" s="49"/>
      <c r="R14" s="593"/>
      <c r="S14" s="518"/>
      <c r="T14" s="518"/>
      <c r="U14" s="518"/>
      <c r="V14" s="518"/>
      <c r="W14" s="518"/>
      <c r="X14" s="518"/>
      <c r="Y14" s="518"/>
      <c r="Z14" s="518"/>
    </row>
    <row r="15" spans="1:26" ht="14.15" customHeight="1">
      <c r="A15" s="994" t="s">
        <v>793</v>
      </c>
      <c r="B15" s="615">
        <v>770</v>
      </c>
      <c r="C15" s="615">
        <v>173</v>
      </c>
      <c r="D15" s="615">
        <v>64</v>
      </c>
      <c r="E15" s="615">
        <v>141</v>
      </c>
      <c r="F15" s="615">
        <v>389</v>
      </c>
      <c r="G15" s="615">
        <v>0</v>
      </c>
      <c r="H15" s="615">
        <v>3</v>
      </c>
      <c r="I15" s="49"/>
      <c r="J15" s="139"/>
      <c r="L15" s="49"/>
      <c r="N15" s="49"/>
      <c r="O15" s="49"/>
      <c r="P15" s="49"/>
      <c r="Q15" s="49"/>
      <c r="R15" s="593"/>
      <c r="S15" s="518"/>
      <c r="T15" s="518"/>
      <c r="U15" s="518"/>
      <c r="V15" s="518"/>
      <c r="W15" s="518"/>
      <c r="X15" s="518"/>
      <c r="Y15" s="518"/>
      <c r="Z15" s="518"/>
    </row>
    <row r="16" spans="1:26" ht="14.15" customHeight="1">
      <c r="A16" s="994" t="s">
        <v>794</v>
      </c>
      <c r="B16" s="615">
        <v>3407</v>
      </c>
      <c r="C16" s="615">
        <v>1911</v>
      </c>
      <c r="D16" s="615">
        <v>421</v>
      </c>
      <c r="E16" s="615">
        <v>246</v>
      </c>
      <c r="F16" s="615">
        <v>774</v>
      </c>
      <c r="G16" s="615">
        <v>0</v>
      </c>
      <c r="H16" s="615">
        <v>55</v>
      </c>
      <c r="I16" s="49"/>
      <c r="J16" s="139"/>
      <c r="L16" s="49"/>
      <c r="N16" s="49"/>
      <c r="O16" s="49"/>
      <c r="P16" s="49"/>
      <c r="Q16" s="49"/>
      <c r="R16" s="593"/>
      <c r="S16" s="518"/>
      <c r="T16" s="518"/>
      <c r="U16" s="518"/>
      <c r="V16" s="518"/>
      <c r="W16" s="518"/>
      <c r="X16" s="518"/>
      <c r="Y16" s="518"/>
      <c r="Z16" s="518"/>
    </row>
    <row r="17" spans="1:26" ht="14.15" customHeight="1">
      <c r="A17" s="995" t="s">
        <v>795</v>
      </c>
      <c r="B17" s="993">
        <v>13025</v>
      </c>
      <c r="C17" s="993">
        <v>2361</v>
      </c>
      <c r="D17" s="993">
        <v>2555</v>
      </c>
      <c r="E17" s="993">
        <v>2707</v>
      </c>
      <c r="F17" s="993">
        <v>5314</v>
      </c>
      <c r="G17" s="993">
        <v>0</v>
      </c>
      <c r="H17" s="993">
        <v>88</v>
      </c>
      <c r="I17" s="49"/>
      <c r="J17" s="139"/>
      <c r="L17" s="49"/>
      <c r="N17" s="49"/>
      <c r="O17" s="49"/>
      <c r="P17" s="49"/>
      <c r="Q17" s="49"/>
      <c r="R17" s="593"/>
      <c r="S17" s="518"/>
      <c r="T17" s="518"/>
      <c r="U17" s="518"/>
      <c r="V17" s="518"/>
      <c r="W17" s="518"/>
      <c r="X17" s="518"/>
      <c r="Y17" s="518"/>
      <c r="Z17" s="518"/>
    </row>
    <row r="18" spans="1:26" ht="14.15" customHeight="1">
      <c r="A18" s="994" t="s">
        <v>796</v>
      </c>
      <c r="B18" s="615">
        <v>2382</v>
      </c>
      <c r="C18" s="615">
        <v>190</v>
      </c>
      <c r="D18" s="615">
        <v>361</v>
      </c>
      <c r="E18" s="615">
        <v>173</v>
      </c>
      <c r="F18" s="615">
        <v>1574</v>
      </c>
      <c r="G18" s="615">
        <v>0</v>
      </c>
      <c r="H18" s="615">
        <v>84</v>
      </c>
      <c r="I18" s="49"/>
      <c r="J18" s="139"/>
      <c r="L18" s="49"/>
      <c r="N18" s="49"/>
      <c r="O18" s="49"/>
      <c r="P18" s="49"/>
      <c r="Q18" s="49"/>
      <c r="R18" s="593"/>
      <c r="S18" s="518"/>
      <c r="T18" s="518"/>
      <c r="U18" s="518"/>
      <c r="V18" s="518"/>
      <c r="W18" s="518"/>
      <c r="X18" s="518"/>
      <c r="Y18" s="518"/>
      <c r="Z18" s="518"/>
    </row>
    <row r="19" spans="1:26" ht="14.15" customHeight="1">
      <c r="A19" s="290" t="s">
        <v>797</v>
      </c>
      <c r="B19" s="615">
        <v>2358</v>
      </c>
      <c r="C19" s="615">
        <v>603</v>
      </c>
      <c r="D19" s="615">
        <v>361</v>
      </c>
      <c r="E19" s="615">
        <v>156</v>
      </c>
      <c r="F19" s="615">
        <v>1238</v>
      </c>
      <c r="G19" s="615">
        <v>0</v>
      </c>
      <c r="H19" s="615">
        <v>0</v>
      </c>
      <c r="I19" s="49"/>
      <c r="J19" s="139"/>
      <c r="L19" s="49"/>
      <c r="N19" s="49"/>
      <c r="O19" s="49"/>
      <c r="P19" s="49"/>
      <c r="Q19" s="49"/>
      <c r="R19" s="593"/>
      <c r="S19" s="518"/>
      <c r="T19" s="518"/>
      <c r="U19" s="518"/>
      <c r="V19" s="518"/>
      <c r="W19" s="518"/>
      <c r="X19" s="518"/>
      <c r="Y19" s="518"/>
      <c r="Z19" s="518"/>
    </row>
    <row r="20" spans="1:26" s="276" customFormat="1" ht="14.15" customHeight="1">
      <c r="A20" s="994" t="s">
        <v>798</v>
      </c>
      <c r="B20" s="615">
        <v>4991</v>
      </c>
      <c r="C20" s="615">
        <v>778</v>
      </c>
      <c r="D20" s="615">
        <v>1285</v>
      </c>
      <c r="E20" s="615">
        <v>1250</v>
      </c>
      <c r="F20" s="615">
        <v>1674</v>
      </c>
      <c r="G20" s="615">
        <v>0</v>
      </c>
      <c r="H20" s="615">
        <v>4</v>
      </c>
      <c r="I20" s="49"/>
      <c r="J20" s="139"/>
      <c r="K20" s="49"/>
      <c r="L20" s="49"/>
      <c r="M20" s="49"/>
      <c r="N20" s="49"/>
      <c r="O20" s="49"/>
      <c r="P20" s="49"/>
      <c r="Q20" s="49"/>
      <c r="R20" s="593"/>
      <c r="S20" s="518"/>
      <c r="T20" s="518"/>
      <c r="U20" s="518"/>
      <c r="V20" s="518"/>
      <c r="W20" s="518"/>
      <c r="X20" s="518"/>
      <c r="Y20" s="518"/>
      <c r="Z20" s="518"/>
    </row>
    <row r="21" spans="1:26" s="276" customFormat="1" ht="14.15" customHeight="1">
      <c r="A21" s="994" t="s">
        <v>799</v>
      </c>
      <c r="B21" s="615">
        <v>251</v>
      </c>
      <c r="C21" s="615">
        <v>53</v>
      </c>
      <c r="D21" s="615">
        <v>44</v>
      </c>
      <c r="E21" s="615">
        <v>88</v>
      </c>
      <c r="F21" s="615">
        <v>66</v>
      </c>
      <c r="G21" s="615">
        <v>0</v>
      </c>
      <c r="H21" s="615">
        <v>0</v>
      </c>
      <c r="I21" s="49"/>
      <c r="J21" s="139"/>
      <c r="K21" s="49"/>
      <c r="L21" s="49"/>
      <c r="M21" s="49"/>
      <c r="N21" s="49"/>
      <c r="O21" s="49"/>
      <c r="P21" s="49"/>
      <c r="Q21" s="49"/>
      <c r="R21" s="593"/>
      <c r="S21" s="518"/>
      <c r="T21" s="518"/>
      <c r="U21" s="518"/>
      <c r="V21" s="518"/>
      <c r="W21" s="518"/>
      <c r="X21" s="518"/>
      <c r="Y21" s="518"/>
      <c r="Z21" s="518"/>
    </row>
    <row r="22" spans="1:26" ht="14.15" customHeight="1">
      <c r="A22" s="994" t="s">
        <v>800</v>
      </c>
      <c r="B22" s="615">
        <v>2274</v>
      </c>
      <c r="C22" s="615">
        <v>649</v>
      </c>
      <c r="D22" s="615">
        <v>476</v>
      </c>
      <c r="E22" s="615">
        <v>624</v>
      </c>
      <c r="F22" s="615">
        <v>525</v>
      </c>
      <c r="G22" s="615">
        <v>0</v>
      </c>
      <c r="H22" s="615">
        <v>0</v>
      </c>
      <c r="I22" s="49"/>
      <c r="J22" s="139"/>
      <c r="L22" s="49"/>
      <c r="N22" s="49"/>
      <c r="O22" s="49"/>
      <c r="P22" s="49"/>
      <c r="Q22" s="49"/>
      <c r="R22" s="593"/>
      <c r="S22" s="518"/>
      <c r="T22" s="518"/>
      <c r="U22" s="518"/>
      <c r="V22" s="518"/>
      <c r="W22" s="518"/>
      <c r="X22" s="518"/>
      <c r="Y22" s="518"/>
      <c r="Z22" s="518"/>
    </row>
    <row r="23" spans="1:26" ht="14.15" customHeight="1">
      <c r="A23" s="994" t="s">
        <v>801</v>
      </c>
      <c r="B23" s="615">
        <v>769</v>
      </c>
      <c r="C23" s="615">
        <v>88</v>
      </c>
      <c r="D23" s="615">
        <v>28</v>
      </c>
      <c r="E23" s="615">
        <v>416</v>
      </c>
      <c r="F23" s="615">
        <v>237</v>
      </c>
      <c r="G23" s="615">
        <v>0</v>
      </c>
      <c r="H23" s="615">
        <v>0</v>
      </c>
      <c r="I23" s="49"/>
      <c r="J23" s="139"/>
      <c r="L23" s="49"/>
      <c r="N23" s="49"/>
      <c r="O23" s="49"/>
      <c r="P23" s="49"/>
      <c r="Q23" s="49"/>
      <c r="R23" s="593"/>
      <c r="S23" s="518"/>
      <c r="T23" s="518"/>
      <c r="U23" s="518"/>
      <c r="V23" s="518"/>
      <c r="W23" s="518"/>
      <c r="X23" s="518"/>
      <c r="Y23" s="518"/>
      <c r="Z23" s="518"/>
    </row>
    <row r="24" spans="1:26" ht="14.15" customHeight="1">
      <c r="A24" s="995" t="s">
        <v>802</v>
      </c>
      <c r="B24" s="993">
        <v>34004</v>
      </c>
      <c r="C24" s="993">
        <v>7621</v>
      </c>
      <c r="D24" s="993">
        <v>7062</v>
      </c>
      <c r="E24" s="993">
        <v>9461</v>
      </c>
      <c r="F24" s="993">
        <v>9468</v>
      </c>
      <c r="G24" s="993">
        <v>71</v>
      </c>
      <c r="H24" s="993">
        <v>321</v>
      </c>
      <c r="I24" s="49"/>
      <c r="J24" s="139"/>
      <c r="L24" s="49"/>
      <c r="N24" s="49"/>
      <c r="O24" s="49"/>
      <c r="P24" s="49"/>
      <c r="Q24" s="49"/>
      <c r="R24" s="593"/>
      <c r="S24" s="518"/>
      <c r="T24" s="518"/>
      <c r="U24" s="518"/>
      <c r="V24" s="518"/>
      <c r="W24" s="518"/>
      <c r="X24" s="518"/>
      <c r="Y24" s="518"/>
      <c r="Z24" s="518"/>
    </row>
    <row r="25" spans="1:26" ht="14.15" customHeight="1">
      <c r="A25" s="994" t="s">
        <v>803</v>
      </c>
      <c r="B25" s="615">
        <v>2009</v>
      </c>
      <c r="C25" s="615">
        <v>593</v>
      </c>
      <c r="D25" s="615">
        <v>450</v>
      </c>
      <c r="E25" s="615">
        <v>333</v>
      </c>
      <c r="F25" s="615">
        <v>569</v>
      </c>
      <c r="G25" s="615">
        <v>36</v>
      </c>
      <c r="H25" s="615">
        <v>28</v>
      </c>
      <c r="I25" s="49"/>
      <c r="J25" s="139"/>
      <c r="L25" s="49"/>
      <c r="N25" s="49"/>
      <c r="O25" s="49"/>
      <c r="P25" s="49"/>
      <c r="Q25" s="49"/>
      <c r="R25" s="593"/>
      <c r="S25" s="518"/>
      <c r="T25" s="518"/>
      <c r="U25" s="518"/>
      <c r="V25" s="518"/>
      <c r="W25" s="518"/>
      <c r="X25" s="518"/>
      <c r="Y25" s="518"/>
      <c r="Z25" s="518"/>
    </row>
    <row r="26" spans="1:26" ht="14.15" customHeight="1">
      <c r="A26" s="994" t="s">
        <v>804</v>
      </c>
      <c r="B26" s="615">
        <v>4211</v>
      </c>
      <c r="C26" s="615">
        <v>763</v>
      </c>
      <c r="D26" s="615">
        <v>1751</v>
      </c>
      <c r="E26" s="615">
        <v>218</v>
      </c>
      <c r="F26" s="615">
        <v>1355</v>
      </c>
      <c r="G26" s="615">
        <v>0</v>
      </c>
      <c r="H26" s="615">
        <v>124</v>
      </c>
      <c r="I26" s="49"/>
      <c r="J26" s="139"/>
      <c r="L26" s="49"/>
      <c r="N26" s="49"/>
      <c r="O26" s="49"/>
      <c r="P26" s="49"/>
      <c r="Q26" s="49"/>
      <c r="R26" s="593"/>
      <c r="S26" s="518"/>
      <c r="T26" s="518"/>
      <c r="U26" s="518"/>
      <c r="V26" s="518"/>
      <c r="W26" s="518"/>
      <c r="X26" s="518"/>
      <c r="Y26" s="518"/>
      <c r="Z26" s="518"/>
    </row>
    <row r="27" spans="1:26" ht="14.15" customHeight="1">
      <c r="A27" s="994" t="s">
        <v>805</v>
      </c>
      <c r="B27" s="615">
        <v>6478</v>
      </c>
      <c r="C27" s="615">
        <v>1899</v>
      </c>
      <c r="D27" s="615">
        <v>866</v>
      </c>
      <c r="E27" s="615">
        <v>1913</v>
      </c>
      <c r="F27" s="615">
        <v>1671</v>
      </c>
      <c r="G27" s="615">
        <v>0</v>
      </c>
      <c r="H27" s="615">
        <v>129</v>
      </c>
      <c r="I27" s="49"/>
      <c r="J27" s="139"/>
      <c r="L27" s="49"/>
      <c r="N27" s="49"/>
      <c r="O27" s="49"/>
      <c r="P27" s="49"/>
      <c r="Q27" s="49"/>
      <c r="R27" s="593"/>
      <c r="S27" s="518"/>
      <c r="T27" s="518"/>
      <c r="U27" s="518"/>
      <c r="V27" s="518"/>
      <c r="W27" s="518"/>
      <c r="X27" s="518"/>
      <c r="Y27" s="518"/>
      <c r="Z27" s="518"/>
    </row>
    <row r="28" spans="1:26" ht="14.15" customHeight="1">
      <c r="A28" s="994" t="s">
        <v>806</v>
      </c>
      <c r="B28" s="615">
        <v>9646</v>
      </c>
      <c r="C28" s="615">
        <v>1403</v>
      </c>
      <c r="D28" s="615">
        <v>1372</v>
      </c>
      <c r="E28" s="615">
        <v>4693</v>
      </c>
      <c r="F28" s="615">
        <v>2176</v>
      </c>
      <c r="G28" s="615">
        <v>0</v>
      </c>
      <c r="H28" s="615">
        <v>2</v>
      </c>
      <c r="I28" s="49"/>
      <c r="J28" s="139"/>
      <c r="L28" s="49"/>
      <c r="N28" s="49"/>
      <c r="O28" s="49"/>
      <c r="P28" s="49"/>
      <c r="Q28" s="49"/>
      <c r="R28" s="593"/>
      <c r="S28" s="518"/>
      <c r="T28" s="518"/>
      <c r="U28" s="518"/>
      <c r="V28" s="518"/>
      <c r="W28" s="518"/>
      <c r="X28" s="518"/>
      <c r="Y28" s="518"/>
      <c r="Z28" s="518"/>
    </row>
    <row r="29" spans="1:26" ht="14.15" customHeight="1">
      <c r="A29" s="994" t="s">
        <v>807</v>
      </c>
      <c r="B29" s="615">
        <v>6677</v>
      </c>
      <c r="C29" s="615">
        <v>2153</v>
      </c>
      <c r="D29" s="615">
        <v>1287</v>
      </c>
      <c r="E29" s="615">
        <v>985</v>
      </c>
      <c r="F29" s="615">
        <v>2225</v>
      </c>
      <c r="G29" s="615">
        <v>0</v>
      </c>
      <c r="H29" s="615">
        <v>27</v>
      </c>
      <c r="J29" s="139"/>
      <c r="L29" s="49"/>
      <c r="N29" s="49"/>
      <c r="O29" s="49"/>
      <c r="P29" s="49"/>
      <c r="Q29" s="49"/>
      <c r="R29" s="593"/>
      <c r="S29" s="518"/>
      <c r="T29" s="518"/>
      <c r="U29" s="518"/>
      <c r="V29" s="518"/>
      <c r="W29" s="518"/>
      <c r="X29" s="518"/>
      <c r="Y29" s="518"/>
      <c r="Z29" s="518"/>
    </row>
    <row r="30" spans="1:26" ht="14.15" customHeight="1">
      <c r="A30" s="994" t="s">
        <v>808</v>
      </c>
      <c r="B30" s="615">
        <v>2881</v>
      </c>
      <c r="C30" s="615">
        <v>392</v>
      </c>
      <c r="D30" s="615">
        <v>884</v>
      </c>
      <c r="E30" s="615">
        <v>839</v>
      </c>
      <c r="F30" s="615">
        <v>724</v>
      </c>
      <c r="G30" s="615">
        <v>35</v>
      </c>
      <c r="H30" s="615">
        <v>7</v>
      </c>
      <c r="J30" s="139"/>
      <c r="L30" s="49"/>
      <c r="N30" s="49"/>
      <c r="O30" s="49"/>
      <c r="P30" s="49"/>
      <c r="Q30" s="49"/>
      <c r="R30" s="593"/>
      <c r="S30" s="518"/>
      <c r="T30" s="518"/>
      <c r="U30" s="518"/>
      <c r="V30" s="518"/>
      <c r="W30" s="518"/>
      <c r="X30" s="518"/>
      <c r="Y30" s="518"/>
      <c r="Z30" s="518"/>
    </row>
    <row r="31" spans="1:26" ht="14.15" customHeight="1">
      <c r="A31" s="994" t="s">
        <v>809</v>
      </c>
      <c r="B31" s="615">
        <v>2102</v>
      </c>
      <c r="C31" s="615">
        <v>418</v>
      </c>
      <c r="D31" s="615">
        <v>452</v>
      </c>
      <c r="E31" s="615">
        <v>480</v>
      </c>
      <c r="F31" s="615">
        <v>748</v>
      </c>
      <c r="G31" s="615">
        <v>0</v>
      </c>
      <c r="H31" s="615">
        <v>4</v>
      </c>
      <c r="J31" s="139"/>
      <c r="L31" s="49"/>
      <c r="N31" s="49"/>
      <c r="O31" s="49"/>
      <c r="P31" s="49"/>
      <c r="Q31" s="49"/>
      <c r="R31" s="593"/>
      <c r="S31" s="518"/>
      <c r="T31" s="518"/>
      <c r="U31" s="518"/>
      <c r="V31" s="518"/>
      <c r="W31" s="518"/>
      <c r="X31" s="518"/>
      <c r="Y31" s="518"/>
      <c r="Z31" s="518"/>
    </row>
    <row r="32" spans="1:26" ht="14.15" customHeight="1">
      <c r="A32" s="995" t="s">
        <v>810</v>
      </c>
      <c r="B32" s="993">
        <v>6666</v>
      </c>
      <c r="C32" s="993">
        <v>360</v>
      </c>
      <c r="D32" s="993">
        <v>195</v>
      </c>
      <c r="E32" s="993">
        <v>5541</v>
      </c>
      <c r="F32" s="993">
        <v>152</v>
      </c>
      <c r="G32" s="993">
        <v>0</v>
      </c>
      <c r="H32" s="993">
        <v>418</v>
      </c>
      <c r="J32" s="139"/>
      <c r="L32" s="49"/>
      <c r="N32" s="49"/>
      <c r="O32" s="49"/>
      <c r="P32" s="49"/>
      <c r="Q32" s="49"/>
      <c r="R32" s="593"/>
      <c r="S32" s="518"/>
      <c r="T32" s="518"/>
      <c r="U32" s="518"/>
      <c r="V32" s="518"/>
      <c r="W32" s="518"/>
      <c r="X32" s="518"/>
      <c r="Y32" s="518"/>
      <c r="Z32" s="518"/>
    </row>
    <row r="33" spans="1:26" ht="14.15" customHeight="1">
      <c r="A33" s="994" t="s">
        <v>811</v>
      </c>
      <c r="B33" s="615">
        <v>269</v>
      </c>
      <c r="C33" s="615">
        <v>0</v>
      </c>
      <c r="D33" s="615">
        <v>64</v>
      </c>
      <c r="E33" s="615">
        <v>205</v>
      </c>
      <c r="F33" s="615">
        <v>0</v>
      </c>
      <c r="G33" s="615">
        <v>0</v>
      </c>
      <c r="H33" s="615">
        <v>0</v>
      </c>
      <c r="J33" s="139"/>
      <c r="L33" s="49"/>
      <c r="N33" s="49"/>
      <c r="O33" s="49"/>
      <c r="P33" s="49"/>
      <c r="Q33" s="49"/>
      <c r="R33" s="593"/>
      <c r="S33" s="518"/>
      <c r="T33" s="518"/>
      <c r="U33" s="518"/>
      <c r="V33" s="518"/>
      <c r="W33" s="518"/>
      <c r="X33" s="518"/>
      <c r="Y33" s="518"/>
      <c r="Z33" s="518"/>
    </row>
    <row r="34" spans="1:26" ht="14.15" customHeight="1">
      <c r="A34" s="994" t="s">
        <v>812</v>
      </c>
      <c r="B34" s="615">
        <v>5779</v>
      </c>
      <c r="C34" s="615">
        <v>192</v>
      </c>
      <c r="D34" s="615">
        <v>41</v>
      </c>
      <c r="E34" s="615">
        <v>4986</v>
      </c>
      <c r="F34" s="615">
        <v>142</v>
      </c>
      <c r="G34" s="615">
        <v>0</v>
      </c>
      <c r="H34" s="615">
        <v>418</v>
      </c>
      <c r="J34" s="139"/>
      <c r="L34" s="49"/>
      <c r="N34" s="49"/>
      <c r="O34" s="49"/>
      <c r="P34" s="49"/>
      <c r="Q34" s="49"/>
      <c r="R34" s="593"/>
      <c r="S34" s="518"/>
      <c r="T34" s="518"/>
      <c r="U34" s="518"/>
      <c r="V34" s="518"/>
      <c r="W34" s="518"/>
      <c r="X34" s="518"/>
      <c r="Y34" s="518"/>
      <c r="Z34" s="518"/>
    </row>
    <row r="35" spans="1:26" ht="14.15" customHeight="1">
      <c r="A35" s="994" t="s">
        <v>813</v>
      </c>
      <c r="B35" s="615">
        <v>618</v>
      </c>
      <c r="C35" s="615">
        <v>168</v>
      </c>
      <c r="D35" s="615">
        <v>90</v>
      </c>
      <c r="E35" s="615">
        <v>350</v>
      </c>
      <c r="F35" s="615">
        <v>10</v>
      </c>
      <c r="G35" s="615">
        <v>0</v>
      </c>
      <c r="H35" s="615">
        <v>0</v>
      </c>
      <c r="J35" s="139"/>
      <c r="L35" s="49"/>
      <c r="N35" s="49"/>
      <c r="O35" s="49"/>
      <c r="P35" s="49"/>
      <c r="Q35" s="49"/>
      <c r="R35" s="593"/>
      <c r="S35" s="518"/>
      <c r="T35" s="518"/>
      <c r="U35" s="518"/>
      <c r="V35" s="518"/>
      <c r="W35" s="518"/>
      <c r="X35" s="518"/>
      <c r="Y35" s="518"/>
      <c r="Z35" s="518"/>
    </row>
    <row r="36" spans="1:26" ht="14.15" customHeight="1">
      <c r="A36" s="995" t="s">
        <v>814</v>
      </c>
      <c r="B36" s="993">
        <v>8464</v>
      </c>
      <c r="C36" s="993">
        <v>1578</v>
      </c>
      <c r="D36" s="993">
        <v>3319</v>
      </c>
      <c r="E36" s="993">
        <v>2191</v>
      </c>
      <c r="F36" s="993">
        <v>1375</v>
      </c>
      <c r="G36" s="993">
        <v>0</v>
      </c>
      <c r="H36" s="993">
        <v>1</v>
      </c>
      <c r="J36" s="139"/>
      <c r="L36" s="49"/>
      <c r="N36" s="49"/>
      <c r="O36" s="49"/>
      <c r="P36" s="49"/>
      <c r="Q36" s="49"/>
      <c r="R36" s="593"/>
      <c r="S36" s="518"/>
      <c r="T36" s="518"/>
      <c r="U36" s="518"/>
      <c r="V36" s="518"/>
      <c r="W36" s="518"/>
      <c r="X36" s="518"/>
      <c r="Y36" s="518"/>
      <c r="Z36" s="518"/>
    </row>
    <row r="37" spans="1:26" ht="14.15" customHeight="1">
      <c r="A37" s="996" t="s">
        <v>815</v>
      </c>
      <c r="B37" s="615">
        <v>4751</v>
      </c>
      <c r="C37" s="615">
        <v>1127</v>
      </c>
      <c r="D37" s="615">
        <v>1617</v>
      </c>
      <c r="E37" s="615">
        <v>1141</v>
      </c>
      <c r="F37" s="615">
        <v>866</v>
      </c>
      <c r="G37" s="615">
        <v>0</v>
      </c>
      <c r="H37" s="615">
        <v>0</v>
      </c>
      <c r="J37" s="139"/>
      <c r="L37" s="49"/>
      <c r="N37" s="49"/>
      <c r="O37" s="49"/>
      <c r="P37" s="49"/>
      <c r="Q37" s="49"/>
      <c r="R37" s="593"/>
      <c r="S37" s="518"/>
      <c r="T37" s="518"/>
      <c r="U37" s="518"/>
      <c r="V37" s="518"/>
      <c r="W37" s="518"/>
      <c r="X37" s="518"/>
      <c r="Y37" s="518"/>
      <c r="Z37" s="518"/>
    </row>
    <row r="38" spans="1:26" ht="14.15" customHeight="1">
      <c r="A38" s="996" t="s">
        <v>816</v>
      </c>
      <c r="B38" s="615">
        <v>2678</v>
      </c>
      <c r="C38" s="615">
        <v>83</v>
      </c>
      <c r="D38" s="615">
        <v>1548</v>
      </c>
      <c r="E38" s="615">
        <v>849</v>
      </c>
      <c r="F38" s="615">
        <v>198</v>
      </c>
      <c r="G38" s="615">
        <v>0</v>
      </c>
      <c r="H38" s="615">
        <v>0</v>
      </c>
      <c r="J38" s="139"/>
      <c r="L38" s="49"/>
      <c r="N38" s="49"/>
      <c r="O38" s="49"/>
      <c r="P38" s="49"/>
      <c r="Q38" s="49"/>
      <c r="R38" s="593"/>
      <c r="S38" s="518"/>
      <c r="T38" s="518"/>
      <c r="U38" s="518"/>
      <c r="V38" s="518"/>
      <c r="W38" s="518"/>
      <c r="X38" s="518"/>
      <c r="Y38" s="518"/>
      <c r="Z38" s="518"/>
    </row>
    <row r="39" spans="1:26" ht="14.15" customHeight="1">
      <c r="A39" s="994" t="s">
        <v>817</v>
      </c>
      <c r="B39" s="615">
        <v>1035</v>
      </c>
      <c r="C39" s="615">
        <v>368</v>
      </c>
      <c r="D39" s="615">
        <v>154</v>
      </c>
      <c r="E39" s="615">
        <v>201</v>
      </c>
      <c r="F39" s="615">
        <v>311</v>
      </c>
      <c r="G39" s="615">
        <v>0</v>
      </c>
      <c r="H39" s="615">
        <v>1</v>
      </c>
      <c r="J39" s="139"/>
      <c r="L39" s="49"/>
      <c r="N39" s="49"/>
      <c r="O39" s="49"/>
      <c r="P39" s="49"/>
      <c r="Q39" s="49"/>
      <c r="R39" s="593"/>
      <c r="S39" s="518"/>
      <c r="T39" s="518"/>
      <c r="U39" s="518"/>
      <c r="V39" s="518"/>
      <c r="W39" s="518"/>
      <c r="X39" s="518"/>
      <c r="Y39" s="518"/>
      <c r="Z39" s="518"/>
    </row>
    <row r="40" spans="1:26" ht="14.15" customHeight="1">
      <c r="A40" s="995" t="s">
        <v>818</v>
      </c>
      <c r="B40" s="993">
        <v>45264</v>
      </c>
      <c r="C40" s="993">
        <v>9163</v>
      </c>
      <c r="D40" s="993">
        <v>7694</v>
      </c>
      <c r="E40" s="993">
        <v>10268</v>
      </c>
      <c r="F40" s="993">
        <v>18011</v>
      </c>
      <c r="G40" s="993">
        <v>0</v>
      </c>
      <c r="H40" s="993">
        <v>128</v>
      </c>
      <c r="I40" s="49"/>
      <c r="J40" s="139"/>
      <c r="L40" s="49"/>
      <c r="N40" s="49"/>
      <c r="O40" s="49"/>
      <c r="P40" s="49"/>
      <c r="Q40" s="49"/>
      <c r="R40" s="593"/>
      <c r="S40" s="518"/>
      <c r="T40" s="518"/>
      <c r="U40" s="518"/>
      <c r="V40" s="518"/>
      <c r="W40" s="518"/>
      <c r="X40" s="518"/>
      <c r="Y40" s="518"/>
      <c r="Z40" s="518"/>
    </row>
    <row r="41" spans="1:26" ht="14.15" customHeight="1">
      <c r="A41" s="994" t="s">
        <v>819</v>
      </c>
      <c r="B41" s="999">
        <v>25103</v>
      </c>
      <c r="C41" s="615">
        <v>4209</v>
      </c>
      <c r="D41" s="615">
        <v>4230</v>
      </c>
      <c r="E41" s="615">
        <v>8582</v>
      </c>
      <c r="F41" s="615">
        <v>7954</v>
      </c>
      <c r="G41" s="615">
        <v>0</v>
      </c>
      <c r="H41" s="615">
        <v>128</v>
      </c>
      <c r="I41" s="49"/>
      <c r="J41" s="139"/>
      <c r="L41" s="49"/>
      <c r="N41" s="49"/>
      <c r="O41" s="49"/>
      <c r="P41" s="49"/>
      <c r="Q41" s="49"/>
      <c r="R41" s="593"/>
      <c r="S41" s="518"/>
      <c r="T41" s="518"/>
      <c r="U41" s="518"/>
      <c r="V41" s="518"/>
      <c r="W41" s="518"/>
      <c r="X41" s="518"/>
      <c r="Y41" s="518"/>
      <c r="Z41" s="518"/>
    </row>
    <row r="42" spans="1:26" ht="14.15" customHeight="1">
      <c r="A42" s="994" t="s">
        <v>820</v>
      </c>
      <c r="B42" s="999">
        <v>20161</v>
      </c>
      <c r="C42" s="615">
        <v>4954</v>
      </c>
      <c r="D42" s="615">
        <v>3464</v>
      </c>
      <c r="E42" s="615">
        <v>1686</v>
      </c>
      <c r="F42" s="615">
        <v>10057</v>
      </c>
      <c r="G42" s="615">
        <v>0</v>
      </c>
      <c r="H42" s="615">
        <v>0</v>
      </c>
      <c r="I42" s="49"/>
      <c r="J42" s="139"/>
      <c r="L42" s="49"/>
      <c r="N42" s="49"/>
      <c r="O42" s="49"/>
      <c r="P42" s="49"/>
      <c r="Q42" s="49"/>
      <c r="R42" s="593"/>
      <c r="S42" s="518"/>
      <c r="T42" s="518"/>
      <c r="U42" s="518"/>
      <c r="V42" s="518"/>
      <c r="W42" s="518"/>
      <c r="X42" s="518"/>
      <c r="Y42" s="518"/>
      <c r="Z42" s="518"/>
    </row>
    <row r="43" spans="1:26" ht="14.15" customHeight="1">
      <c r="A43" s="995" t="s">
        <v>821</v>
      </c>
      <c r="B43" s="993">
        <v>1026</v>
      </c>
      <c r="C43" s="993">
        <v>462</v>
      </c>
      <c r="D43" s="993">
        <v>0</v>
      </c>
      <c r="E43" s="993">
        <v>131</v>
      </c>
      <c r="F43" s="993">
        <v>432</v>
      </c>
      <c r="G43" s="993">
        <v>0</v>
      </c>
      <c r="H43" s="993">
        <v>1</v>
      </c>
      <c r="I43" s="49"/>
      <c r="J43" s="139"/>
      <c r="L43" s="49"/>
      <c r="N43" s="49"/>
      <c r="O43" s="49"/>
      <c r="P43" s="49"/>
      <c r="Q43" s="49"/>
      <c r="R43" s="593"/>
      <c r="S43" s="518"/>
      <c r="T43" s="518"/>
      <c r="U43" s="518"/>
      <c r="V43" s="518"/>
      <c r="W43" s="518"/>
      <c r="X43" s="518"/>
      <c r="Y43" s="518"/>
      <c r="Z43" s="518"/>
    </row>
    <row r="44" spans="1:26">
      <c r="A44" s="785"/>
      <c r="B44" s="786">
        <v>0</v>
      </c>
      <c r="C44" s="787">
        <v>0</v>
      </c>
      <c r="D44" s="787">
        <v>0</v>
      </c>
      <c r="E44" s="787">
        <v>0</v>
      </c>
      <c r="F44" s="787">
        <v>0</v>
      </c>
      <c r="G44" s="787">
        <v>0</v>
      </c>
      <c r="H44" s="787">
        <v>0</v>
      </c>
      <c r="I44" s="49"/>
      <c r="J44" s="139"/>
      <c r="L44" s="49"/>
      <c r="N44" s="49"/>
      <c r="O44" s="49"/>
      <c r="P44" s="49"/>
      <c r="Q44" s="49"/>
      <c r="R44" s="593"/>
      <c r="S44" s="518"/>
      <c r="T44" s="518"/>
      <c r="U44" s="518"/>
      <c r="V44" s="518"/>
      <c r="W44" s="518"/>
      <c r="X44" s="518"/>
      <c r="Y44" s="518"/>
      <c r="Z44" s="518"/>
    </row>
    <row r="45" spans="1:26" ht="16" customHeight="1">
      <c r="A45" s="1224" t="s">
        <v>822</v>
      </c>
      <c r="B45" s="1225">
        <v>141429</v>
      </c>
      <c r="C45" s="1225">
        <v>33520</v>
      </c>
      <c r="D45" s="1225">
        <v>24699</v>
      </c>
      <c r="E45" s="1225">
        <v>36538</v>
      </c>
      <c r="F45" s="1225">
        <v>44775</v>
      </c>
      <c r="G45" s="1225">
        <v>71</v>
      </c>
      <c r="H45" s="1225">
        <v>1826</v>
      </c>
      <c r="I45" s="49"/>
      <c r="J45" s="139"/>
      <c r="L45" s="49"/>
      <c r="N45" s="49"/>
      <c r="O45" s="49"/>
      <c r="P45" s="49"/>
      <c r="Q45" s="49"/>
      <c r="R45" s="593"/>
      <c r="S45" s="518"/>
      <c r="T45" s="518"/>
      <c r="U45" s="518"/>
      <c r="V45" s="518"/>
      <c r="W45" s="518"/>
      <c r="X45" s="518"/>
      <c r="Y45" s="518"/>
      <c r="Z45" s="518"/>
    </row>
    <row r="46" spans="1:26" ht="16" customHeight="1">
      <c r="A46" s="994" t="s">
        <v>823</v>
      </c>
      <c r="B46" s="615">
        <v>162503</v>
      </c>
      <c r="C46" s="615">
        <v>37341</v>
      </c>
      <c r="D46" s="615">
        <v>33574</v>
      </c>
      <c r="E46" s="615">
        <v>38593</v>
      </c>
      <c r="F46" s="615">
        <v>52995</v>
      </c>
      <c r="G46" s="615">
        <v>0</v>
      </c>
      <c r="H46" s="615">
        <v>0</v>
      </c>
      <c r="I46" s="49"/>
      <c r="J46" s="139"/>
      <c r="L46" s="49"/>
      <c r="N46" s="49"/>
      <c r="O46" s="49"/>
      <c r="P46" s="49"/>
      <c r="Q46" s="49"/>
      <c r="R46" s="593"/>
      <c r="S46" s="518"/>
      <c r="T46" s="518"/>
      <c r="U46" s="518"/>
      <c r="V46" s="518"/>
      <c r="W46" s="518"/>
      <c r="X46" s="518"/>
      <c r="Y46" s="518"/>
      <c r="Z46" s="518"/>
    </row>
    <row r="47" spans="1:26" ht="16" customHeight="1">
      <c r="A47" s="994" t="s">
        <v>824</v>
      </c>
      <c r="B47" s="615">
        <v>19519</v>
      </c>
      <c r="C47" s="615">
        <v>8204</v>
      </c>
      <c r="D47" s="615">
        <v>6447</v>
      </c>
      <c r="E47" s="615">
        <v>2663</v>
      </c>
      <c r="F47" s="615">
        <v>2205</v>
      </c>
      <c r="G47" s="615">
        <v>0</v>
      </c>
      <c r="H47" s="615">
        <v>0</v>
      </c>
      <c r="I47" s="49"/>
      <c r="J47" s="139"/>
      <c r="L47" s="49"/>
      <c r="N47" s="49"/>
      <c r="O47" s="49"/>
      <c r="P47" s="49"/>
      <c r="Q47" s="49"/>
      <c r="R47" s="593"/>
      <c r="S47" s="518"/>
      <c r="T47" s="518"/>
      <c r="U47" s="518"/>
      <c r="V47" s="518"/>
      <c r="W47" s="518"/>
      <c r="X47" s="518"/>
      <c r="Y47" s="518"/>
      <c r="Z47" s="518"/>
    </row>
    <row r="48" spans="1:26" ht="16" customHeight="1">
      <c r="A48" s="994" t="s">
        <v>825</v>
      </c>
      <c r="B48" s="615">
        <v>6062</v>
      </c>
      <c r="C48" s="615">
        <v>1151</v>
      </c>
      <c r="D48" s="615">
        <v>2076</v>
      </c>
      <c r="E48" s="615">
        <v>416</v>
      </c>
      <c r="F48" s="615">
        <v>2419</v>
      </c>
      <c r="G48" s="615">
        <v>0</v>
      </c>
      <c r="H48" s="615">
        <v>0</v>
      </c>
      <c r="I48" s="49"/>
      <c r="J48" s="139"/>
      <c r="L48" s="49"/>
      <c r="N48" s="49"/>
      <c r="O48" s="49"/>
      <c r="P48" s="49"/>
      <c r="Q48" s="49"/>
      <c r="R48" s="593"/>
      <c r="S48" s="518"/>
      <c r="T48" s="518"/>
      <c r="U48" s="518"/>
      <c r="V48" s="518"/>
      <c r="W48" s="518"/>
      <c r="X48" s="518"/>
      <c r="Y48" s="518"/>
      <c r="Z48" s="518"/>
    </row>
    <row r="49" spans="1:26" ht="16" customHeight="1">
      <c r="A49" s="1302" t="s">
        <v>826</v>
      </c>
      <c r="B49" s="1250">
        <v>188084</v>
      </c>
      <c r="C49" s="1250">
        <v>46696</v>
      </c>
      <c r="D49" s="1250">
        <v>42097</v>
      </c>
      <c r="E49" s="1250">
        <v>41672</v>
      </c>
      <c r="F49" s="1250">
        <v>57619</v>
      </c>
      <c r="G49" s="1250">
        <v>0</v>
      </c>
      <c r="H49" s="1250">
        <v>0</v>
      </c>
      <c r="I49" s="49"/>
      <c r="J49" s="139"/>
      <c r="L49" s="49"/>
      <c r="N49" s="49"/>
      <c r="O49" s="49"/>
      <c r="P49" s="49"/>
      <c r="Q49" s="49"/>
      <c r="R49" s="593"/>
      <c r="S49" s="518"/>
      <c r="T49" s="518"/>
      <c r="U49" s="518"/>
      <c r="V49" s="518"/>
      <c r="W49" s="518"/>
      <c r="X49" s="518"/>
      <c r="Y49" s="518"/>
      <c r="Z49" s="518"/>
    </row>
    <row r="50" spans="1:26" ht="16" customHeight="1">
      <c r="A50" s="1224" t="s">
        <v>772</v>
      </c>
      <c r="B50" s="1225">
        <v>3589</v>
      </c>
      <c r="C50" s="1225">
        <v>752</v>
      </c>
      <c r="D50" s="1225">
        <v>778</v>
      </c>
      <c r="E50" s="1225">
        <v>20</v>
      </c>
      <c r="F50" s="1225">
        <v>2039</v>
      </c>
      <c r="G50" s="1225">
        <v>0</v>
      </c>
      <c r="H50" s="1225">
        <v>0</v>
      </c>
      <c r="I50" s="49"/>
      <c r="J50" s="139"/>
      <c r="L50" s="49"/>
      <c r="N50" s="49"/>
      <c r="O50" s="49"/>
      <c r="P50" s="49"/>
      <c r="Q50" s="49"/>
      <c r="R50" s="593"/>
      <c r="S50" s="518"/>
      <c r="T50" s="518"/>
      <c r="U50" s="518"/>
      <c r="V50" s="518"/>
      <c r="W50" s="518"/>
      <c r="X50" s="518"/>
      <c r="Y50" s="518"/>
      <c r="Z50" s="518"/>
    </row>
    <row r="51" spans="1:26" ht="16" customHeight="1">
      <c r="A51" s="1224" t="s">
        <v>827</v>
      </c>
      <c r="B51" s="1225">
        <v>18800</v>
      </c>
      <c r="C51" s="1225">
        <v>0</v>
      </c>
      <c r="D51" s="1225">
        <v>18800</v>
      </c>
      <c r="E51" s="1225">
        <v>0</v>
      </c>
      <c r="F51" s="1225">
        <v>0</v>
      </c>
      <c r="G51" s="1225">
        <v>0</v>
      </c>
      <c r="H51" s="1225">
        <v>0</v>
      </c>
      <c r="I51" s="49"/>
      <c r="J51" s="139"/>
      <c r="L51" s="49"/>
      <c r="N51" s="49"/>
      <c r="O51" s="49"/>
      <c r="P51" s="49"/>
      <c r="Q51" s="49"/>
      <c r="R51" s="593"/>
      <c r="S51" s="518"/>
      <c r="T51" s="518"/>
      <c r="U51" s="518"/>
      <c r="V51" s="518"/>
      <c r="W51" s="518"/>
      <c r="X51" s="518"/>
      <c r="Y51" s="518"/>
      <c r="Z51" s="518"/>
    </row>
    <row r="52" spans="1:26" ht="16" customHeight="1">
      <c r="A52" s="1224" t="s">
        <v>828</v>
      </c>
      <c r="B52" s="1225">
        <v>351902</v>
      </c>
      <c r="C52" s="1225">
        <v>80968</v>
      </c>
      <c r="D52" s="1225">
        <v>86374</v>
      </c>
      <c r="E52" s="1225">
        <v>78230</v>
      </c>
      <c r="F52" s="1225">
        <v>104433</v>
      </c>
      <c r="G52" s="1225">
        <v>71</v>
      </c>
      <c r="H52" s="1225">
        <v>1826</v>
      </c>
      <c r="I52" s="49"/>
      <c r="J52" s="139"/>
      <c r="L52" s="49"/>
      <c r="N52" s="49"/>
      <c r="O52" s="49"/>
      <c r="P52" s="49"/>
      <c r="Q52" s="49"/>
      <c r="R52" s="593"/>
      <c r="S52" s="518"/>
      <c r="T52" s="518"/>
      <c r="U52" s="518"/>
      <c r="V52" s="518"/>
      <c r="W52" s="518"/>
      <c r="X52" s="518"/>
      <c r="Y52" s="518"/>
      <c r="Z52" s="518"/>
    </row>
    <row r="53" spans="1:26" ht="16" customHeight="1">
      <c r="A53" s="1224" t="s">
        <v>829</v>
      </c>
      <c r="B53" s="1225">
        <v>75312</v>
      </c>
      <c r="C53" s="1225">
        <v>56454</v>
      </c>
      <c r="D53" s="1225">
        <v>18840</v>
      </c>
      <c r="E53" s="1225">
        <v>17</v>
      </c>
      <c r="F53" s="1225">
        <v>0</v>
      </c>
      <c r="G53" s="1225">
        <v>0</v>
      </c>
      <c r="H53" s="1225">
        <v>0</v>
      </c>
      <c r="J53" s="139"/>
      <c r="L53" s="49"/>
      <c r="N53" s="49"/>
      <c r="O53" s="49"/>
      <c r="P53" s="49"/>
      <c r="Q53" s="49"/>
      <c r="R53" s="593"/>
      <c r="S53" s="518"/>
      <c r="T53" s="518"/>
      <c r="U53" s="518"/>
      <c r="V53" s="518"/>
      <c r="W53" s="518"/>
      <c r="X53" s="518"/>
      <c r="Y53" s="518"/>
      <c r="Z53" s="518"/>
    </row>
    <row r="54" spans="1:26" ht="21" customHeight="1">
      <c r="A54" s="1505" t="s">
        <v>830</v>
      </c>
      <c r="B54" s="1506"/>
      <c r="C54" s="1506"/>
      <c r="D54" s="1506"/>
      <c r="E54" s="1506"/>
      <c r="F54" s="1506"/>
      <c r="G54" s="1506"/>
      <c r="H54" s="1506"/>
      <c r="J54" s="139"/>
      <c r="L54" s="459"/>
      <c r="M54" s="459"/>
      <c r="N54" s="459"/>
      <c r="O54" s="459"/>
      <c r="P54" s="459"/>
      <c r="Q54" s="459"/>
      <c r="R54" s="459"/>
      <c r="S54" s="459"/>
      <c r="T54" s="459"/>
      <c r="U54" s="459"/>
      <c r="V54" s="459"/>
    </row>
    <row r="55" spans="1:26" ht="27.75" customHeight="1">
      <c r="A55" s="1503" t="s">
        <v>1367</v>
      </c>
      <c r="B55" s="1504"/>
      <c r="C55" s="1504"/>
      <c r="D55" s="1504"/>
      <c r="E55" s="1504"/>
      <c r="F55" s="1504"/>
      <c r="G55" s="1504"/>
      <c r="H55" s="1504"/>
      <c r="J55" s="139"/>
      <c r="L55" s="459"/>
      <c r="M55" s="459"/>
      <c r="N55" s="459"/>
      <c r="O55" s="459"/>
      <c r="P55" s="459"/>
      <c r="Q55" s="459"/>
      <c r="R55" s="459"/>
      <c r="S55" s="459"/>
      <c r="T55" s="459"/>
      <c r="U55" s="459"/>
      <c r="V55" s="459"/>
    </row>
    <row r="56" spans="1:26">
      <c r="B56" s="467"/>
      <c r="C56" s="466"/>
      <c r="D56" s="465"/>
      <c r="E56" s="465"/>
      <c r="F56" s="464"/>
      <c r="G56" s="148"/>
      <c r="H56" s="148"/>
      <c r="J56" s="139"/>
      <c r="L56" s="459"/>
      <c r="M56" s="459"/>
      <c r="N56" s="459"/>
      <c r="O56" s="459"/>
      <c r="P56" s="459"/>
      <c r="Q56" s="459"/>
      <c r="R56" s="459"/>
      <c r="S56" s="459"/>
      <c r="T56" s="459"/>
      <c r="U56" s="459"/>
      <c r="V56" s="459"/>
    </row>
    <row r="57" spans="1:26">
      <c r="B57" s="473"/>
      <c r="C57" s="473"/>
      <c r="D57" s="473"/>
      <c r="E57" s="473"/>
      <c r="F57" s="473"/>
      <c r="G57" s="473"/>
      <c r="H57" s="473"/>
      <c r="J57" s="139"/>
      <c r="L57" s="459"/>
    </row>
    <row r="58" spans="1:26">
      <c r="B58" s="473"/>
      <c r="C58" s="473"/>
      <c r="D58" s="473"/>
      <c r="E58" s="473"/>
      <c r="F58" s="473"/>
      <c r="G58" s="473"/>
      <c r="H58" s="473"/>
      <c r="J58" s="139"/>
      <c r="L58" s="459"/>
    </row>
    <row r="59" spans="1:26" ht="18.649999999999999" customHeight="1">
      <c r="A59" s="887" t="s">
        <v>831</v>
      </c>
      <c r="B59" s="462"/>
      <c r="C59" s="462"/>
      <c r="D59" s="148"/>
      <c r="E59" s="148"/>
      <c r="F59" s="463"/>
      <c r="G59" s="471"/>
      <c r="H59" s="148"/>
      <c r="J59" s="139"/>
      <c r="L59" s="459"/>
    </row>
    <row r="60" spans="1:26">
      <c r="A60" s="470"/>
      <c r="B60" s="512"/>
      <c r="C60" s="469"/>
      <c r="D60" s="469"/>
      <c r="E60" s="469"/>
      <c r="F60" s="469"/>
      <c r="G60" s="469"/>
      <c r="H60" s="469"/>
      <c r="J60" s="139"/>
      <c r="L60" s="459"/>
    </row>
    <row r="61" spans="1:26" ht="27.65" customHeight="1">
      <c r="A61" s="782" t="s">
        <v>103</v>
      </c>
      <c r="B61" s="783" t="s">
        <v>317</v>
      </c>
      <c r="C61" s="783" t="s">
        <v>678</v>
      </c>
      <c r="D61" s="783" t="s">
        <v>777</v>
      </c>
      <c r="E61" s="783" t="s">
        <v>778</v>
      </c>
      <c r="F61" s="783" t="s">
        <v>779</v>
      </c>
      <c r="G61" s="783" t="s">
        <v>780</v>
      </c>
      <c r="H61" s="784" t="s">
        <v>781</v>
      </c>
      <c r="J61" s="139"/>
      <c r="L61" s="459"/>
    </row>
    <row r="62" spans="1:26">
      <c r="A62" s="778" t="s">
        <v>782</v>
      </c>
      <c r="B62" s="993">
        <v>13826</v>
      </c>
      <c r="C62" s="993">
        <v>2742</v>
      </c>
      <c r="D62" s="993">
        <v>1745</v>
      </c>
      <c r="E62" s="993">
        <v>1380</v>
      </c>
      <c r="F62" s="993">
        <v>6769</v>
      </c>
      <c r="G62" s="993">
        <v>0</v>
      </c>
      <c r="H62" s="993">
        <v>1190</v>
      </c>
      <c r="J62" s="139"/>
      <c r="L62" s="459"/>
      <c r="N62" s="49"/>
      <c r="O62" s="49"/>
      <c r="P62" s="49"/>
      <c r="Q62" s="49"/>
      <c r="R62" s="49"/>
      <c r="S62" s="49"/>
      <c r="T62" s="49"/>
      <c r="U62" s="49"/>
      <c r="V62" s="49"/>
    </row>
    <row r="63" spans="1:26">
      <c r="A63" s="778" t="s">
        <v>783</v>
      </c>
      <c r="B63" s="993">
        <v>8668</v>
      </c>
      <c r="C63" s="993">
        <v>5422</v>
      </c>
      <c r="D63" s="993">
        <v>346</v>
      </c>
      <c r="E63" s="993">
        <v>2719</v>
      </c>
      <c r="F63" s="993">
        <v>176</v>
      </c>
      <c r="G63" s="993">
        <v>0</v>
      </c>
      <c r="H63" s="993">
        <v>5</v>
      </c>
      <c r="J63" s="139"/>
      <c r="L63" s="459"/>
      <c r="N63" s="49"/>
      <c r="O63" s="49"/>
      <c r="P63" s="49"/>
      <c r="Q63" s="49"/>
      <c r="R63" s="49"/>
      <c r="S63" s="49"/>
      <c r="T63" s="49"/>
      <c r="U63" s="49"/>
      <c r="V63" s="49"/>
    </row>
    <row r="64" spans="1:26">
      <c r="A64" s="417" t="s">
        <v>784</v>
      </c>
      <c r="B64" s="615">
        <v>3582</v>
      </c>
      <c r="C64" s="615">
        <v>3165</v>
      </c>
      <c r="D64" s="615">
        <v>189</v>
      </c>
      <c r="E64" s="615">
        <v>106</v>
      </c>
      <c r="F64" s="615">
        <v>117</v>
      </c>
      <c r="G64" s="615">
        <v>0</v>
      </c>
      <c r="H64" s="615">
        <v>5</v>
      </c>
      <c r="J64" s="139"/>
      <c r="L64" s="459"/>
      <c r="N64" s="49"/>
      <c r="O64" s="49"/>
      <c r="P64" s="49"/>
      <c r="Q64" s="49"/>
      <c r="R64" s="49"/>
      <c r="S64" s="49"/>
      <c r="T64" s="49"/>
      <c r="U64" s="49"/>
      <c r="V64" s="49"/>
    </row>
    <row r="65" spans="1:22">
      <c r="A65" s="417" t="s">
        <v>785</v>
      </c>
      <c r="B65" s="615">
        <v>2572</v>
      </c>
      <c r="C65" s="615">
        <v>2238</v>
      </c>
      <c r="D65" s="615">
        <v>155</v>
      </c>
      <c r="E65" s="615">
        <v>121</v>
      </c>
      <c r="F65" s="615">
        <v>58</v>
      </c>
      <c r="G65" s="615">
        <v>0</v>
      </c>
      <c r="H65" s="615">
        <v>0</v>
      </c>
      <c r="J65" s="139"/>
      <c r="L65" s="459"/>
      <c r="N65" s="49"/>
      <c r="O65" s="49"/>
      <c r="P65" s="49"/>
      <c r="Q65" s="49"/>
      <c r="R65" s="49"/>
      <c r="S65" s="49"/>
      <c r="T65" s="49"/>
      <c r="U65" s="49"/>
      <c r="V65" s="49"/>
    </row>
    <row r="66" spans="1:22">
      <c r="A66" s="153" t="s">
        <v>786</v>
      </c>
      <c r="B66" s="615">
        <v>2514</v>
      </c>
      <c r="C66" s="615">
        <v>19</v>
      </c>
      <c r="D66" s="615">
        <v>2</v>
      </c>
      <c r="E66" s="615">
        <v>2492</v>
      </c>
      <c r="F66" s="615">
        <v>1</v>
      </c>
      <c r="G66" s="615">
        <v>0</v>
      </c>
      <c r="H66" s="615">
        <v>0</v>
      </c>
      <c r="J66" s="139"/>
      <c r="L66" s="459"/>
      <c r="N66" s="49"/>
      <c r="O66" s="49"/>
      <c r="P66" s="49"/>
      <c r="Q66" s="49"/>
      <c r="R66" s="49"/>
      <c r="S66" s="49"/>
      <c r="T66" s="49"/>
      <c r="U66" s="49"/>
      <c r="V66" s="49"/>
    </row>
    <row r="67" spans="1:22">
      <c r="A67" s="780" t="s">
        <v>787</v>
      </c>
      <c r="B67" s="993">
        <v>3140</v>
      </c>
      <c r="C67" s="993">
        <v>221</v>
      </c>
      <c r="D67" s="993">
        <v>1064</v>
      </c>
      <c r="E67" s="993">
        <v>1134</v>
      </c>
      <c r="F67" s="993">
        <v>511</v>
      </c>
      <c r="G67" s="993">
        <v>0</v>
      </c>
      <c r="H67" s="993">
        <v>210</v>
      </c>
      <c r="J67" s="139"/>
      <c r="L67" s="459"/>
      <c r="N67" s="49"/>
      <c r="O67" s="49"/>
      <c r="P67" s="49"/>
      <c r="Q67" s="49"/>
      <c r="R67" s="49"/>
      <c r="S67" s="49"/>
      <c r="T67" s="49"/>
      <c r="U67" s="49"/>
      <c r="V67" s="49"/>
    </row>
    <row r="68" spans="1:22">
      <c r="A68" s="417" t="s">
        <v>788</v>
      </c>
      <c r="B68" s="615">
        <v>2058</v>
      </c>
      <c r="C68" s="615">
        <v>181</v>
      </c>
      <c r="D68" s="615">
        <v>888</v>
      </c>
      <c r="E68" s="615">
        <v>435</v>
      </c>
      <c r="F68" s="615">
        <v>460</v>
      </c>
      <c r="G68" s="615">
        <v>0</v>
      </c>
      <c r="H68" s="615">
        <v>94</v>
      </c>
      <c r="J68" s="139"/>
      <c r="L68" s="459"/>
      <c r="N68" s="49"/>
      <c r="O68" s="49"/>
      <c r="P68" s="49"/>
      <c r="Q68" s="49"/>
      <c r="R68" s="49"/>
      <c r="S68" s="49"/>
      <c r="T68" s="49"/>
      <c r="U68" s="49"/>
      <c r="V68" s="49"/>
    </row>
    <row r="69" spans="1:22">
      <c r="A69" s="417" t="s">
        <v>789</v>
      </c>
      <c r="B69" s="615">
        <v>360</v>
      </c>
      <c r="C69" s="615">
        <v>17</v>
      </c>
      <c r="D69" s="615">
        <v>158</v>
      </c>
      <c r="E69" s="615">
        <v>136</v>
      </c>
      <c r="F69" s="615">
        <v>49</v>
      </c>
      <c r="G69" s="615">
        <v>0</v>
      </c>
      <c r="H69" s="615">
        <v>0</v>
      </c>
      <c r="J69" s="139"/>
      <c r="L69" s="459"/>
      <c r="N69" s="49"/>
      <c r="O69" s="49"/>
      <c r="P69" s="49"/>
      <c r="Q69" s="49"/>
      <c r="R69" s="49"/>
      <c r="S69" s="49"/>
      <c r="T69" s="49"/>
      <c r="U69" s="49"/>
      <c r="V69" s="49"/>
    </row>
    <row r="70" spans="1:22">
      <c r="A70" s="146" t="s">
        <v>790</v>
      </c>
      <c r="B70" s="615">
        <v>722</v>
      </c>
      <c r="C70" s="615">
        <v>23</v>
      </c>
      <c r="D70" s="615">
        <v>18</v>
      </c>
      <c r="E70" s="615">
        <v>563</v>
      </c>
      <c r="F70" s="615">
        <v>2</v>
      </c>
      <c r="G70" s="615">
        <v>0</v>
      </c>
      <c r="H70" s="615">
        <v>116</v>
      </c>
      <c r="J70" s="139"/>
      <c r="L70" s="459"/>
      <c r="N70" s="49"/>
      <c r="O70" s="49"/>
      <c r="P70" s="49"/>
      <c r="Q70" s="49"/>
      <c r="R70" s="49"/>
      <c r="S70" s="49"/>
      <c r="T70" s="49"/>
      <c r="U70" s="49"/>
      <c r="V70" s="49"/>
    </row>
    <row r="71" spans="1:22">
      <c r="A71" s="781" t="s">
        <v>791</v>
      </c>
      <c r="B71" s="993">
        <v>4969</v>
      </c>
      <c r="C71" s="993">
        <v>1533</v>
      </c>
      <c r="D71" s="993">
        <v>1099</v>
      </c>
      <c r="E71" s="993">
        <v>681</v>
      </c>
      <c r="F71" s="993">
        <v>1590</v>
      </c>
      <c r="G71" s="993">
        <v>0</v>
      </c>
      <c r="H71" s="993">
        <v>66</v>
      </c>
      <c r="J71" s="139"/>
      <c r="L71" s="459"/>
      <c r="N71" s="49"/>
      <c r="O71" s="49"/>
      <c r="P71" s="49"/>
      <c r="Q71" s="49"/>
      <c r="R71" s="49"/>
      <c r="S71" s="49"/>
      <c r="T71" s="49"/>
      <c r="U71" s="49"/>
      <c r="V71" s="49"/>
    </row>
    <row r="72" spans="1:22">
      <c r="A72" s="417" t="s">
        <v>792</v>
      </c>
      <c r="B72" s="615">
        <v>1244</v>
      </c>
      <c r="C72" s="615">
        <v>235</v>
      </c>
      <c r="D72" s="615">
        <v>277</v>
      </c>
      <c r="E72" s="615">
        <v>307</v>
      </c>
      <c r="F72" s="615">
        <v>405</v>
      </c>
      <c r="G72" s="615">
        <v>0</v>
      </c>
      <c r="H72" s="615">
        <v>20</v>
      </c>
      <c r="J72" s="139"/>
      <c r="L72" s="459"/>
      <c r="N72" s="49"/>
      <c r="O72" s="49"/>
      <c r="P72" s="49"/>
      <c r="Q72" s="49"/>
      <c r="R72" s="49"/>
      <c r="S72" s="49"/>
      <c r="T72" s="49"/>
      <c r="U72" s="49"/>
      <c r="V72" s="49"/>
    </row>
    <row r="73" spans="1:22">
      <c r="A73" s="417" t="s">
        <v>793</v>
      </c>
      <c r="B73" s="615">
        <v>861</v>
      </c>
      <c r="C73" s="615">
        <v>171</v>
      </c>
      <c r="D73" s="615">
        <v>60</v>
      </c>
      <c r="E73" s="615">
        <v>142</v>
      </c>
      <c r="F73" s="615">
        <v>486</v>
      </c>
      <c r="G73" s="615">
        <v>0</v>
      </c>
      <c r="H73" s="615">
        <v>2</v>
      </c>
      <c r="J73" s="139"/>
      <c r="L73" s="459"/>
      <c r="N73" s="49"/>
      <c r="O73" s="49"/>
      <c r="P73" s="49"/>
      <c r="Q73" s="49"/>
      <c r="R73" s="49"/>
      <c r="S73" s="49"/>
      <c r="T73" s="49"/>
      <c r="U73" s="49"/>
      <c r="V73" s="49"/>
    </row>
    <row r="74" spans="1:22">
      <c r="A74" s="417" t="s">
        <v>794</v>
      </c>
      <c r="B74" s="615">
        <v>2864</v>
      </c>
      <c r="C74" s="615">
        <v>1127</v>
      </c>
      <c r="D74" s="615">
        <v>762</v>
      </c>
      <c r="E74" s="615">
        <v>232</v>
      </c>
      <c r="F74" s="615">
        <v>699</v>
      </c>
      <c r="G74" s="615">
        <v>0</v>
      </c>
      <c r="H74" s="615">
        <v>44</v>
      </c>
      <c r="J74" s="139"/>
      <c r="L74" s="459"/>
      <c r="N74" s="49"/>
      <c r="O74" s="49"/>
      <c r="P74" s="49"/>
      <c r="Q74" s="49"/>
      <c r="R74" s="49"/>
      <c r="S74" s="49"/>
      <c r="T74" s="49"/>
      <c r="U74" s="49"/>
      <c r="V74" s="49"/>
    </row>
    <row r="75" spans="1:22">
      <c r="A75" s="778" t="s">
        <v>795</v>
      </c>
      <c r="B75" s="993">
        <v>11841</v>
      </c>
      <c r="C75" s="993">
        <v>2220</v>
      </c>
      <c r="D75" s="993">
        <v>2282</v>
      </c>
      <c r="E75" s="993">
        <v>2420</v>
      </c>
      <c r="F75" s="993">
        <v>4894</v>
      </c>
      <c r="G75" s="993">
        <v>0</v>
      </c>
      <c r="H75" s="993">
        <v>25</v>
      </c>
      <c r="J75" s="139"/>
      <c r="L75" s="459"/>
      <c r="N75" s="49"/>
      <c r="O75" s="49"/>
      <c r="P75" s="49"/>
      <c r="Q75" s="49"/>
      <c r="R75" s="49"/>
      <c r="S75" s="49"/>
      <c r="T75" s="49"/>
      <c r="U75" s="49"/>
      <c r="V75" s="49"/>
    </row>
    <row r="76" spans="1:22">
      <c r="A76" s="417" t="s">
        <v>796</v>
      </c>
      <c r="B76" s="615">
        <v>2357</v>
      </c>
      <c r="C76" s="615">
        <v>167</v>
      </c>
      <c r="D76" s="615">
        <v>314</v>
      </c>
      <c r="E76" s="615">
        <v>158</v>
      </c>
      <c r="F76" s="615">
        <v>1697</v>
      </c>
      <c r="G76" s="615">
        <v>0</v>
      </c>
      <c r="H76" s="615">
        <v>21</v>
      </c>
      <c r="J76" s="139"/>
      <c r="L76" s="459"/>
      <c r="N76" s="49"/>
      <c r="O76" s="49"/>
      <c r="P76" s="49"/>
      <c r="Q76" s="49"/>
      <c r="R76" s="49"/>
      <c r="S76" s="49"/>
      <c r="T76" s="49"/>
      <c r="U76" s="49"/>
      <c r="V76" s="49"/>
    </row>
    <row r="77" spans="1:22">
      <c r="A77" s="146" t="s">
        <v>797</v>
      </c>
      <c r="B77" s="615">
        <v>1806</v>
      </c>
      <c r="C77" s="615">
        <v>552</v>
      </c>
      <c r="D77" s="615">
        <v>371</v>
      </c>
      <c r="E77" s="615">
        <v>150</v>
      </c>
      <c r="F77" s="615">
        <v>733</v>
      </c>
      <c r="G77" s="615">
        <v>0</v>
      </c>
      <c r="H77" s="615">
        <v>0</v>
      </c>
      <c r="J77" s="139"/>
      <c r="L77" s="459"/>
      <c r="N77" s="49"/>
      <c r="O77" s="49"/>
      <c r="P77" s="49"/>
      <c r="Q77" s="49"/>
      <c r="R77" s="49"/>
      <c r="S77" s="49"/>
      <c r="T77" s="49"/>
      <c r="U77" s="49"/>
      <c r="V77" s="49"/>
    </row>
    <row r="78" spans="1:22">
      <c r="A78" s="417" t="s">
        <v>798</v>
      </c>
      <c r="B78" s="615">
        <v>4472</v>
      </c>
      <c r="C78" s="615">
        <v>723</v>
      </c>
      <c r="D78" s="615">
        <v>1047</v>
      </c>
      <c r="E78" s="615">
        <v>1042</v>
      </c>
      <c r="F78" s="615">
        <v>1656</v>
      </c>
      <c r="G78" s="615">
        <v>0</v>
      </c>
      <c r="H78" s="615">
        <v>4</v>
      </c>
      <c r="J78" s="139"/>
      <c r="L78" s="459"/>
      <c r="N78" s="49"/>
      <c r="O78" s="49"/>
      <c r="P78" s="49"/>
      <c r="Q78" s="49"/>
      <c r="R78" s="49"/>
      <c r="S78" s="49"/>
      <c r="T78" s="49"/>
      <c r="U78" s="49"/>
      <c r="V78" s="49"/>
    </row>
    <row r="79" spans="1:22">
      <c r="A79" s="417" t="s">
        <v>799</v>
      </c>
      <c r="B79" s="615">
        <v>251</v>
      </c>
      <c r="C79" s="615">
        <v>58</v>
      </c>
      <c r="D79" s="615">
        <v>45</v>
      </c>
      <c r="E79" s="615">
        <v>87</v>
      </c>
      <c r="F79" s="615">
        <v>61</v>
      </c>
      <c r="G79" s="615">
        <v>0</v>
      </c>
      <c r="H79" s="615">
        <v>0</v>
      </c>
      <c r="J79" s="139"/>
      <c r="L79" s="459"/>
      <c r="N79" s="49"/>
      <c r="O79" s="49"/>
      <c r="P79" s="49"/>
      <c r="Q79" s="49"/>
      <c r="R79" s="49"/>
      <c r="S79" s="49"/>
      <c r="T79" s="49"/>
      <c r="U79" s="49"/>
      <c r="V79" s="49"/>
    </row>
    <row r="80" spans="1:22">
      <c r="A80" s="417" t="s">
        <v>800</v>
      </c>
      <c r="B80" s="615">
        <v>2222</v>
      </c>
      <c r="C80" s="615">
        <v>636</v>
      </c>
      <c r="D80" s="615">
        <v>479</v>
      </c>
      <c r="E80" s="615">
        <v>604</v>
      </c>
      <c r="F80" s="615">
        <v>503</v>
      </c>
      <c r="G80" s="615">
        <v>0</v>
      </c>
      <c r="H80" s="615">
        <v>0</v>
      </c>
      <c r="J80" s="139"/>
      <c r="L80" s="459"/>
      <c r="N80" s="49"/>
      <c r="O80" s="49"/>
      <c r="P80" s="49"/>
      <c r="Q80" s="49"/>
      <c r="R80" s="49"/>
      <c r="S80" s="49"/>
      <c r="T80" s="49"/>
      <c r="U80" s="49"/>
      <c r="V80" s="49"/>
    </row>
    <row r="81" spans="1:22">
      <c r="A81" s="417" t="s">
        <v>801</v>
      </c>
      <c r="B81" s="615">
        <v>733</v>
      </c>
      <c r="C81" s="615">
        <v>84</v>
      </c>
      <c r="D81" s="615">
        <v>26</v>
      </c>
      <c r="E81" s="615">
        <v>379</v>
      </c>
      <c r="F81" s="615">
        <v>244</v>
      </c>
      <c r="G81" s="615">
        <v>0</v>
      </c>
      <c r="H81" s="615">
        <v>0</v>
      </c>
      <c r="J81" s="139"/>
      <c r="L81" s="459"/>
      <c r="N81" s="49"/>
      <c r="O81" s="49"/>
      <c r="P81" s="49"/>
      <c r="Q81" s="49"/>
      <c r="R81" s="49"/>
      <c r="S81" s="49"/>
      <c r="T81" s="49"/>
      <c r="U81" s="49"/>
      <c r="V81" s="49"/>
    </row>
    <row r="82" spans="1:22">
      <c r="A82" s="778" t="s">
        <v>802</v>
      </c>
      <c r="B82" s="993">
        <v>32200</v>
      </c>
      <c r="C82" s="993">
        <v>7279</v>
      </c>
      <c r="D82" s="993">
        <v>7044</v>
      </c>
      <c r="E82" s="993">
        <v>8851</v>
      </c>
      <c r="F82" s="993">
        <v>8661</v>
      </c>
      <c r="G82" s="993">
        <v>94</v>
      </c>
      <c r="H82" s="993">
        <v>271</v>
      </c>
      <c r="J82" s="139"/>
      <c r="L82" s="459"/>
      <c r="N82" s="49"/>
      <c r="O82" s="49"/>
      <c r="P82" s="49"/>
      <c r="Q82" s="49"/>
      <c r="R82" s="49"/>
      <c r="S82" s="49"/>
      <c r="T82" s="49"/>
      <c r="U82" s="49"/>
      <c r="V82" s="49"/>
    </row>
    <row r="83" spans="1:22">
      <c r="A83" s="417" t="s">
        <v>803</v>
      </c>
      <c r="B83" s="615">
        <v>1904</v>
      </c>
      <c r="C83" s="615">
        <v>547</v>
      </c>
      <c r="D83" s="615">
        <v>416</v>
      </c>
      <c r="E83" s="615">
        <v>320</v>
      </c>
      <c r="F83" s="615">
        <v>549</v>
      </c>
      <c r="G83" s="615">
        <v>57</v>
      </c>
      <c r="H83" s="615">
        <v>15</v>
      </c>
      <c r="J83" s="139"/>
      <c r="L83" s="459"/>
      <c r="N83" s="49"/>
      <c r="O83" s="49"/>
      <c r="P83" s="49"/>
      <c r="Q83" s="49"/>
      <c r="R83" s="49"/>
      <c r="S83" s="49"/>
      <c r="T83" s="49"/>
      <c r="U83" s="49"/>
      <c r="V83" s="49"/>
    </row>
    <row r="84" spans="1:22">
      <c r="A84" s="417" t="s">
        <v>804</v>
      </c>
      <c r="B84" s="615">
        <v>3681</v>
      </c>
      <c r="C84" s="615">
        <v>622</v>
      </c>
      <c r="D84" s="615">
        <v>1711</v>
      </c>
      <c r="E84" s="615">
        <v>206</v>
      </c>
      <c r="F84" s="615">
        <v>1029</v>
      </c>
      <c r="G84" s="615">
        <v>0</v>
      </c>
      <c r="H84" s="615">
        <v>113</v>
      </c>
      <c r="J84" s="139"/>
      <c r="L84" s="459"/>
      <c r="N84" s="49"/>
      <c r="O84" s="49"/>
      <c r="P84" s="49"/>
      <c r="Q84" s="49"/>
      <c r="R84" s="49"/>
      <c r="S84" s="49"/>
      <c r="T84" s="49"/>
      <c r="U84" s="49"/>
      <c r="V84" s="49"/>
    </row>
    <row r="85" spans="1:22">
      <c r="A85" s="417" t="s">
        <v>805</v>
      </c>
      <c r="B85" s="615">
        <v>6153</v>
      </c>
      <c r="C85" s="615">
        <v>1956</v>
      </c>
      <c r="D85" s="615">
        <v>887</v>
      </c>
      <c r="E85" s="615">
        <v>1677</v>
      </c>
      <c r="F85" s="615">
        <v>1525</v>
      </c>
      <c r="G85" s="615">
        <v>0</v>
      </c>
      <c r="H85" s="615">
        <v>108</v>
      </c>
      <c r="J85" s="139"/>
      <c r="L85" s="459"/>
      <c r="N85" s="49"/>
      <c r="O85" s="49"/>
      <c r="P85" s="49"/>
      <c r="Q85" s="49"/>
      <c r="R85" s="49"/>
      <c r="S85" s="49"/>
      <c r="T85" s="49"/>
      <c r="U85" s="49"/>
      <c r="V85" s="49"/>
    </row>
    <row r="86" spans="1:22">
      <c r="A86" s="417" t="s">
        <v>806</v>
      </c>
      <c r="B86" s="615">
        <v>9342</v>
      </c>
      <c r="C86" s="615">
        <v>1443</v>
      </c>
      <c r="D86" s="615">
        <v>1323</v>
      </c>
      <c r="E86" s="615">
        <v>4339</v>
      </c>
      <c r="F86" s="615">
        <v>2236</v>
      </c>
      <c r="G86" s="615">
        <v>0</v>
      </c>
      <c r="H86" s="615">
        <v>1</v>
      </c>
      <c r="J86" s="139"/>
      <c r="L86" s="459"/>
      <c r="N86" s="49"/>
      <c r="O86" s="49"/>
      <c r="P86" s="49"/>
      <c r="Q86" s="49"/>
      <c r="R86" s="49"/>
      <c r="S86" s="49"/>
      <c r="T86" s="49"/>
      <c r="U86" s="49"/>
      <c r="V86" s="49"/>
    </row>
    <row r="87" spans="1:22">
      <c r="A87" s="417" t="s">
        <v>807</v>
      </c>
      <c r="B87" s="615">
        <v>6094</v>
      </c>
      <c r="C87" s="615">
        <v>1903</v>
      </c>
      <c r="D87" s="615">
        <v>1276</v>
      </c>
      <c r="E87" s="615">
        <v>887</v>
      </c>
      <c r="F87" s="615">
        <v>2005</v>
      </c>
      <c r="G87" s="615">
        <v>0</v>
      </c>
      <c r="H87" s="615">
        <v>23</v>
      </c>
      <c r="J87" s="139"/>
      <c r="L87" s="459"/>
      <c r="N87" s="49"/>
      <c r="O87" s="49"/>
      <c r="P87" s="49"/>
      <c r="Q87" s="49"/>
      <c r="R87" s="49"/>
      <c r="S87" s="49"/>
      <c r="T87" s="49"/>
      <c r="U87" s="49"/>
      <c r="V87" s="49"/>
    </row>
    <row r="88" spans="1:22">
      <c r="A88" s="417" t="s">
        <v>808</v>
      </c>
      <c r="B88" s="615">
        <v>2939</v>
      </c>
      <c r="C88" s="615">
        <v>416</v>
      </c>
      <c r="D88" s="615">
        <v>989</v>
      </c>
      <c r="E88" s="615">
        <v>795</v>
      </c>
      <c r="F88" s="615">
        <v>694</v>
      </c>
      <c r="G88" s="615">
        <v>37</v>
      </c>
      <c r="H88" s="615">
        <v>8</v>
      </c>
      <c r="J88" s="139"/>
      <c r="L88" s="459"/>
      <c r="N88" s="49"/>
      <c r="O88" s="49"/>
      <c r="P88" s="49"/>
      <c r="Q88" s="49"/>
      <c r="R88" s="49"/>
      <c r="S88" s="49"/>
      <c r="T88" s="49"/>
      <c r="U88" s="49"/>
      <c r="V88" s="49"/>
    </row>
    <row r="89" spans="1:22">
      <c r="A89" s="417" t="s">
        <v>809</v>
      </c>
      <c r="B89" s="615">
        <v>2087</v>
      </c>
      <c r="C89" s="615">
        <v>392</v>
      </c>
      <c r="D89" s="615">
        <v>442</v>
      </c>
      <c r="E89" s="615">
        <v>627</v>
      </c>
      <c r="F89" s="615">
        <v>623</v>
      </c>
      <c r="G89" s="615">
        <v>0</v>
      </c>
      <c r="H89" s="615">
        <v>3</v>
      </c>
      <c r="J89" s="139"/>
      <c r="L89" s="459"/>
      <c r="N89" s="49"/>
      <c r="O89" s="49"/>
      <c r="P89" s="49"/>
      <c r="Q89" s="49"/>
      <c r="R89" s="49"/>
      <c r="S89" s="49"/>
      <c r="T89" s="49"/>
      <c r="U89" s="49"/>
      <c r="V89" s="49"/>
    </row>
    <row r="90" spans="1:22">
      <c r="A90" s="778" t="s">
        <v>810</v>
      </c>
      <c r="B90" s="993">
        <v>6700</v>
      </c>
      <c r="C90" s="993">
        <v>366</v>
      </c>
      <c r="D90" s="993">
        <v>161</v>
      </c>
      <c r="E90" s="993">
        <v>5597</v>
      </c>
      <c r="F90" s="993">
        <v>133</v>
      </c>
      <c r="G90" s="993">
        <v>0</v>
      </c>
      <c r="H90" s="993">
        <v>443</v>
      </c>
      <c r="J90" s="139"/>
      <c r="L90" s="459"/>
      <c r="N90" s="49"/>
      <c r="O90" s="49"/>
      <c r="P90" s="49"/>
      <c r="Q90" s="49"/>
      <c r="R90" s="49"/>
      <c r="S90" s="49"/>
      <c r="T90" s="49"/>
      <c r="U90" s="49"/>
      <c r="V90" s="49"/>
    </row>
    <row r="91" spans="1:22">
      <c r="A91" s="417" t="s">
        <v>811</v>
      </c>
      <c r="B91" s="615">
        <v>252</v>
      </c>
      <c r="C91" s="615">
        <v>0</v>
      </c>
      <c r="D91" s="615">
        <v>28</v>
      </c>
      <c r="E91" s="615">
        <v>224</v>
      </c>
      <c r="F91" s="615">
        <v>0</v>
      </c>
      <c r="G91" s="615">
        <v>0</v>
      </c>
      <c r="H91" s="615">
        <v>0</v>
      </c>
      <c r="J91" s="139"/>
      <c r="L91" s="459"/>
      <c r="N91" s="49"/>
      <c r="O91" s="49"/>
      <c r="P91" s="49"/>
      <c r="Q91" s="49"/>
      <c r="R91" s="49"/>
      <c r="S91" s="49"/>
      <c r="T91" s="49"/>
      <c r="U91" s="49"/>
      <c r="V91" s="49"/>
    </row>
    <row r="92" spans="1:22">
      <c r="A92" s="417" t="s">
        <v>812</v>
      </c>
      <c r="B92" s="615">
        <v>5867</v>
      </c>
      <c r="C92" s="615">
        <v>222</v>
      </c>
      <c r="D92" s="615">
        <v>43</v>
      </c>
      <c r="E92" s="615">
        <v>5035</v>
      </c>
      <c r="F92" s="615">
        <v>124</v>
      </c>
      <c r="G92" s="615">
        <v>0</v>
      </c>
      <c r="H92" s="615">
        <v>443</v>
      </c>
      <c r="J92" s="139"/>
      <c r="L92" s="459"/>
      <c r="N92" s="49"/>
      <c r="O92" s="49"/>
      <c r="P92" s="49"/>
      <c r="Q92" s="49"/>
      <c r="R92" s="49"/>
      <c r="S92" s="49"/>
      <c r="T92" s="49"/>
      <c r="U92" s="49"/>
      <c r="V92" s="49"/>
    </row>
    <row r="93" spans="1:22">
      <c r="A93" s="417" t="s">
        <v>813</v>
      </c>
      <c r="B93" s="615">
        <v>581</v>
      </c>
      <c r="C93" s="615">
        <v>144</v>
      </c>
      <c r="D93" s="615">
        <v>90</v>
      </c>
      <c r="E93" s="615">
        <v>338</v>
      </c>
      <c r="F93" s="615">
        <v>9</v>
      </c>
      <c r="G93" s="615">
        <v>0</v>
      </c>
      <c r="H93" s="615">
        <v>0</v>
      </c>
      <c r="J93" s="139"/>
      <c r="L93" s="459"/>
      <c r="N93" s="49"/>
      <c r="O93" s="49"/>
      <c r="P93" s="49"/>
      <c r="Q93" s="49"/>
      <c r="R93" s="49"/>
      <c r="S93" s="49"/>
      <c r="T93" s="49"/>
      <c r="U93" s="49"/>
      <c r="V93" s="49"/>
    </row>
    <row r="94" spans="1:22">
      <c r="A94" s="778" t="s">
        <v>814</v>
      </c>
      <c r="B94" s="993">
        <v>9074</v>
      </c>
      <c r="C94" s="993">
        <v>1696</v>
      </c>
      <c r="D94" s="993">
        <v>3285</v>
      </c>
      <c r="E94" s="993">
        <v>2090</v>
      </c>
      <c r="F94" s="993">
        <v>2002</v>
      </c>
      <c r="G94" s="993">
        <v>0</v>
      </c>
      <c r="H94" s="993">
        <v>1</v>
      </c>
      <c r="J94" s="139"/>
      <c r="L94" s="459"/>
      <c r="N94" s="49"/>
      <c r="O94" s="49"/>
      <c r="P94" s="49"/>
      <c r="Q94" s="49"/>
      <c r="R94" s="49"/>
      <c r="S94" s="49"/>
      <c r="T94" s="49"/>
      <c r="U94" s="49"/>
      <c r="V94" s="49"/>
    </row>
    <row r="95" spans="1:22">
      <c r="A95" s="153" t="s">
        <v>815</v>
      </c>
      <c r="B95" s="615">
        <v>4649</v>
      </c>
      <c r="C95" s="615">
        <v>1239</v>
      </c>
      <c r="D95" s="615">
        <v>1606</v>
      </c>
      <c r="E95" s="615">
        <v>1084</v>
      </c>
      <c r="F95" s="615">
        <v>720</v>
      </c>
      <c r="G95" s="615">
        <v>0</v>
      </c>
      <c r="H95" s="615">
        <v>0</v>
      </c>
      <c r="J95" s="139"/>
      <c r="L95" s="459"/>
      <c r="N95" s="49"/>
      <c r="O95" s="49"/>
      <c r="P95" s="49"/>
      <c r="Q95" s="49"/>
      <c r="R95" s="49"/>
      <c r="S95" s="49"/>
      <c r="T95" s="49"/>
      <c r="U95" s="49"/>
      <c r="V95" s="49"/>
    </row>
    <row r="96" spans="1:22">
      <c r="A96" s="153" t="s">
        <v>816</v>
      </c>
      <c r="B96" s="615">
        <v>3373</v>
      </c>
      <c r="C96" s="615">
        <v>66</v>
      </c>
      <c r="D96" s="615">
        <v>1525</v>
      </c>
      <c r="E96" s="615">
        <v>808</v>
      </c>
      <c r="F96" s="615">
        <v>973</v>
      </c>
      <c r="G96" s="615">
        <v>0</v>
      </c>
      <c r="H96" s="615">
        <v>1</v>
      </c>
      <c r="J96" s="139"/>
      <c r="L96" s="459"/>
      <c r="N96" s="49"/>
      <c r="O96" s="49"/>
      <c r="P96" s="49"/>
      <c r="Q96" s="49"/>
      <c r="R96" s="49"/>
      <c r="S96" s="49"/>
      <c r="T96" s="49"/>
      <c r="U96" s="49"/>
      <c r="V96" s="49"/>
    </row>
    <row r="97" spans="1:22">
      <c r="A97" s="417" t="s">
        <v>817</v>
      </c>
      <c r="B97" s="615">
        <v>1052</v>
      </c>
      <c r="C97" s="615">
        <v>391</v>
      </c>
      <c r="D97" s="615">
        <v>154</v>
      </c>
      <c r="E97" s="615">
        <v>198</v>
      </c>
      <c r="F97" s="615">
        <v>309</v>
      </c>
      <c r="G97" s="615">
        <v>0</v>
      </c>
      <c r="H97" s="615">
        <v>0</v>
      </c>
      <c r="J97" s="139"/>
      <c r="L97" s="459"/>
      <c r="N97" s="49"/>
      <c r="O97" s="49"/>
      <c r="P97" s="49"/>
      <c r="Q97" s="49"/>
      <c r="R97" s="49"/>
      <c r="S97" s="49"/>
      <c r="T97" s="49"/>
      <c r="U97" s="49"/>
      <c r="V97" s="49"/>
    </row>
    <row r="98" spans="1:22">
      <c r="A98" s="778" t="s">
        <v>818</v>
      </c>
      <c r="B98" s="993">
        <v>44786</v>
      </c>
      <c r="C98" s="993">
        <v>9342</v>
      </c>
      <c r="D98" s="993">
        <v>7729</v>
      </c>
      <c r="E98" s="993">
        <v>9986</v>
      </c>
      <c r="F98" s="993">
        <v>17578</v>
      </c>
      <c r="G98" s="993">
        <v>0</v>
      </c>
      <c r="H98" s="993">
        <v>151</v>
      </c>
      <c r="J98" s="139"/>
      <c r="L98" s="459"/>
      <c r="N98" s="49"/>
      <c r="O98" s="49"/>
      <c r="P98" s="49"/>
      <c r="Q98" s="49"/>
      <c r="R98" s="49"/>
      <c r="S98" s="49"/>
      <c r="T98" s="49"/>
      <c r="U98" s="49"/>
      <c r="V98" s="49"/>
    </row>
    <row r="99" spans="1:22">
      <c r="A99" s="417" t="s">
        <v>819</v>
      </c>
      <c r="B99" s="999">
        <v>26482</v>
      </c>
      <c r="C99" s="615">
        <v>5984</v>
      </c>
      <c r="D99" s="615">
        <v>4334</v>
      </c>
      <c r="E99" s="615">
        <v>8346</v>
      </c>
      <c r="F99" s="615">
        <v>7667</v>
      </c>
      <c r="G99" s="615">
        <v>0</v>
      </c>
      <c r="H99" s="615">
        <v>151</v>
      </c>
      <c r="J99" s="139"/>
      <c r="L99" s="459"/>
      <c r="N99" s="49"/>
      <c r="O99" s="49"/>
      <c r="P99" s="49"/>
      <c r="Q99" s="49"/>
      <c r="R99" s="49"/>
      <c r="S99" s="49"/>
      <c r="T99" s="49"/>
      <c r="U99" s="49"/>
      <c r="V99" s="49"/>
    </row>
    <row r="100" spans="1:22">
      <c r="A100" s="417" t="s">
        <v>820</v>
      </c>
      <c r="B100" s="999">
        <v>18304</v>
      </c>
      <c r="C100" s="615">
        <v>3358</v>
      </c>
      <c r="D100" s="615">
        <v>3395</v>
      </c>
      <c r="E100" s="615">
        <v>1640</v>
      </c>
      <c r="F100" s="615">
        <v>9911</v>
      </c>
      <c r="G100" s="615">
        <v>0</v>
      </c>
      <c r="H100" s="615">
        <v>0</v>
      </c>
      <c r="J100" s="139"/>
      <c r="L100" s="459"/>
      <c r="N100" s="49"/>
      <c r="O100" s="49"/>
      <c r="P100" s="49"/>
      <c r="Q100" s="49"/>
      <c r="R100" s="49"/>
      <c r="S100" s="49"/>
      <c r="T100" s="49"/>
      <c r="U100" s="49"/>
      <c r="V100" s="49"/>
    </row>
    <row r="101" spans="1:22">
      <c r="A101" s="778" t="s">
        <v>821</v>
      </c>
      <c r="B101" s="993">
        <v>737</v>
      </c>
      <c r="C101" s="993">
        <v>236</v>
      </c>
      <c r="D101" s="993">
        <v>0</v>
      </c>
      <c r="E101" s="993">
        <v>127</v>
      </c>
      <c r="F101" s="993">
        <v>373</v>
      </c>
      <c r="G101" s="1180">
        <v>0</v>
      </c>
      <c r="H101" s="1180">
        <v>1</v>
      </c>
      <c r="J101" s="139"/>
      <c r="L101" s="459"/>
      <c r="N101" s="49"/>
      <c r="O101" s="49"/>
      <c r="P101" s="49"/>
      <c r="Q101" s="49"/>
      <c r="R101" s="49"/>
      <c r="S101" s="49"/>
      <c r="T101" s="49"/>
      <c r="U101" s="49"/>
      <c r="V101" s="49"/>
    </row>
    <row r="102" spans="1:22">
      <c r="B102" s="615">
        <v>0</v>
      </c>
      <c r="C102" s="999">
        <v>0</v>
      </c>
      <c r="D102" s="999">
        <v>0</v>
      </c>
      <c r="E102" s="999">
        <v>0</v>
      </c>
      <c r="F102" s="999">
        <v>0</v>
      </c>
      <c r="G102" s="999">
        <v>0</v>
      </c>
      <c r="H102" s="999">
        <v>0</v>
      </c>
      <c r="J102" s="139"/>
      <c r="L102" s="459"/>
      <c r="N102" s="49"/>
      <c r="O102" s="49"/>
      <c r="P102" s="49"/>
      <c r="Q102" s="49"/>
      <c r="R102" s="49"/>
      <c r="S102" s="49"/>
      <c r="T102" s="49"/>
      <c r="U102" s="49"/>
      <c r="V102" s="49"/>
    </row>
    <row r="103" spans="1:22">
      <c r="A103" s="1251" t="s">
        <v>822</v>
      </c>
      <c r="B103" s="1252">
        <v>135941</v>
      </c>
      <c r="C103" s="1252">
        <v>31057</v>
      </c>
      <c r="D103" s="1252">
        <v>24755</v>
      </c>
      <c r="E103" s="1252">
        <v>34985</v>
      </c>
      <c r="F103" s="1252">
        <v>42687</v>
      </c>
      <c r="G103" s="1252">
        <v>94</v>
      </c>
      <c r="H103" s="1252">
        <v>2363</v>
      </c>
      <c r="J103" s="139"/>
      <c r="L103" s="459"/>
      <c r="N103" s="49"/>
      <c r="O103" s="49"/>
      <c r="P103" s="49"/>
      <c r="Q103" s="49"/>
      <c r="R103" s="49"/>
      <c r="S103" s="49"/>
      <c r="T103" s="49"/>
      <c r="U103" s="49"/>
      <c r="V103" s="49"/>
    </row>
    <row r="104" spans="1:22">
      <c r="A104" s="417" t="s">
        <v>823</v>
      </c>
      <c r="B104" s="465">
        <v>162316</v>
      </c>
      <c r="C104" s="465">
        <v>39332</v>
      </c>
      <c r="D104" s="465">
        <v>33317</v>
      </c>
      <c r="E104" s="465">
        <v>37249</v>
      </c>
      <c r="F104" s="465">
        <v>52418</v>
      </c>
      <c r="G104" s="465">
        <v>0</v>
      </c>
      <c r="H104" s="465">
        <v>0</v>
      </c>
      <c r="J104" s="139"/>
      <c r="L104" s="459"/>
      <c r="N104" s="49"/>
      <c r="O104" s="49"/>
      <c r="P104" s="49"/>
      <c r="Q104" s="49"/>
      <c r="R104" s="49"/>
      <c r="S104" s="49"/>
      <c r="T104" s="49"/>
      <c r="U104" s="49"/>
      <c r="V104" s="49"/>
    </row>
    <row r="105" spans="1:22">
      <c r="A105" s="417" t="s">
        <v>824</v>
      </c>
      <c r="B105" s="465">
        <v>18633</v>
      </c>
      <c r="C105" s="465">
        <v>8181</v>
      </c>
      <c r="D105" s="465">
        <v>5513</v>
      </c>
      <c r="E105" s="465">
        <v>2647</v>
      </c>
      <c r="F105" s="465">
        <v>2292</v>
      </c>
      <c r="G105" s="465">
        <v>0</v>
      </c>
      <c r="H105" s="465">
        <v>0</v>
      </c>
      <c r="J105" s="139"/>
      <c r="L105" s="459"/>
      <c r="N105" s="49"/>
      <c r="O105" s="49"/>
      <c r="P105" s="49"/>
      <c r="Q105" s="49"/>
      <c r="R105" s="49"/>
      <c r="S105" s="49"/>
      <c r="T105" s="49"/>
      <c r="U105" s="49"/>
      <c r="V105" s="49"/>
    </row>
    <row r="106" spans="1:22">
      <c r="A106" s="417" t="s">
        <v>825</v>
      </c>
      <c r="B106" s="1248">
        <v>6779</v>
      </c>
      <c r="C106" s="1248">
        <v>1014</v>
      </c>
      <c r="D106" s="1248">
        <v>2923</v>
      </c>
      <c r="E106" s="1248">
        <v>408</v>
      </c>
      <c r="F106" s="1248">
        <v>2434</v>
      </c>
      <c r="G106" s="1248">
        <v>0</v>
      </c>
      <c r="H106" s="1248">
        <v>0</v>
      </c>
      <c r="J106" s="139"/>
      <c r="L106" s="459"/>
      <c r="N106" s="49"/>
      <c r="O106" s="49"/>
      <c r="P106" s="49"/>
      <c r="Q106" s="49"/>
      <c r="R106" s="49"/>
      <c r="S106" s="49"/>
      <c r="T106" s="49"/>
      <c r="U106" s="49"/>
      <c r="V106" s="49"/>
    </row>
    <row r="107" spans="1:22">
      <c r="A107" s="1249" t="s">
        <v>826</v>
      </c>
      <c r="B107" s="1250">
        <v>187728</v>
      </c>
      <c r="C107" s="1250">
        <v>48527</v>
      </c>
      <c r="D107" s="1250">
        <v>41753</v>
      </c>
      <c r="E107" s="1250">
        <v>40304</v>
      </c>
      <c r="F107" s="1250">
        <v>57144</v>
      </c>
      <c r="G107" s="1250">
        <v>0</v>
      </c>
      <c r="H107" s="1250">
        <v>0</v>
      </c>
      <c r="J107" s="139"/>
      <c r="L107" s="459"/>
      <c r="N107" s="49"/>
      <c r="O107" s="49"/>
      <c r="P107" s="49"/>
      <c r="Q107" s="49"/>
      <c r="R107" s="49"/>
      <c r="S107" s="49"/>
      <c r="T107" s="49"/>
      <c r="U107" s="49"/>
      <c r="V107" s="49"/>
    </row>
    <row r="108" spans="1:22">
      <c r="A108" s="1249" t="s">
        <v>772</v>
      </c>
      <c r="B108" s="1250">
        <v>4569</v>
      </c>
      <c r="C108" s="1250">
        <v>1168</v>
      </c>
      <c r="D108" s="1250">
        <v>780</v>
      </c>
      <c r="E108" s="1250">
        <v>19</v>
      </c>
      <c r="F108" s="1250">
        <v>2602</v>
      </c>
      <c r="G108" s="1250">
        <v>0</v>
      </c>
      <c r="H108" s="1250">
        <v>0</v>
      </c>
      <c r="J108" s="139"/>
      <c r="L108" s="459"/>
      <c r="N108" s="49"/>
      <c r="O108" s="49"/>
      <c r="P108" s="49"/>
      <c r="Q108" s="49"/>
      <c r="R108" s="49"/>
      <c r="S108" s="49"/>
      <c r="T108" s="49"/>
      <c r="U108" s="49"/>
      <c r="V108" s="49"/>
    </row>
    <row r="109" spans="1:22">
      <c r="A109" s="1249" t="s">
        <v>827</v>
      </c>
      <c r="B109" s="1250">
        <v>16812</v>
      </c>
      <c r="C109" s="1250">
        <v>0</v>
      </c>
      <c r="D109" s="1250">
        <v>16812</v>
      </c>
      <c r="E109" s="1250">
        <v>0</v>
      </c>
      <c r="F109" s="1250">
        <v>0</v>
      </c>
      <c r="G109" s="1250">
        <v>0</v>
      </c>
      <c r="H109" s="1250">
        <v>0</v>
      </c>
      <c r="J109" s="139"/>
      <c r="L109" s="459"/>
      <c r="N109" s="49"/>
      <c r="O109" s="49"/>
      <c r="P109" s="49"/>
      <c r="Q109" s="49"/>
      <c r="R109" s="49"/>
      <c r="S109" s="49"/>
      <c r="T109" s="49"/>
      <c r="U109" s="49"/>
      <c r="V109" s="49"/>
    </row>
    <row r="110" spans="1:22">
      <c r="A110" s="1249" t="s">
        <v>828</v>
      </c>
      <c r="B110" s="1250">
        <v>345050</v>
      </c>
      <c r="C110" s="1250">
        <v>80752</v>
      </c>
      <c r="D110" s="1250">
        <v>84100</v>
      </c>
      <c r="E110" s="1250">
        <v>75308</v>
      </c>
      <c r="F110" s="1250">
        <v>102433</v>
      </c>
      <c r="G110" s="1250">
        <v>94</v>
      </c>
      <c r="H110" s="1250">
        <v>2363</v>
      </c>
      <c r="J110" s="139"/>
      <c r="L110" s="459"/>
      <c r="N110" s="49"/>
      <c r="O110" s="49"/>
      <c r="P110" s="49"/>
      <c r="Q110" s="49"/>
      <c r="R110" s="49"/>
      <c r="S110" s="49"/>
      <c r="T110" s="49"/>
      <c r="U110" s="49"/>
      <c r="V110" s="49"/>
    </row>
    <row r="111" spans="1:22">
      <c r="A111" s="1249" t="s">
        <v>829</v>
      </c>
      <c r="B111" s="1250">
        <v>75176</v>
      </c>
      <c r="C111" s="1250">
        <v>58347</v>
      </c>
      <c r="D111" s="1250">
        <v>16812</v>
      </c>
      <c r="E111" s="1250">
        <v>17</v>
      </c>
      <c r="F111" s="1250">
        <v>0</v>
      </c>
      <c r="G111" s="1250">
        <v>0</v>
      </c>
      <c r="H111" s="1250">
        <v>0</v>
      </c>
      <c r="J111" s="139"/>
      <c r="L111" s="459"/>
      <c r="N111" s="49"/>
      <c r="O111" s="49"/>
      <c r="P111" s="49"/>
      <c r="Q111" s="49"/>
      <c r="R111" s="49"/>
      <c r="S111" s="49"/>
      <c r="T111" s="49"/>
      <c r="U111" s="49"/>
      <c r="V111" s="49"/>
    </row>
    <row r="112" spans="1:22" s="535" customFormat="1" ht="18" customHeight="1">
      <c r="A112" s="1501" t="s">
        <v>832</v>
      </c>
      <c r="B112" s="1502"/>
      <c r="C112" s="1502"/>
      <c r="D112" s="1502"/>
      <c r="E112" s="1502"/>
      <c r="F112" s="1502"/>
      <c r="G112" s="1502"/>
      <c r="H112" s="1502"/>
      <c r="K112" s="1181"/>
      <c r="L112" s="1181"/>
      <c r="M112" s="1181"/>
      <c r="N112" s="1181"/>
      <c r="O112" s="1181"/>
      <c r="P112" s="1181"/>
      <c r="Q112" s="1181"/>
      <c r="R112" s="1181"/>
      <c r="S112" s="1181"/>
      <c r="T112" s="1181"/>
      <c r="U112" s="1181"/>
      <c r="V112" s="1181"/>
    </row>
    <row r="113" spans="1:8" ht="29.25" customHeight="1">
      <c r="A113" s="1503" t="s">
        <v>1368</v>
      </c>
      <c r="B113" s="1504"/>
      <c r="C113" s="1504"/>
      <c r="D113" s="1504"/>
      <c r="E113" s="1504"/>
      <c r="F113" s="1504"/>
      <c r="G113" s="1504"/>
      <c r="H113" s="1504"/>
    </row>
    <row r="114" spans="1:8">
      <c r="B114" s="467"/>
      <c r="C114" s="466"/>
      <c r="D114" s="465"/>
      <c r="E114" s="465"/>
      <c r="F114" s="464"/>
      <c r="G114" s="148"/>
      <c r="H114" s="148"/>
    </row>
    <row r="115" spans="1:8">
      <c r="B115" s="463"/>
      <c r="C115" s="463"/>
      <c r="D115" s="463"/>
      <c r="E115" s="463"/>
      <c r="F115" s="463"/>
      <c r="G115" s="463"/>
      <c r="H115" s="463"/>
    </row>
  </sheetData>
  <mergeCells count="4">
    <mergeCell ref="A112:H112"/>
    <mergeCell ref="A113:H113"/>
    <mergeCell ref="A54:H54"/>
    <mergeCell ref="A55:H55"/>
  </mergeCells>
  <conditionalFormatting sqref="R4:R53">
    <cfRule type="cellIs" dxfId="3" priority="1" operator="greaterThan">
      <formula>500</formula>
    </cfRule>
  </conditionalFormatting>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&amp;CFirst quarter 2022&amp;R&amp;"-,Bold"&amp;K0000A0Risk, liquidity and capital management</oddHeader>
    <oddFooter>&amp;R&amp;"-,Bold"&amp;K0000A0Nordea</oddFooter>
  </headerFooter>
  <rowBreaks count="1" manualBreakCount="1">
    <brk id="57" max="7"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6B41-D286-487B-91E1-06D29EBF18E6}">
  <dimension ref="A1:L119"/>
  <sheetViews>
    <sheetView view="pageLayout" zoomScale="70" zoomScaleNormal="100" zoomScaleSheetLayoutView="85" zoomScalePageLayoutView="70" workbookViewId="0">
      <selection activeCell="A4" sqref="A4"/>
    </sheetView>
  </sheetViews>
  <sheetFormatPr defaultColWidth="9.1796875" defaultRowHeight="14"/>
  <cols>
    <col min="1" max="1" width="31.453125" style="1256" customWidth="1"/>
    <col min="2" max="2" width="6.81640625" style="148" customWidth="1"/>
    <col min="3" max="3" width="9.453125" style="148" customWidth="1"/>
    <col min="4" max="4" width="6.54296875" style="148" customWidth="1"/>
    <col min="5" max="5" width="6.453125" style="148" customWidth="1"/>
    <col min="6" max="6" width="9.453125" style="148" customWidth="1"/>
    <col min="7" max="7" width="8.1796875" style="148" customWidth="1"/>
    <col min="8" max="9" width="7.81640625" style="148" customWidth="1"/>
    <col min="10" max="10" width="7.7265625" style="148" customWidth="1"/>
    <col min="11" max="12" width="6.453125" style="148" customWidth="1"/>
    <col min="13" max="13" width="8.453125" style="416" customWidth="1"/>
    <col min="14" max="16384" width="9.1796875" style="416"/>
  </cols>
  <sheetData>
    <row r="1" spans="1:12" ht="9" customHeight="1">
      <c r="A1" s="1508" t="s">
        <v>833</v>
      </c>
      <c r="B1" s="1504"/>
      <c r="C1" s="1504"/>
      <c r="D1" s="1504"/>
      <c r="E1" s="1504"/>
      <c r="F1" s="1504"/>
      <c r="G1" s="1504"/>
      <c r="H1" s="1504"/>
      <c r="I1" s="1504"/>
      <c r="J1" s="1504"/>
      <c r="K1" s="1504"/>
      <c r="L1" s="1504"/>
    </row>
    <row r="2" spans="1:12" ht="11.25" customHeight="1">
      <c r="A2" s="1504"/>
      <c r="B2" s="1504"/>
      <c r="C2" s="1504"/>
      <c r="D2" s="1504"/>
      <c r="E2" s="1504"/>
      <c r="F2" s="1504"/>
      <c r="G2" s="1504"/>
      <c r="H2" s="1504"/>
      <c r="I2" s="1504"/>
      <c r="J2" s="1504"/>
      <c r="K2" s="1504"/>
      <c r="L2" s="1504"/>
    </row>
    <row r="3" spans="1:12" ht="5.5" customHeight="1">
      <c r="A3" s="1257"/>
      <c r="B3" s="1291"/>
      <c r="C3" s="1198"/>
      <c r="D3" s="1198"/>
      <c r="E3" s="1513" t="s">
        <v>834</v>
      </c>
      <c r="F3" s="1198"/>
      <c r="G3" s="1291"/>
      <c r="H3" s="1511" t="s">
        <v>835</v>
      </c>
      <c r="I3" s="1511" t="s">
        <v>836</v>
      </c>
      <c r="J3" s="1511" t="s">
        <v>837</v>
      </c>
      <c r="K3" s="595"/>
      <c r="L3" s="1511" t="s">
        <v>838</v>
      </c>
    </row>
    <row r="4" spans="1:12" ht="73.5" customHeight="1">
      <c r="A4" s="1258" t="s">
        <v>103</v>
      </c>
      <c r="B4" s="1292" t="s">
        <v>839</v>
      </c>
      <c r="C4" s="1293" t="s">
        <v>1550</v>
      </c>
      <c r="D4" s="1293" t="s">
        <v>1566</v>
      </c>
      <c r="E4" s="1514"/>
      <c r="F4" s="1293" t="s">
        <v>840</v>
      </c>
      <c r="G4" s="1292" t="s">
        <v>841</v>
      </c>
      <c r="H4" s="1512"/>
      <c r="I4" s="1512"/>
      <c r="J4" s="1512"/>
      <c r="K4" s="1293" t="s">
        <v>842</v>
      </c>
      <c r="L4" s="1512"/>
    </row>
    <row r="5" spans="1:12" ht="12.65" customHeight="1">
      <c r="A5" s="1259" t="s">
        <v>782</v>
      </c>
      <c r="B5" s="993">
        <v>-6.1476291700000019</v>
      </c>
      <c r="C5" s="993">
        <v>-16</v>
      </c>
      <c r="D5" s="993">
        <v>23</v>
      </c>
      <c r="E5" s="993">
        <v>62</v>
      </c>
      <c r="F5" s="993">
        <v>41</v>
      </c>
      <c r="G5" s="993">
        <v>39</v>
      </c>
      <c r="H5" s="993">
        <v>7</v>
      </c>
      <c r="I5" s="993">
        <v>9</v>
      </c>
      <c r="J5" s="993">
        <v>23</v>
      </c>
      <c r="K5" s="993">
        <v>38</v>
      </c>
      <c r="L5" s="993">
        <v>15225</v>
      </c>
    </row>
    <row r="6" spans="1:12" ht="12.65" customHeight="1">
      <c r="A6" s="1259" t="s">
        <v>783</v>
      </c>
      <c r="B6" s="993">
        <v>1</v>
      </c>
      <c r="C6" s="993">
        <v>5</v>
      </c>
      <c r="D6" s="993">
        <v>1</v>
      </c>
      <c r="E6" s="993">
        <v>315</v>
      </c>
      <c r="F6" s="993">
        <v>268</v>
      </c>
      <c r="G6" s="993">
        <v>85</v>
      </c>
      <c r="H6" s="993">
        <v>6</v>
      </c>
      <c r="I6" s="993">
        <v>13</v>
      </c>
      <c r="J6" s="993">
        <v>66</v>
      </c>
      <c r="K6" s="993">
        <v>53</v>
      </c>
      <c r="L6" s="993">
        <v>8851</v>
      </c>
    </row>
    <row r="7" spans="1:12" ht="12.65" customHeight="1">
      <c r="A7" s="1260" t="s">
        <v>784</v>
      </c>
      <c r="B7" s="615">
        <v>-3</v>
      </c>
      <c r="C7" s="615">
        <v>-34</v>
      </c>
      <c r="D7" s="615">
        <v>-3</v>
      </c>
      <c r="E7" s="615">
        <v>71</v>
      </c>
      <c r="F7" s="615">
        <v>229</v>
      </c>
      <c r="G7" s="615">
        <v>18</v>
      </c>
      <c r="H7" s="615">
        <v>2</v>
      </c>
      <c r="I7" s="615">
        <v>5</v>
      </c>
      <c r="J7" s="615">
        <v>11</v>
      </c>
      <c r="K7" s="615">
        <v>44</v>
      </c>
      <c r="L7" s="615">
        <v>3518</v>
      </c>
    </row>
    <row r="8" spans="1:12" ht="12.65" customHeight="1">
      <c r="A8" s="1260" t="s">
        <v>785</v>
      </c>
      <c r="B8" s="615">
        <v>4</v>
      </c>
      <c r="C8" s="615">
        <v>60</v>
      </c>
      <c r="D8" s="615">
        <v>4</v>
      </c>
      <c r="E8" s="615">
        <v>243</v>
      </c>
      <c r="F8" s="615">
        <v>1130</v>
      </c>
      <c r="G8" s="615">
        <v>64</v>
      </c>
      <c r="H8" s="615">
        <v>1</v>
      </c>
      <c r="I8" s="615">
        <v>8</v>
      </c>
      <c r="J8" s="615">
        <v>55</v>
      </c>
      <c r="K8" s="615">
        <v>56</v>
      </c>
      <c r="L8" s="615">
        <v>2663</v>
      </c>
    </row>
    <row r="9" spans="1:12" ht="12.65" customHeight="1">
      <c r="A9" s="1261" t="s">
        <v>786</v>
      </c>
      <c r="B9" s="615">
        <v>0</v>
      </c>
      <c r="C9" s="615">
        <v>0</v>
      </c>
      <c r="D9" s="615">
        <v>0</v>
      </c>
      <c r="E9" s="615">
        <v>1</v>
      </c>
      <c r="F9" s="615">
        <v>1</v>
      </c>
      <c r="G9" s="615">
        <v>3</v>
      </c>
      <c r="H9" s="615">
        <v>3</v>
      </c>
      <c r="I9" s="615">
        <v>0</v>
      </c>
      <c r="J9" s="615">
        <v>0</v>
      </c>
      <c r="K9" s="615">
        <v>0</v>
      </c>
      <c r="L9" s="615">
        <v>2670</v>
      </c>
    </row>
    <row r="10" spans="1:12" ht="12.65" customHeight="1">
      <c r="A10" s="1262" t="s">
        <v>787</v>
      </c>
      <c r="B10" s="993">
        <v>-8</v>
      </c>
      <c r="C10" s="993">
        <v>-114</v>
      </c>
      <c r="D10" s="993">
        <v>-8</v>
      </c>
      <c r="E10" s="993">
        <v>169</v>
      </c>
      <c r="F10" s="993">
        <v>590</v>
      </c>
      <c r="G10" s="993">
        <v>65</v>
      </c>
      <c r="H10" s="993">
        <v>3</v>
      </c>
      <c r="I10" s="993">
        <v>3</v>
      </c>
      <c r="J10" s="993">
        <v>59</v>
      </c>
      <c r="K10" s="993">
        <v>36</v>
      </c>
      <c r="L10" s="993">
        <v>2797</v>
      </c>
    </row>
    <row r="11" spans="1:12" ht="12.65" customHeight="1">
      <c r="A11" s="1260" t="s">
        <v>788</v>
      </c>
      <c r="B11" s="615">
        <v>-1</v>
      </c>
      <c r="C11" s="615">
        <v>-21</v>
      </c>
      <c r="D11" s="615">
        <v>-1</v>
      </c>
      <c r="E11" s="615">
        <v>31</v>
      </c>
      <c r="F11" s="615">
        <v>168</v>
      </c>
      <c r="G11" s="615">
        <v>21</v>
      </c>
      <c r="H11" s="615">
        <v>1</v>
      </c>
      <c r="I11" s="615">
        <v>2</v>
      </c>
      <c r="J11" s="615">
        <v>18</v>
      </c>
      <c r="K11" s="615">
        <v>60</v>
      </c>
      <c r="L11" s="615">
        <v>1865</v>
      </c>
    </row>
    <row r="12" spans="1:12" ht="12.65" customHeight="1">
      <c r="A12" s="1260" t="s">
        <v>789</v>
      </c>
      <c r="B12" s="615">
        <v>1</v>
      </c>
      <c r="C12" s="615">
        <v>101</v>
      </c>
      <c r="D12" s="615">
        <v>1</v>
      </c>
      <c r="E12" s="615">
        <v>3</v>
      </c>
      <c r="F12" s="615">
        <v>71</v>
      </c>
      <c r="G12" s="615">
        <v>2</v>
      </c>
      <c r="H12" s="615">
        <v>1</v>
      </c>
      <c r="I12" s="615">
        <v>0</v>
      </c>
      <c r="J12" s="615">
        <v>1</v>
      </c>
      <c r="K12" s="615">
        <v>33</v>
      </c>
      <c r="L12" s="615">
        <v>395</v>
      </c>
    </row>
    <row r="13" spans="1:12" ht="12.65" customHeight="1">
      <c r="A13" s="509" t="s">
        <v>790</v>
      </c>
      <c r="B13" s="615">
        <v>-8</v>
      </c>
      <c r="C13" s="615">
        <v>-596</v>
      </c>
      <c r="D13" s="615">
        <v>-8</v>
      </c>
      <c r="E13" s="615">
        <v>135</v>
      </c>
      <c r="F13" s="615">
        <v>2269</v>
      </c>
      <c r="G13" s="615">
        <v>42</v>
      </c>
      <c r="H13" s="615">
        <v>1</v>
      </c>
      <c r="I13" s="615">
        <v>1</v>
      </c>
      <c r="J13" s="615">
        <v>40</v>
      </c>
      <c r="K13" s="615">
        <v>31</v>
      </c>
      <c r="L13" s="615">
        <v>537</v>
      </c>
    </row>
    <row r="14" spans="1:12" ht="12.65" customHeight="1">
      <c r="A14" s="1263" t="s">
        <v>791</v>
      </c>
      <c r="B14" s="993">
        <v>0</v>
      </c>
      <c r="C14" s="993">
        <v>0</v>
      </c>
      <c r="D14" s="993">
        <v>0</v>
      </c>
      <c r="E14" s="993">
        <v>21</v>
      </c>
      <c r="F14" s="993">
        <v>33</v>
      </c>
      <c r="G14" s="993">
        <v>26</v>
      </c>
      <c r="H14" s="993">
        <v>6</v>
      </c>
      <c r="I14" s="993">
        <v>9</v>
      </c>
      <c r="J14" s="993">
        <v>11</v>
      </c>
      <c r="K14" s="993">
        <v>61</v>
      </c>
      <c r="L14" s="993">
        <v>6107</v>
      </c>
    </row>
    <row r="15" spans="1:12" ht="12.65" customHeight="1">
      <c r="A15" s="1260" t="s">
        <v>792</v>
      </c>
      <c r="B15" s="615">
        <v>1</v>
      </c>
      <c r="C15" s="615">
        <v>21</v>
      </c>
      <c r="D15" s="615">
        <v>1</v>
      </c>
      <c r="E15" s="615">
        <v>6</v>
      </c>
      <c r="F15" s="615">
        <v>33</v>
      </c>
      <c r="G15" s="615">
        <v>10</v>
      </c>
      <c r="H15" s="615">
        <v>2</v>
      </c>
      <c r="I15" s="615">
        <v>3</v>
      </c>
      <c r="J15" s="615">
        <v>5</v>
      </c>
      <c r="K15" s="615">
        <v>83</v>
      </c>
      <c r="L15" s="615">
        <v>1930</v>
      </c>
    </row>
    <row r="16" spans="1:12" ht="12.65" customHeight="1">
      <c r="A16" s="1260" t="s">
        <v>793</v>
      </c>
      <c r="B16" s="615">
        <v>0</v>
      </c>
      <c r="C16" s="615">
        <v>0</v>
      </c>
      <c r="D16" s="615">
        <v>0</v>
      </c>
      <c r="E16" s="615">
        <v>11</v>
      </c>
      <c r="F16" s="615">
        <v>155</v>
      </c>
      <c r="G16" s="615">
        <v>6</v>
      </c>
      <c r="H16" s="615">
        <v>1</v>
      </c>
      <c r="I16" s="615">
        <v>1</v>
      </c>
      <c r="J16" s="615">
        <v>4</v>
      </c>
      <c r="K16" s="615">
        <v>40</v>
      </c>
      <c r="L16" s="615">
        <v>770</v>
      </c>
    </row>
    <row r="17" spans="1:12" ht="12.65" customHeight="1">
      <c r="A17" s="1260" t="s">
        <v>794</v>
      </c>
      <c r="B17" s="615">
        <v>-1</v>
      </c>
      <c r="C17" s="615">
        <v>-12</v>
      </c>
      <c r="D17" s="615">
        <v>-1</v>
      </c>
      <c r="E17" s="615">
        <v>4</v>
      </c>
      <c r="F17" s="615">
        <v>7</v>
      </c>
      <c r="G17" s="615">
        <v>10</v>
      </c>
      <c r="H17" s="615">
        <v>3</v>
      </c>
      <c r="I17" s="615">
        <v>5</v>
      </c>
      <c r="J17" s="615">
        <v>2</v>
      </c>
      <c r="K17" s="615">
        <v>100</v>
      </c>
      <c r="L17" s="615">
        <v>3407</v>
      </c>
    </row>
    <row r="18" spans="1:12" ht="12.65" customHeight="1">
      <c r="A18" s="1259" t="s">
        <v>795</v>
      </c>
      <c r="B18" s="993">
        <v>15.0052266</v>
      </c>
      <c r="C18" s="993">
        <v>46</v>
      </c>
      <c r="D18" s="993">
        <v>19</v>
      </c>
      <c r="E18" s="993">
        <v>305</v>
      </c>
      <c r="F18" s="993">
        <v>251</v>
      </c>
      <c r="G18" s="993">
        <v>251</v>
      </c>
      <c r="H18" s="993">
        <v>12</v>
      </c>
      <c r="I18" s="993">
        <v>58</v>
      </c>
      <c r="J18" s="993">
        <v>181</v>
      </c>
      <c r="K18" s="993">
        <v>61</v>
      </c>
      <c r="L18" s="993">
        <v>13025</v>
      </c>
    </row>
    <row r="19" spans="1:12" ht="12.65" customHeight="1">
      <c r="A19" s="1260" t="s">
        <v>796</v>
      </c>
      <c r="B19" s="615">
        <v>7.0052266000000003</v>
      </c>
      <c r="C19" s="615">
        <v>118</v>
      </c>
      <c r="D19" s="615">
        <v>11</v>
      </c>
      <c r="E19" s="615">
        <v>57</v>
      </c>
      <c r="F19" s="615">
        <v>242</v>
      </c>
      <c r="G19" s="615">
        <v>32</v>
      </c>
      <c r="H19" s="615">
        <v>2</v>
      </c>
      <c r="I19" s="615">
        <v>6</v>
      </c>
      <c r="J19" s="615">
        <v>24</v>
      </c>
      <c r="K19" s="615">
        <v>42</v>
      </c>
      <c r="L19" s="615">
        <v>2382</v>
      </c>
    </row>
    <row r="20" spans="1:12" ht="12.65" customHeight="1">
      <c r="A20" s="509" t="s">
        <v>797</v>
      </c>
      <c r="B20" s="615">
        <v>0</v>
      </c>
      <c r="C20" s="615">
        <v>0</v>
      </c>
      <c r="D20" s="615">
        <v>0</v>
      </c>
      <c r="E20" s="615">
        <v>17</v>
      </c>
      <c r="F20" s="615">
        <v>77</v>
      </c>
      <c r="G20" s="615">
        <v>19</v>
      </c>
      <c r="H20" s="615">
        <v>1</v>
      </c>
      <c r="I20" s="615">
        <v>8</v>
      </c>
      <c r="J20" s="615">
        <v>10</v>
      </c>
      <c r="K20" s="615">
        <v>63</v>
      </c>
      <c r="L20" s="615">
        <v>2358</v>
      </c>
    </row>
    <row r="21" spans="1:12" ht="12.65" customHeight="1">
      <c r="A21" s="1260" t="s">
        <v>798</v>
      </c>
      <c r="B21" s="615">
        <v>2</v>
      </c>
      <c r="C21" s="615">
        <v>16</v>
      </c>
      <c r="D21" s="615">
        <v>2</v>
      </c>
      <c r="E21" s="615">
        <v>188</v>
      </c>
      <c r="F21" s="615">
        <v>386</v>
      </c>
      <c r="G21" s="615">
        <v>140</v>
      </c>
      <c r="H21" s="615">
        <v>6</v>
      </c>
      <c r="I21" s="615">
        <v>18</v>
      </c>
      <c r="J21" s="615">
        <v>116</v>
      </c>
      <c r="K21" s="615">
        <v>63</v>
      </c>
      <c r="L21" s="615">
        <v>4991</v>
      </c>
    </row>
    <row r="22" spans="1:12" ht="12.65" customHeight="1">
      <c r="A22" s="1260" t="s">
        <v>799</v>
      </c>
      <c r="B22" s="615">
        <v>4</v>
      </c>
      <c r="C22" s="615">
        <v>637</v>
      </c>
      <c r="D22" s="615">
        <v>4</v>
      </c>
      <c r="E22" s="615">
        <v>10</v>
      </c>
      <c r="F22" s="615">
        <v>492</v>
      </c>
      <c r="G22" s="615">
        <v>9</v>
      </c>
      <c r="H22" s="615">
        <v>0</v>
      </c>
      <c r="I22" s="615">
        <v>2</v>
      </c>
      <c r="J22" s="615">
        <v>7</v>
      </c>
      <c r="K22" s="615">
        <v>70</v>
      </c>
      <c r="L22" s="615">
        <v>251</v>
      </c>
    </row>
    <row r="23" spans="1:12" ht="12.65" customHeight="1">
      <c r="A23" s="1260" t="s">
        <v>800</v>
      </c>
      <c r="B23" s="615">
        <v>3</v>
      </c>
      <c r="C23" s="615">
        <v>53</v>
      </c>
      <c r="D23" s="615">
        <v>3</v>
      </c>
      <c r="E23" s="615">
        <v>25</v>
      </c>
      <c r="F23" s="615">
        <v>135</v>
      </c>
      <c r="G23" s="615">
        <v>43</v>
      </c>
      <c r="H23" s="615">
        <v>1</v>
      </c>
      <c r="I23" s="615">
        <v>24</v>
      </c>
      <c r="J23" s="615">
        <v>18</v>
      </c>
      <c r="K23" s="615">
        <v>75</v>
      </c>
      <c r="L23" s="615">
        <v>2274</v>
      </c>
    </row>
    <row r="24" spans="1:12" ht="12.65" customHeight="1">
      <c r="A24" s="1260" t="s">
        <v>801</v>
      </c>
      <c r="B24" s="615">
        <v>-1</v>
      </c>
      <c r="C24" s="615">
        <v>-52</v>
      </c>
      <c r="D24" s="615">
        <v>-1</v>
      </c>
      <c r="E24" s="615">
        <v>8</v>
      </c>
      <c r="F24" s="615">
        <v>108</v>
      </c>
      <c r="G24" s="615">
        <v>8</v>
      </c>
      <c r="H24" s="615">
        <v>2</v>
      </c>
      <c r="I24" s="615">
        <v>0</v>
      </c>
      <c r="J24" s="615">
        <v>6</v>
      </c>
      <c r="K24" s="615">
        <v>86</v>
      </c>
      <c r="L24" s="615">
        <v>769</v>
      </c>
    </row>
    <row r="25" spans="1:12" ht="12.65" customHeight="1">
      <c r="A25" s="1259" t="s">
        <v>802</v>
      </c>
      <c r="B25" s="993">
        <v>3.4495876500000007</v>
      </c>
      <c r="C25" s="993">
        <v>4</v>
      </c>
      <c r="D25" s="993">
        <v>36</v>
      </c>
      <c r="E25" s="993">
        <v>766</v>
      </c>
      <c r="F25" s="993">
        <v>230</v>
      </c>
      <c r="G25" s="993">
        <v>475</v>
      </c>
      <c r="H25" s="993">
        <v>45</v>
      </c>
      <c r="I25" s="993">
        <v>94</v>
      </c>
      <c r="J25" s="993">
        <v>336</v>
      </c>
      <c r="K25" s="993">
        <v>45</v>
      </c>
      <c r="L25" s="993">
        <v>34004</v>
      </c>
    </row>
    <row r="26" spans="1:12" ht="12.65" customHeight="1">
      <c r="A26" s="1260" t="s">
        <v>803</v>
      </c>
      <c r="B26" s="615">
        <v>-1.9185474199999994</v>
      </c>
      <c r="C26" s="615">
        <v>-38</v>
      </c>
      <c r="D26" s="615">
        <v>29</v>
      </c>
      <c r="E26" s="615">
        <v>119</v>
      </c>
      <c r="F26" s="615">
        <v>584</v>
      </c>
      <c r="G26" s="615">
        <v>58</v>
      </c>
      <c r="H26" s="615">
        <v>4</v>
      </c>
      <c r="I26" s="615">
        <v>6</v>
      </c>
      <c r="J26" s="615">
        <v>48</v>
      </c>
      <c r="K26" s="615">
        <v>40</v>
      </c>
      <c r="L26" s="615">
        <v>2009</v>
      </c>
    </row>
    <row r="27" spans="1:12" ht="12.65" customHeight="1">
      <c r="A27" s="1260" t="s">
        <v>804</v>
      </c>
      <c r="B27" s="615">
        <v>-11</v>
      </c>
      <c r="C27" s="615">
        <v>-104</v>
      </c>
      <c r="D27" s="615">
        <v>-11</v>
      </c>
      <c r="E27" s="615">
        <v>111</v>
      </c>
      <c r="F27" s="615">
        <v>258</v>
      </c>
      <c r="G27" s="615">
        <v>65</v>
      </c>
      <c r="H27" s="615">
        <v>5</v>
      </c>
      <c r="I27" s="615">
        <v>16</v>
      </c>
      <c r="J27" s="615">
        <v>44</v>
      </c>
      <c r="K27" s="615">
        <v>41</v>
      </c>
      <c r="L27" s="615">
        <v>4211</v>
      </c>
    </row>
    <row r="28" spans="1:12" ht="12.65" customHeight="1">
      <c r="A28" s="1260" t="s">
        <v>805</v>
      </c>
      <c r="B28" s="615">
        <v>0</v>
      </c>
      <c r="C28" s="615">
        <v>0</v>
      </c>
      <c r="D28" s="615">
        <v>0</v>
      </c>
      <c r="E28" s="615">
        <v>54</v>
      </c>
      <c r="F28" s="615">
        <v>84</v>
      </c>
      <c r="G28" s="615">
        <v>47</v>
      </c>
      <c r="H28" s="615">
        <v>6</v>
      </c>
      <c r="I28" s="615">
        <v>15</v>
      </c>
      <c r="J28" s="615">
        <v>26</v>
      </c>
      <c r="K28" s="615">
        <v>55</v>
      </c>
      <c r="L28" s="615">
        <v>6478</v>
      </c>
    </row>
    <row r="29" spans="1:12" ht="12.65" customHeight="1">
      <c r="A29" s="1260" t="s">
        <v>806</v>
      </c>
      <c r="B29" s="615">
        <v>10</v>
      </c>
      <c r="C29" s="615">
        <v>41</v>
      </c>
      <c r="D29" s="615">
        <v>10</v>
      </c>
      <c r="E29" s="615">
        <v>188</v>
      </c>
      <c r="F29" s="615">
        <v>195</v>
      </c>
      <c r="G29" s="615">
        <v>147</v>
      </c>
      <c r="H29" s="615">
        <v>14</v>
      </c>
      <c r="I29" s="615">
        <v>29</v>
      </c>
      <c r="J29" s="615">
        <v>104</v>
      </c>
      <c r="K29" s="615">
        <v>58</v>
      </c>
      <c r="L29" s="615">
        <v>9646</v>
      </c>
    </row>
    <row r="30" spans="1:12" ht="12.65" customHeight="1">
      <c r="A30" s="1260" t="s">
        <v>807</v>
      </c>
      <c r="B30" s="615">
        <v>7</v>
      </c>
      <c r="C30" s="615">
        <v>42</v>
      </c>
      <c r="D30" s="615">
        <v>7</v>
      </c>
      <c r="E30" s="615">
        <v>78</v>
      </c>
      <c r="F30" s="615">
        <v>115</v>
      </c>
      <c r="G30" s="615">
        <v>72</v>
      </c>
      <c r="H30" s="615">
        <v>8</v>
      </c>
      <c r="I30" s="615">
        <v>17</v>
      </c>
      <c r="J30" s="615">
        <v>47</v>
      </c>
      <c r="K30" s="615">
        <v>62</v>
      </c>
      <c r="L30" s="615">
        <v>6677</v>
      </c>
    </row>
    <row r="31" spans="1:12" ht="12.65" customHeight="1">
      <c r="A31" s="1260" t="s">
        <v>808</v>
      </c>
      <c r="B31" s="615">
        <v>2.3681350700000001</v>
      </c>
      <c r="C31" s="615">
        <v>33</v>
      </c>
      <c r="D31" s="615">
        <v>4</v>
      </c>
      <c r="E31" s="615">
        <v>144</v>
      </c>
      <c r="F31" s="615">
        <v>503</v>
      </c>
      <c r="G31" s="615">
        <v>61</v>
      </c>
      <c r="H31" s="615">
        <v>5</v>
      </c>
      <c r="I31" s="615">
        <v>6</v>
      </c>
      <c r="J31" s="615">
        <v>50</v>
      </c>
      <c r="K31" s="615">
        <v>35</v>
      </c>
      <c r="L31" s="615">
        <v>2881</v>
      </c>
    </row>
    <row r="32" spans="1:12" ht="12.65" customHeight="1">
      <c r="A32" s="1260" t="s">
        <v>809</v>
      </c>
      <c r="B32" s="615">
        <v>-3</v>
      </c>
      <c r="C32" s="615">
        <v>-57</v>
      </c>
      <c r="D32" s="615">
        <v>-3</v>
      </c>
      <c r="E32" s="615">
        <v>72</v>
      </c>
      <c r="F32" s="615">
        <v>357</v>
      </c>
      <c r="G32" s="615">
        <v>25</v>
      </c>
      <c r="H32" s="615">
        <v>3</v>
      </c>
      <c r="I32" s="615">
        <v>5</v>
      </c>
      <c r="J32" s="615">
        <v>17</v>
      </c>
      <c r="K32" s="615">
        <v>25</v>
      </c>
      <c r="L32" s="615">
        <v>2102</v>
      </c>
    </row>
    <row r="33" spans="1:12" ht="12.65" customHeight="1">
      <c r="A33" s="1259" t="s">
        <v>810</v>
      </c>
      <c r="B33" s="993">
        <v>-0.81399000000000044</v>
      </c>
      <c r="C33" s="993">
        <v>-5</v>
      </c>
      <c r="D33" s="993">
        <v>8</v>
      </c>
      <c r="E33" s="993">
        <v>519</v>
      </c>
      <c r="F33" s="993">
        <v>756</v>
      </c>
      <c r="G33" s="993">
        <v>180</v>
      </c>
      <c r="H33" s="993">
        <v>12</v>
      </c>
      <c r="I33" s="993">
        <v>8</v>
      </c>
      <c r="J33" s="993">
        <v>160</v>
      </c>
      <c r="K33" s="993">
        <v>31</v>
      </c>
      <c r="L33" s="993">
        <v>6666</v>
      </c>
    </row>
    <row r="34" spans="1:12" ht="12.65" customHeight="1">
      <c r="A34" s="1260" t="s">
        <v>811</v>
      </c>
      <c r="B34" s="615">
        <v>-1</v>
      </c>
      <c r="C34" s="615">
        <v>-149</v>
      </c>
      <c r="D34" s="615">
        <v>-1</v>
      </c>
      <c r="E34" s="615">
        <v>0</v>
      </c>
      <c r="F34" s="615">
        <v>4</v>
      </c>
      <c r="G34" s="615">
        <v>1</v>
      </c>
      <c r="H34" s="615">
        <v>1</v>
      </c>
      <c r="I34" s="615">
        <v>0</v>
      </c>
      <c r="J34" s="615">
        <v>0</v>
      </c>
      <c r="K34" s="615">
        <v>0</v>
      </c>
      <c r="L34" s="615">
        <v>269</v>
      </c>
    </row>
    <row r="35" spans="1:12" ht="12.65" customHeight="1">
      <c r="A35" s="1260" t="s">
        <v>812</v>
      </c>
      <c r="B35" s="615">
        <v>0.18600999999999956</v>
      </c>
      <c r="C35" s="615">
        <v>1</v>
      </c>
      <c r="D35" s="615">
        <v>9</v>
      </c>
      <c r="E35" s="615">
        <v>508</v>
      </c>
      <c r="F35" s="615">
        <v>854</v>
      </c>
      <c r="G35" s="615">
        <v>178</v>
      </c>
      <c r="H35" s="615">
        <v>10</v>
      </c>
      <c r="I35" s="615">
        <v>8</v>
      </c>
      <c r="J35" s="615">
        <v>160</v>
      </c>
      <c r="K35" s="615">
        <v>31</v>
      </c>
      <c r="L35" s="615">
        <v>5779</v>
      </c>
    </row>
    <row r="36" spans="1:12" ht="12.65" customHeight="1">
      <c r="A36" s="1260" t="s">
        <v>813</v>
      </c>
      <c r="B36" s="615">
        <v>0</v>
      </c>
      <c r="C36" s="615">
        <v>0</v>
      </c>
      <c r="D36" s="615">
        <v>0</v>
      </c>
      <c r="E36" s="615">
        <v>11</v>
      </c>
      <c r="F36" s="615">
        <v>6</v>
      </c>
      <c r="G36" s="615">
        <v>1</v>
      </c>
      <c r="H36" s="615">
        <v>1</v>
      </c>
      <c r="I36" s="615">
        <v>0</v>
      </c>
      <c r="J36" s="615">
        <v>0</v>
      </c>
      <c r="K36" s="615">
        <v>0</v>
      </c>
      <c r="L36" s="615">
        <v>618</v>
      </c>
    </row>
    <row r="37" spans="1:12" ht="12.65" customHeight="1">
      <c r="A37" s="1259" t="s">
        <v>814</v>
      </c>
      <c r="B37" s="993">
        <v>-9</v>
      </c>
      <c r="C37" s="993">
        <v>-43</v>
      </c>
      <c r="D37" s="993">
        <v>-9</v>
      </c>
      <c r="E37" s="993">
        <v>47</v>
      </c>
      <c r="F37" s="993">
        <v>62</v>
      </c>
      <c r="G37" s="993">
        <v>30</v>
      </c>
      <c r="H37" s="993">
        <v>7</v>
      </c>
      <c r="I37" s="993">
        <v>3</v>
      </c>
      <c r="J37" s="993">
        <v>20</v>
      </c>
      <c r="K37" s="993">
        <v>44</v>
      </c>
      <c r="L37" s="993">
        <v>8464</v>
      </c>
    </row>
    <row r="38" spans="1:12" ht="12.65" customHeight="1">
      <c r="A38" s="1260" t="s">
        <v>815</v>
      </c>
      <c r="B38" s="615">
        <v>-10</v>
      </c>
      <c r="C38" s="615">
        <v>-84</v>
      </c>
      <c r="D38" s="615">
        <v>-10</v>
      </c>
      <c r="E38" s="615">
        <v>30</v>
      </c>
      <c r="F38" s="615">
        <v>78</v>
      </c>
      <c r="G38" s="615">
        <v>14</v>
      </c>
      <c r="H38" s="615">
        <v>4</v>
      </c>
      <c r="I38" s="615">
        <v>2</v>
      </c>
      <c r="J38" s="615">
        <v>8</v>
      </c>
      <c r="K38" s="615">
        <v>27</v>
      </c>
      <c r="L38" s="615">
        <v>4751</v>
      </c>
    </row>
    <row r="39" spans="1:12" ht="12.65" customHeight="1">
      <c r="A39" s="1260" t="s">
        <v>816</v>
      </c>
      <c r="B39" s="615">
        <v>1</v>
      </c>
      <c r="C39" s="615">
        <v>15</v>
      </c>
      <c r="D39" s="615">
        <v>1</v>
      </c>
      <c r="E39" s="615">
        <v>1</v>
      </c>
      <c r="F39" s="615">
        <v>4</v>
      </c>
      <c r="G39" s="615">
        <v>4</v>
      </c>
      <c r="H39" s="615">
        <v>3</v>
      </c>
      <c r="I39" s="615">
        <v>0</v>
      </c>
      <c r="J39" s="615">
        <v>1</v>
      </c>
      <c r="K39" s="615">
        <v>100</v>
      </c>
      <c r="L39" s="615">
        <v>2678</v>
      </c>
    </row>
    <row r="40" spans="1:12" ht="12.65" customHeight="1">
      <c r="A40" s="1260" t="s">
        <v>817</v>
      </c>
      <c r="B40" s="615">
        <v>0</v>
      </c>
      <c r="C40" s="615">
        <v>0</v>
      </c>
      <c r="D40" s="615">
        <v>0</v>
      </c>
      <c r="E40" s="615">
        <v>16</v>
      </c>
      <c r="F40" s="615">
        <v>193</v>
      </c>
      <c r="G40" s="615">
        <v>12</v>
      </c>
      <c r="H40" s="615">
        <v>0</v>
      </c>
      <c r="I40" s="615">
        <v>1</v>
      </c>
      <c r="J40" s="615">
        <v>11</v>
      </c>
      <c r="K40" s="615">
        <v>79</v>
      </c>
      <c r="L40" s="615">
        <v>1035</v>
      </c>
    </row>
    <row r="41" spans="1:12" ht="12.65" customHeight="1">
      <c r="A41" s="1259" t="s">
        <v>818</v>
      </c>
      <c r="B41" s="993">
        <v>2</v>
      </c>
      <c r="C41" s="993">
        <v>2</v>
      </c>
      <c r="D41" s="993">
        <v>2</v>
      </c>
      <c r="E41" s="993">
        <v>224</v>
      </c>
      <c r="F41" s="993">
        <v>45</v>
      </c>
      <c r="G41" s="993">
        <v>182</v>
      </c>
      <c r="H41" s="993">
        <v>29</v>
      </c>
      <c r="I41" s="993">
        <v>43</v>
      </c>
      <c r="J41" s="993">
        <v>110</v>
      </c>
      <c r="K41" s="993">
        <v>65</v>
      </c>
      <c r="L41" s="993">
        <v>45264</v>
      </c>
    </row>
    <row r="42" spans="1:12" ht="12.65" customHeight="1">
      <c r="A42" s="1259" t="s">
        <v>821</v>
      </c>
      <c r="B42" s="993">
        <v>-6.8890000000000002</v>
      </c>
      <c r="C42" s="993">
        <v>-269</v>
      </c>
      <c r="D42" s="993">
        <v>-5</v>
      </c>
      <c r="E42" s="993">
        <v>9</v>
      </c>
      <c r="F42" s="993">
        <v>139</v>
      </c>
      <c r="G42" s="993">
        <v>6</v>
      </c>
      <c r="H42" s="993">
        <v>6</v>
      </c>
      <c r="I42" s="993">
        <v>0</v>
      </c>
      <c r="J42" s="993">
        <v>0</v>
      </c>
      <c r="K42" s="993">
        <v>0</v>
      </c>
      <c r="L42" s="993">
        <v>1026</v>
      </c>
    </row>
    <row r="43" spans="1:12" ht="12.65" customHeight="1">
      <c r="A43" s="1265" t="s">
        <v>822</v>
      </c>
      <c r="B43" s="1253">
        <v>-9.3958049200000016</v>
      </c>
      <c r="C43" s="1253">
        <v>-3</v>
      </c>
      <c r="D43" s="1253">
        <v>67</v>
      </c>
      <c r="E43" s="1253">
        <v>2437</v>
      </c>
      <c r="F43" s="1253">
        <v>173</v>
      </c>
      <c r="G43" s="1253">
        <v>1339</v>
      </c>
      <c r="H43" s="1253">
        <v>133</v>
      </c>
      <c r="I43" s="1253">
        <v>240</v>
      </c>
      <c r="J43" s="1253">
        <v>966</v>
      </c>
      <c r="K43" s="1253">
        <v>45</v>
      </c>
      <c r="L43" s="1253">
        <v>141429</v>
      </c>
    </row>
    <row r="44" spans="1:12" ht="12.65" customHeight="1">
      <c r="A44" s="1260" t="s">
        <v>823</v>
      </c>
      <c r="B44" s="615">
        <v>5</v>
      </c>
      <c r="C44" s="615">
        <v>1</v>
      </c>
      <c r="D44" s="615">
        <v>5</v>
      </c>
      <c r="E44" s="615">
        <v>797</v>
      </c>
      <c r="F44" s="615">
        <v>37</v>
      </c>
      <c r="G44" s="615">
        <v>144</v>
      </c>
      <c r="H44" s="615">
        <v>17</v>
      </c>
      <c r="I44" s="615">
        <v>47</v>
      </c>
      <c r="J44" s="615">
        <v>80</v>
      </c>
      <c r="K44" s="615">
        <v>17</v>
      </c>
      <c r="L44" s="615">
        <v>162503</v>
      </c>
    </row>
    <row r="45" spans="1:12" ht="12.65" customHeight="1">
      <c r="A45" s="1260" t="s">
        <v>824</v>
      </c>
      <c r="B45" s="615">
        <v>-7</v>
      </c>
      <c r="C45" s="615">
        <v>-14</v>
      </c>
      <c r="D45" s="615">
        <v>-7</v>
      </c>
      <c r="E45" s="615">
        <v>317</v>
      </c>
      <c r="F45" s="615">
        <v>160</v>
      </c>
      <c r="G45" s="615">
        <v>249</v>
      </c>
      <c r="H45" s="615">
        <v>51</v>
      </c>
      <c r="I45" s="615">
        <v>48</v>
      </c>
      <c r="J45" s="615">
        <v>150</v>
      </c>
      <c r="K45" s="615">
        <v>47</v>
      </c>
      <c r="L45" s="615">
        <v>19519</v>
      </c>
    </row>
    <row r="46" spans="1:12" ht="12.65" customHeight="1">
      <c r="A46" s="1266" t="s">
        <v>843</v>
      </c>
      <c r="B46" s="615">
        <v>9</v>
      </c>
      <c r="C46" s="615">
        <v>59</v>
      </c>
      <c r="D46" s="615">
        <v>9</v>
      </c>
      <c r="E46" s="615">
        <v>194</v>
      </c>
      <c r="F46" s="615">
        <v>310</v>
      </c>
      <c r="G46" s="615">
        <v>196</v>
      </c>
      <c r="H46" s="615">
        <v>20</v>
      </c>
      <c r="I46" s="615">
        <v>83</v>
      </c>
      <c r="J46" s="615">
        <v>93</v>
      </c>
      <c r="K46" s="615">
        <v>48</v>
      </c>
      <c r="L46" s="615">
        <v>6062</v>
      </c>
    </row>
    <row r="47" spans="1:12" ht="12.65" customHeight="1">
      <c r="A47" s="1404" t="s">
        <v>826</v>
      </c>
      <c r="B47" s="1225">
        <v>7</v>
      </c>
      <c r="C47" s="1225">
        <v>1</v>
      </c>
      <c r="D47" s="1225">
        <v>7</v>
      </c>
      <c r="E47" s="1225">
        <v>1308</v>
      </c>
      <c r="F47" s="1225">
        <v>64</v>
      </c>
      <c r="G47" s="1225">
        <v>589</v>
      </c>
      <c r="H47" s="1225">
        <v>88</v>
      </c>
      <c r="I47" s="1225">
        <v>178</v>
      </c>
      <c r="J47" s="1225">
        <v>323</v>
      </c>
      <c r="K47" s="1225">
        <v>33</v>
      </c>
      <c r="L47" s="1225">
        <v>188084</v>
      </c>
    </row>
    <row r="48" spans="1:12" ht="13" customHeight="1">
      <c r="A48" s="1405" t="s">
        <v>772</v>
      </c>
      <c r="B48" s="1225">
        <v>-2</v>
      </c>
      <c r="C48" s="1225">
        <v>-22</v>
      </c>
      <c r="D48" s="1225">
        <v>-2</v>
      </c>
      <c r="E48" s="1225">
        <v>35</v>
      </c>
      <c r="F48" s="1225">
        <v>98</v>
      </c>
      <c r="G48" s="1225">
        <v>2</v>
      </c>
      <c r="H48" s="1225">
        <v>0</v>
      </c>
      <c r="I48" s="1225">
        <v>0</v>
      </c>
      <c r="J48" s="1225">
        <v>2</v>
      </c>
      <c r="K48" s="1225">
        <v>6</v>
      </c>
      <c r="L48" s="1225">
        <v>3589</v>
      </c>
    </row>
    <row r="49" spans="1:12" ht="13" customHeight="1">
      <c r="A49" s="1405" t="s">
        <v>827</v>
      </c>
      <c r="B49" s="1225">
        <v>0</v>
      </c>
      <c r="C49" s="1225">
        <v>0</v>
      </c>
      <c r="D49" s="1225">
        <v>0</v>
      </c>
      <c r="E49" s="1225">
        <v>0</v>
      </c>
      <c r="F49" s="1225">
        <v>0</v>
      </c>
      <c r="G49" s="1225">
        <v>0</v>
      </c>
      <c r="H49" s="1225">
        <v>0</v>
      </c>
      <c r="I49" s="1225">
        <v>0</v>
      </c>
      <c r="J49" s="1225">
        <v>0</v>
      </c>
      <c r="K49" s="1225">
        <v>0</v>
      </c>
      <c r="L49" s="1225">
        <v>18800</v>
      </c>
    </row>
    <row r="50" spans="1:12" ht="13" customHeight="1">
      <c r="A50" s="1405" t="s">
        <v>828</v>
      </c>
      <c r="B50" s="1225">
        <v>-4.3958049200000016</v>
      </c>
      <c r="C50" s="1225">
        <v>0</v>
      </c>
      <c r="D50" s="1225">
        <v>72</v>
      </c>
      <c r="E50" s="1225">
        <v>3780</v>
      </c>
      <c r="F50" s="1225">
        <v>113</v>
      </c>
      <c r="G50" s="1225">
        <v>1930</v>
      </c>
      <c r="H50" s="1225">
        <v>221</v>
      </c>
      <c r="I50" s="1225">
        <v>418</v>
      </c>
      <c r="J50" s="1225">
        <v>1291</v>
      </c>
      <c r="K50" s="1225">
        <v>41</v>
      </c>
      <c r="L50" s="1225">
        <v>351902</v>
      </c>
    </row>
    <row r="51" spans="1:12" ht="13" customHeight="1">
      <c r="A51" s="1405" t="s">
        <v>829</v>
      </c>
      <c r="B51" s="1225"/>
      <c r="C51" s="1226"/>
      <c r="D51" s="1226"/>
      <c r="E51" s="1226">
        <v>637</v>
      </c>
      <c r="F51" s="1227"/>
      <c r="G51" s="1227"/>
      <c r="H51" s="1227"/>
      <c r="I51" s="1227"/>
      <c r="J51" s="1227"/>
      <c r="K51" s="1227"/>
      <c r="L51" s="1226">
        <v>75311.513476470005</v>
      </c>
    </row>
    <row r="52" spans="1:12" ht="13" customHeight="1">
      <c r="A52" s="1405" t="s">
        <v>844</v>
      </c>
      <c r="B52" s="1226">
        <v>-7.931</v>
      </c>
      <c r="C52" s="1226"/>
      <c r="D52" s="1226">
        <v>-7.931</v>
      </c>
      <c r="E52" s="1226"/>
      <c r="F52" s="1227"/>
      <c r="G52" s="1227"/>
      <c r="H52" s="1227"/>
      <c r="I52" s="1227"/>
      <c r="J52" s="1227"/>
      <c r="K52" s="1227"/>
      <c r="L52" s="1226"/>
    </row>
    <row r="53" spans="1:12" ht="13" customHeight="1">
      <c r="A53" s="1405" t="s">
        <v>245</v>
      </c>
      <c r="B53" s="1225">
        <v>-12.326804920000001</v>
      </c>
      <c r="C53" s="1226">
        <v>-1</v>
      </c>
      <c r="D53" s="1226">
        <v>64.069000000000003</v>
      </c>
      <c r="E53" s="1226"/>
      <c r="F53" s="1227"/>
      <c r="G53" s="1227"/>
      <c r="H53" s="1227"/>
      <c r="I53" s="1227"/>
      <c r="J53" s="1227"/>
      <c r="K53" s="1227"/>
      <c r="L53" s="1226"/>
    </row>
    <row r="54" spans="1:12" ht="13" customHeight="1">
      <c r="A54" s="1405" t="s">
        <v>845</v>
      </c>
      <c r="B54" s="1225"/>
      <c r="C54" s="1226"/>
      <c r="D54" s="1226"/>
      <c r="E54" s="1226">
        <v>10.423223480000001</v>
      </c>
      <c r="F54" s="1227"/>
      <c r="G54" s="1226">
        <v>22</v>
      </c>
      <c r="H54" s="1226">
        <v>3</v>
      </c>
      <c r="I54" s="1226">
        <v>1</v>
      </c>
      <c r="J54" s="1226">
        <v>18</v>
      </c>
      <c r="K54" s="1227"/>
      <c r="L54" s="1226"/>
    </row>
    <row r="55" spans="1:12" ht="13.5" customHeight="1">
      <c r="A55" s="1509" t="s">
        <v>846</v>
      </c>
      <c r="B55" s="1510"/>
      <c r="C55" s="1510"/>
      <c r="D55" s="1510"/>
      <c r="E55" s="1510"/>
      <c r="F55" s="1510"/>
      <c r="G55" s="1510"/>
      <c r="H55" s="1510"/>
      <c r="I55" s="1510"/>
      <c r="J55" s="1510"/>
      <c r="K55" s="1510"/>
      <c r="L55" s="1510"/>
    </row>
    <row r="56" spans="1:12" ht="13.5" customHeight="1">
      <c r="A56" s="1509" t="s">
        <v>847</v>
      </c>
      <c r="B56" s="1510"/>
      <c r="C56" s="1510"/>
      <c r="D56" s="1510"/>
      <c r="E56" s="1510"/>
      <c r="F56" s="1510"/>
      <c r="G56" s="1510"/>
      <c r="H56" s="1510"/>
      <c r="I56" s="1510"/>
      <c r="J56" s="1510"/>
      <c r="K56" s="1510"/>
      <c r="L56" s="1510"/>
    </row>
    <row r="57" spans="1:12" ht="16.5" customHeight="1">
      <c r="A57" s="1509" t="s">
        <v>848</v>
      </c>
      <c r="B57" s="1510"/>
      <c r="C57" s="1510"/>
      <c r="D57" s="1510"/>
      <c r="E57" s="1510"/>
      <c r="F57" s="1510"/>
      <c r="G57" s="1510"/>
      <c r="H57" s="1510"/>
      <c r="I57" s="1510"/>
      <c r="J57" s="1510"/>
      <c r="K57" s="1510"/>
      <c r="L57" s="1510"/>
    </row>
    <row r="58" spans="1:12" ht="15" customHeight="1">
      <c r="A58" s="1509" t="s">
        <v>849</v>
      </c>
      <c r="B58" s="1510"/>
      <c r="C58" s="1510"/>
      <c r="D58" s="1510"/>
      <c r="E58" s="1510"/>
      <c r="F58" s="1510"/>
      <c r="G58" s="1510"/>
      <c r="H58" s="1510"/>
      <c r="I58" s="1510"/>
      <c r="J58" s="1510"/>
      <c r="K58" s="1510"/>
      <c r="L58" s="1510"/>
    </row>
    <row r="59" spans="1:12" ht="31" customHeight="1">
      <c r="A59" s="1507" t="s">
        <v>850</v>
      </c>
      <c r="B59" s="1507"/>
      <c r="C59" s="1507"/>
      <c r="D59" s="1507"/>
      <c r="E59" s="1507"/>
      <c r="F59" s="1507"/>
      <c r="G59" s="1507"/>
      <c r="H59" s="1507"/>
      <c r="I59" s="1507"/>
      <c r="J59" s="1507"/>
      <c r="K59" s="1507"/>
      <c r="L59" s="1507"/>
    </row>
    <row r="60" spans="1:12" ht="21.75" customHeight="1">
      <c r="A60" s="1507" t="s">
        <v>1363</v>
      </c>
      <c r="B60" s="1507"/>
      <c r="C60" s="1507"/>
      <c r="D60" s="1507"/>
      <c r="E60" s="1507"/>
      <c r="F60" s="1507"/>
      <c r="G60" s="1507"/>
      <c r="H60" s="1507"/>
      <c r="I60" s="1507"/>
      <c r="J60" s="1507"/>
      <c r="K60" s="1507"/>
      <c r="L60" s="1507"/>
    </row>
    <row r="61" spans="1:12" ht="19.5" customHeight="1">
      <c r="A61" s="1508" t="s">
        <v>851</v>
      </c>
      <c r="B61" s="1504"/>
      <c r="C61" s="1504"/>
      <c r="D61" s="1504"/>
      <c r="E61" s="1504"/>
      <c r="F61" s="1504"/>
      <c r="G61" s="1504"/>
      <c r="H61" s="1504"/>
      <c r="I61" s="1504"/>
      <c r="J61" s="1504"/>
      <c r="K61" s="1504"/>
      <c r="L61" s="1504"/>
    </row>
    <row r="62" spans="1:12" ht="13.5" customHeight="1">
      <c r="A62" s="1303"/>
      <c r="B62" s="1304"/>
      <c r="C62" s="1305"/>
      <c r="D62" s="1305"/>
      <c r="E62" s="1516" t="s">
        <v>834</v>
      </c>
      <c r="F62" s="1305"/>
      <c r="G62" s="1304"/>
      <c r="H62" s="1296"/>
      <c r="I62" s="1517" t="s">
        <v>836</v>
      </c>
      <c r="J62" s="1517" t="s">
        <v>837</v>
      </c>
      <c r="K62" s="1306"/>
      <c r="L62" s="1517" t="s">
        <v>838</v>
      </c>
    </row>
    <row r="63" spans="1:12" ht="32.15" customHeight="1">
      <c r="A63" s="1307" t="s">
        <v>103</v>
      </c>
      <c r="B63" s="1308" t="s">
        <v>326</v>
      </c>
      <c r="C63" s="1299" t="s">
        <v>1567</v>
      </c>
      <c r="D63" s="1293"/>
      <c r="E63" s="1514"/>
      <c r="F63" s="1308" t="s">
        <v>852</v>
      </c>
      <c r="G63" s="1295" t="s">
        <v>841</v>
      </c>
      <c r="H63" s="1295" t="s">
        <v>835</v>
      </c>
      <c r="I63" s="1512"/>
      <c r="J63" s="1512"/>
      <c r="K63" s="1293" t="s">
        <v>842</v>
      </c>
      <c r="L63" s="1512"/>
    </row>
    <row r="64" spans="1:12" ht="12.65" customHeight="1">
      <c r="A64" s="1267" t="s">
        <v>782</v>
      </c>
      <c r="B64" s="779">
        <v>-10</v>
      </c>
      <c r="C64" s="779">
        <v>-29</v>
      </c>
      <c r="D64" s="779"/>
      <c r="E64" s="779">
        <v>68</v>
      </c>
      <c r="F64" s="779">
        <v>45</v>
      </c>
      <c r="G64" s="779">
        <v>38</v>
      </c>
      <c r="H64" s="779">
        <v>6</v>
      </c>
      <c r="I64" s="779">
        <v>8</v>
      </c>
      <c r="J64" s="779">
        <v>24</v>
      </c>
      <c r="K64" s="779">
        <v>41</v>
      </c>
      <c r="L64" s="779">
        <v>13826</v>
      </c>
    </row>
    <row r="65" spans="1:12" ht="12.65" customHeight="1">
      <c r="A65" s="1267" t="s">
        <v>783</v>
      </c>
      <c r="B65" s="779">
        <v>3</v>
      </c>
      <c r="C65" s="779">
        <v>14</v>
      </c>
      <c r="D65" s="779"/>
      <c r="E65" s="779">
        <v>332</v>
      </c>
      <c r="F65" s="779">
        <v>304</v>
      </c>
      <c r="G65" s="779">
        <v>99</v>
      </c>
      <c r="H65" s="779">
        <v>5</v>
      </c>
      <c r="I65" s="779">
        <v>12</v>
      </c>
      <c r="J65" s="779">
        <v>82</v>
      </c>
      <c r="K65" s="779">
        <v>60</v>
      </c>
      <c r="L65" s="779">
        <v>8668</v>
      </c>
    </row>
    <row r="66" spans="1:12" ht="12.65" customHeight="1">
      <c r="A66" s="1260" t="s">
        <v>784</v>
      </c>
      <c r="B66" s="465">
        <v>1</v>
      </c>
      <c r="C66" s="465">
        <v>11</v>
      </c>
      <c r="D66" s="465"/>
      <c r="E66" s="465">
        <v>72</v>
      </c>
      <c r="F66" s="465">
        <v>236</v>
      </c>
      <c r="G66" s="465">
        <v>22</v>
      </c>
      <c r="H66" s="465">
        <v>2</v>
      </c>
      <c r="I66" s="465">
        <v>5</v>
      </c>
      <c r="J66" s="465">
        <v>15</v>
      </c>
      <c r="K66" s="465">
        <v>60</v>
      </c>
      <c r="L66" s="465">
        <v>3582</v>
      </c>
    </row>
    <row r="67" spans="1:12" ht="12.65" customHeight="1">
      <c r="A67" s="1260" t="s">
        <v>785</v>
      </c>
      <c r="B67" s="465">
        <v>3</v>
      </c>
      <c r="C67" s="465">
        <v>47</v>
      </c>
      <c r="D67" s="465"/>
      <c r="E67" s="465">
        <v>259</v>
      </c>
      <c r="F67" s="465">
        <v>1241</v>
      </c>
      <c r="G67" s="465">
        <v>74</v>
      </c>
      <c r="H67" s="465">
        <v>1</v>
      </c>
      <c r="I67" s="465">
        <v>7</v>
      </c>
      <c r="J67" s="465">
        <v>66</v>
      </c>
      <c r="K67" s="465">
        <v>61</v>
      </c>
      <c r="L67" s="465">
        <v>2572</v>
      </c>
    </row>
    <row r="68" spans="1:12" ht="12.65" customHeight="1">
      <c r="A68" s="1261" t="s">
        <v>786</v>
      </c>
      <c r="B68" s="465">
        <v>-1</v>
      </c>
      <c r="C68" s="465">
        <v>-16</v>
      </c>
      <c r="D68" s="465"/>
      <c r="E68" s="465">
        <v>1</v>
      </c>
      <c r="F68" s="465">
        <v>4</v>
      </c>
      <c r="G68" s="465">
        <v>3</v>
      </c>
      <c r="H68" s="465">
        <v>2</v>
      </c>
      <c r="I68" s="465">
        <v>0</v>
      </c>
      <c r="J68" s="465">
        <v>1</v>
      </c>
      <c r="K68" s="465">
        <v>50</v>
      </c>
      <c r="L68" s="465">
        <v>2514</v>
      </c>
    </row>
    <row r="69" spans="1:12" ht="12.65" customHeight="1">
      <c r="A69" s="1268" t="s">
        <v>787</v>
      </c>
      <c r="B69" s="779">
        <v>-4</v>
      </c>
      <c r="C69" s="779">
        <v>-51</v>
      </c>
      <c r="D69" s="779"/>
      <c r="E69" s="779">
        <v>576</v>
      </c>
      <c r="F69" s="779">
        <v>1709</v>
      </c>
      <c r="G69" s="779">
        <v>353</v>
      </c>
      <c r="H69" s="779">
        <v>4</v>
      </c>
      <c r="I69" s="779">
        <v>4</v>
      </c>
      <c r="J69" s="779">
        <v>345</v>
      </c>
      <c r="K69" s="779">
        <v>60</v>
      </c>
      <c r="L69" s="779">
        <v>3140</v>
      </c>
    </row>
    <row r="70" spans="1:12" ht="12.65" customHeight="1">
      <c r="A70" s="1260" t="s">
        <v>788</v>
      </c>
      <c r="B70" s="465">
        <v>-4</v>
      </c>
      <c r="C70" s="465">
        <v>-78</v>
      </c>
      <c r="D70" s="465"/>
      <c r="E70" s="465">
        <v>32</v>
      </c>
      <c r="F70" s="465">
        <v>161</v>
      </c>
      <c r="G70" s="465">
        <v>22</v>
      </c>
      <c r="H70" s="465">
        <v>2</v>
      </c>
      <c r="I70" s="465">
        <v>4</v>
      </c>
      <c r="J70" s="465">
        <v>16</v>
      </c>
      <c r="K70" s="465">
        <v>50</v>
      </c>
      <c r="L70" s="465">
        <v>2058</v>
      </c>
    </row>
    <row r="71" spans="1:12" ht="12.65" customHeight="1">
      <c r="A71" s="1260" t="s">
        <v>789</v>
      </c>
      <c r="B71" s="465">
        <v>-1</v>
      </c>
      <c r="C71" s="465">
        <v>-111</v>
      </c>
      <c r="D71" s="465"/>
      <c r="E71" s="465">
        <v>3</v>
      </c>
      <c r="F71" s="465">
        <v>77</v>
      </c>
      <c r="G71" s="465">
        <v>2</v>
      </c>
      <c r="H71" s="465">
        <v>1</v>
      </c>
      <c r="I71" s="465">
        <v>0</v>
      </c>
      <c r="J71" s="465">
        <v>1</v>
      </c>
      <c r="K71" s="465">
        <v>33</v>
      </c>
      <c r="L71" s="465">
        <v>360</v>
      </c>
    </row>
    <row r="72" spans="1:12" ht="12.65" customHeight="1">
      <c r="A72" s="509" t="s">
        <v>790</v>
      </c>
      <c r="B72" s="465">
        <v>1</v>
      </c>
      <c r="C72" s="465">
        <v>55</v>
      </c>
      <c r="D72" s="465"/>
      <c r="E72" s="465">
        <v>541</v>
      </c>
      <c r="F72" s="465">
        <v>5185</v>
      </c>
      <c r="G72" s="465">
        <v>329</v>
      </c>
      <c r="H72" s="465">
        <v>1</v>
      </c>
      <c r="I72" s="465">
        <v>0</v>
      </c>
      <c r="J72" s="465">
        <v>328</v>
      </c>
      <c r="K72" s="465">
        <v>61</v>
      </c>
      <c r="L72" s="465">
        <v>722</v>
      </c>
    </row>
    <row r="73" spans="1:12" ht="12.65" customHeight="1">
      <c r="A73" s="1269" t="s">
        <v>791</v>
      </c>
      <c r="B73" s="779">
        <v>-5</v>
      </c>
      <c r="C73" s="779">
        <v>-40</v>
      </c>
      <c r="D73" s="779"/>
      <c r="E73" s="779">
        <v>20</v>
      </c>
      <c r="F73" s="779">
        <v>39</v>
      </c>
      <c r="G73" s="779">
        <v>25</v>
      </c>
      <c r="H73" s="779">
        <v>4</v>
      </c>
      <c r="I73" s="779">
        <v>11</v>
      </c>
      <c r="J73" s="779">
        <v>10</v>
      </c>
      <c r="K73" s="779">
        <v>59</v>
      </c>
      <c r="L73" s="779">
        <v>4969</v>
      </c>
    </row>
    <row r="74" spans="1:12" ht="12.65" customHeight="1">
      <c r="A74" s="1260" t="s">
        <v>792</v>
      </c>
      <c r="B74" s="465">
        <v>-2</v>
      </c>
      <c r="C74" s="465">
        <v>-64</v>
      </c>
      <c r="D74" s="465"/>
      <c r="E74" s="465">
        <v>5</v>
      </c>
      <c r="F74" s="465">
        <v>43</v>
      </c>
      <c r="G74" s="465">
        <v>9</v>
      </c>
      <c r="H74" s="465">
        <v>2</v>
      </c>
      <c r="I74" s="465">
        <v>3</v>
      </c>
      <c r="J74" s="465">
        <v>4</v>
      </c>
      <c r="K74" s="465">
        <v>80</v>
      </c>
      <c r="L74" s="465">
        <v>1244</v>
      </c>
    </row>
    <row r="75" spans="1:12" ht="12.65" customHeight="1">
      <c r="A75" s="1260" t="s">
        <v>793</v>
      </c>
      <c r="B75" s="465">
        <v>0</v>
      </c>
      <c r="C75" s="465">
        <v>0</v>
      </c>
      <c r="D75" s="465"/>
      <c r="E75" s="465">
        <v>11</v>
      </c>
      <c r="F75" s="465">
        <v>133</v>
      </c>
      <c r="G75" s="465">
        <v>6</v>
      </c>
      <c r="H75" s="465">
        <v>1</v>
      </c>
      <c r="I75" s="465">
        <v>1</v>
      </c>
      <c r="J75" s="465">
        <v>4</v>
      </c>
      <c r="K75" s="465">
        <v>40</v>
      </c>
      <c r="L75" s="465">
        <v>861</v>
      </c>
    </row>
    <row r="76" spans="1:12" ht="12.65" customHeight="1">
      <c r="A76" s="1230" t="s">
        <v>794</v>
      </c>
      <c r="B76" s="465">
        <v>-3</v>
      </c>
      <c r="C76" s="465">
        <v>-42</v>
      </c>
      <c r="D76" s="465"/>
      <c r="E76" s="465">
        <v>4</v>
      </c>
      <c r="F76" s="465">
        <v>9</v>
      </c>
      <c r="G76" s="465">
        <v>10</v>
      </c>
      <c r="H76" s="465">
        <v>1</v>
      </c>
      <c r="I76" s="465">
        <v>7</v>
      </c>
      <c r="J76" s="465">
        <v>2</v>
      </c>
      <c r="K76" s="465">
        <v>100</v>
      </c>
      <c r="L76" s="465">
        <v>2864</v>
      </c>
    </row>
    <row r="77" spans="1:12" ht="12.65" customHeight="1">
      <c r="A77" s="1267" t="s">
        <v>795</v>
      </c>
      <c r="B77" s="779">
        <v>-9</v>
      </c>
      <c r="C77" s="779">
        <v>-30</v>
      </c>
      <c r="D77" s="779"/>
      <c r="E77" s="779">
        <v>271</v>
      </c>
      <c r="F77" s="779">
        <v>245</v>
      </c>
      <c r="G77" s="779">
        <v>232</v>
      </c>
      <c r="H77" s="779">
        <v>11</v>
      </c>
      <c r="I77" s="779">
        <v>55</v>
      </c>
      <c r="J77" s="779">
        <v>166</v>
      </c>
      <c r="K77" s="779">
        <v>63</v>
      </c>
      <c r="L77" s="779">
        <v>11841</v>
      </c>
    </row>
    <row r="78" spans="1:12" ht="12.65" customHeight="1">
      <c r="A78" s="1260" t="s">
        <v>796</v>
      </c>
      <c r="B78" s="465">
        <v>-4</v>
      </c>
      <c r="C78" s="465">
        <v>-68</v>
      </c>
      <c r="D78" s="465"/>
      <c r="E78" s="465">
        <v>30</v>
      </c>
      <c r="F78" s="465">
        <v>129</v>
      </c>
      <c r="G78" s="465">
        <v>21</v>
      </c>
      <c r="H78" s="465">
        <v>2</v>
      </c>
      <c r="I78" s="465">
        <v>6</v>
      </c>
      <c r="J78" s="465">
        <v>13</v>
      </c>
      <c r="K78" s="465">
        <v>43</v>
      </c>
      <c r="L78" s="465">
        <v>2357</v>
      </c>
    </row>
    <row r="79" spans="1:12" ht="12.65" customHeight="1">
      <c r="A79" s="509" t="s">
        <v>797</v>
      </c>
      <c r="B79" s="465">
        <v>1</v>
      </c>
      <c r="C79" s="465">
        <v>22</v>
      </c>
      <c r="D79" s="465"/>
      <c r="E79" s="465">
        <v>19</v>
      </c>
      <c r="F79" s="465">
        <v>116</v>
      </c>
      <c r="G79" s="465">
        <v>19</v>
      </c>
      <c r="H79" s="465">
        <v>1</v>
      </c>
      <c r="I79" s="465">
        <v>8</v>
      </c>
      <c r="J79" s="465">
        <v>10</v>
      </c>
      <c r="K79" s="465">
        <v>56</v>
      </c>
      <c r="L79" s="465">
        <v>1806</v>
      </c>
    </row>
    <row r="80" spans="1:12" ht="12.65" customHeight="1">
      <c r="A80" s="1260" t="s">
        <v>798</v>
      </c>
      <c r="B80" s="465">
        <v>-3</v>
      </c>
      <c r="C80" s="465">
        <v>-27</v>
      </c>
      <c r="D80" s="465"/>
      <c r="E80" s="465">
        <v>183</v>
      </c>
      <c r="F80" s="465">
        <v>420</v>
      </c>
      <c r="G80" s="465">
        <v>140</v>
      </c>
      <c r="H80" s="465">
        <v>5</v>
      </c>
      <c r="I80" s="465">
        <v>17</v>
      </c>
      <c r="J80" s="465">
        <v>118</v>
      </c>
      <c r="K80" s="465">
        <v>66</v>
      </c>
      <c r="L80" s="465">
        <v>4472</v>
      </c>
    </row>
    <row r="81" spans="1:12" ht="12.65" customHeight="1">
      <c r="A81" s="1260" t="s">
        <v>799</v>
      </c>
      <c r="B81" s="465">
        <v>-1</v>
      </c>
      <c r="C81" s="465">
        <v>-159</v>
      </c>
      <c r="D81" s="465"/>
      <c r="E81" s="465">
        <v>5</v>
      </c>
      <c r="F81" s="465">
        <v>239</v>
      </c>
      <c r="G81" s="465">
        <v>5</v>
      </c>
      <c r="H81" s="465">
        <v>1</v>
      </c>
      <c r="I81" s="465">
        <v>2</v>
      </c>
      <c r="J81" s="465">
        <v>2</v>
      </c>
      <c r="K81" s="465">
        <v>40</v>
      </c>
      <c r="L81" s="465">
        <v>251</v>
      </c>
    </row>
    <row r="82" spans="1:12" ht="12.65" customHeight="1">
      <c r="A82" s="1260" t="s">
        <v>800</v>
      </c>
      <c r="B82" s="465">
        <v>-4</v>
      </c>
      <c r="C82" s="465">
        <v>-72</v>
      </c>
      <c r="D82" s="465"/>
      <c r="E82" s="465">
        <v>26</v>
      </c>
      <c r="F82" s="465">
        <v>139</v>
      </c>
      <c r="G82" s="465">
        <v>40</v>
      </c>
      <c r="H82" s="465">
        <v>2</v>
      </c>
      <c r="I82" s="465">
        <v>22</v>
      </c>
      <c r="J82" s="465">
        <v>16</v>
      </c>
      <c r="K82" s="465">
        <v>64</v>
      </c>
      <c r="L82" s="465">
        <v>2222</v>
      </c>
    </row>
    <row r="83" spans="1:12" ht="12.65" customHeight="1">
      <c r="A83" s="1260" t="s">
        <v>801</v>
      </c>
      <c r="B83" s="465">
        <v>2</v>
      </c>
      <c r="C83" s="465">
        <v>109</v>
      </c>
      <c r="D83" s="465"/>
      <c r="E83" s="465">
        <v>8</v>
      </c>
      <c r="F83" s="465">
        <v>122</v>
      </c>
      <c r="G83" s="465">
        <v>7</v>
      </c>
      <c r="H83" s="465">
        <v>0</v>
      </c>
      <c r="I83" s="465">
        <v>0</v>
      </c>
      <c r="J83" s="465">
        <v>7</v>
      </c>
      <c r="K83" s="465">
        <v>100</v>
      </c>
      <c r="L83" s="465">
        <v>733</v>
      </c>
    </row>
    <row r="84" spans="1:12" ht="12.65" customHeight="1">
      <c r="A84" s="1267" t="s">
        <v>802</v>
      </c>
      <c r="B84" s="779">
        <v>30</v>
      </c>
      <c r="C84" s="779">
        <v>37</v>
      </c>
      <c r="D84" s="779"/>
      <c r="E84" s="779">
        <v>709</v>
      </c>
      <c r="F84" s="779">
        <v>225</v>
      </c>
      <c r="G84" s="779">
        <v>460</v>
      </c>
      <c r="H84" s="779">
        <v>41</v>
      </c>
      <c r="I84" s="779">
        <v>95</v>
      </c>
      <c r="J84" s="779">
        <v>324</v>
      </c>
      <c r="K84" s="779">
        <v>48</v>
      </c>
      <c r="L84" s="779">
        <v>32200</v>
      </c>
    </row>
    <row r="85" spans="1:12" ht="12.65" customHeight="1">
      <c r="A85" s="1260" t="s">
        <v>803</v>
      </c>
      <c r="B85" s="465">
        <v>12</v>
      </c>
      <c r="C85" s="465">
        <v>252</v>
      </c>
      <c r="D85" s="465"/>
      <c r="E85" s="465">
        <v>59</v>
      </c>
      <c r="F85" s="465">
        <v>304</v>
      </c>
      <c r="G85" s="465">
        <v>38</v>
      </c>
      <c r="H85" s="465">
        <v>3</v>
      </c>
      <c r="I85" s="465">
        <v>5</v>
      </c>
      <c r="J85" s="465">
        <v>30</v>
      </c>
      <c r="K85" s="465">
        <v>51</v>
      </c>
      <c r="L85" s="465">
        <v>1904</v>
      </c>
    </row>
    <row r="86" spans="1:12" ht="12.65" customHeight="1">
      <c r="A86" s="1260" t="s">
        <v>804</v>
      </c>
      <c r="B86" s="465">
        <v>4</v>
      </c>
      <c r="C86" s="465">
        <v>43</v>
      </c>
      <c r="D86" s="465"/>
      <c r="E86" s="465">
        <v>127</v>
      </c>
      <c r="F86" s="465">
        <v>336</v>
      </c>
      <c r="G86" s="465">
        <v>77</v>
      </c>
      <c r="H86" s="465">
        <v>3</v>
      </c>
      <c r="I86" s="465">
        <v>16</v>
      </c>
      <c r="J86" s="465">
        <v>58</v>
      </c>
      <c r="K86" s="465">
        <v>47</v>
      </c>
      <c r="L86" s="465">
        <v>3681</v>
      </c>
    </row>
    <row r="87" spans="1:12" ht="12.65" customHeight="1">
      <c r="A87" s="1260" t="s">
        <v>805</v>
      </c>
      <c r="B87" s="465">
        <v>-6</v>
      </c>
      <c r="C87" s="465">
        <v>-39</v>
      </c>
      <c r="D87" s="465"/>
      <c r="E87" s="465">
        <v>56</v>
      </c>
      <c r="F87" s="465">
        <v>93</v>
      </c>
      <c r="G87" s="465">
        <v>49</v>
      </c>
      <c r="H87" s="465">
        <v>7</v>
      </c>
      <c r="I87" s="465">
        <v>15</v>
      </c>
      <c r="J87" s="465">
        <v>27</v>
      </c>
      <c r="K87" s="465">
        <v>56</v>
      </c>
      <c r="L87" s="465">
        <v>6153</v>
      </c>
    </row>
    <row r="88" spans="1:12" ht="12.65" customHeight="1">
      <c r="A88" s="1260" t="s">
        <v>806</v>
      </c>
      <c r="B88" s="465">
        <v>9</v>
      </c>
      <c r="C88" s="465">
        <v>39</v>
      </c>
      <c r="D88" s="465"/>
      <c r="E88" s="465">
        <v>210</v>
      </c>
      <c r="F88" s="465">
        <v>229</v>
      </c>
      <c r="G88" s="465">
        <v>144</v>
      </c>
      <c r="H88" s="465">
        <v>13</v>
      </c>
      <c r="I88" s="465">
        <v>30</v>
      </c>
      <c r="J88" s="465">
        <v>101</v>
      </c>
      <c r="K88" s="465">
        <v>51</v>
      </c>
      <c r="L88" s="465">
        <v>9342</v>
      </c>
    </row>
    <row r="89" spans="1:12" ht="12.65" customHeight="1">
      <c r="A89" s="1260" t="s">
        <v>807</v>
      </c>
      <c r="B89" s="465">
        <v>-3</v>
      </c>
      <c r="C89" s="465">
        <v>-20</v>
      </c>
      <c r="D89" s="465"/>
      <c r="E89" s="465">
        <v>80</v>
      </c>
      <c r="F89" s="465">
        <v>129</v>
      </c>
      <c r="G89" s="465">
        <v>67</v>
      </c>
      <c r="H89" s="465">
        <v>7</v>
      </c>
      <c r="I89" s="465">
        <v>17</v>
      </c>
      <c r="J89" s="465">
        <v>43</v>
      </c>
      <c r="K89" s="465">
        <v>56</v>
      </c>
      <c r="L89" s="465">
        <v>6094</v>
      </c>
    </row>
    <row r="90" spans="1:12" ht="12.65" customHeight="1">
      <c r="A90" s="1260" t="s">
        <v>808</v>
      </c>
      <c r="B90" s="465">
        <v>3</v>
      </c>
      <c r="C90" s="465">
        <v>41</v>
      </c>
      <c r="D90" s="465"/>
      <c r="E90" s="465">
        <v>107</v>
      </c>
      <c r="F90" s="465">
        <v>364</v>
      </c>
      <c r="G90" s="465">
        <v>58</v>
      </c>
      <c r="H90" s="465">
        <v>4</v>
      </c>
      <c r="I90" s="465">
        <v>6</v>
      </c>
      <c r="J90" s="465">
        <v>48</v>
      </c>
      <c r="K90" s="465">
        <v>45</v>
      </c>
      <c r="L90" s="465">
        <v>2939</v>
      </c>
    </row>
    <row r="91" spans="1:12" ht="12.65" customHeight="1">
      <c r="A91" s="1260" t="s">
        <v>809</v>
      </c>
      <c r="B91" s="465">
        <v>11</v>
      </c>
      <c r="C91" s="465">
        <v>211</v>
      </c>
      <c r="D91" s="465"/>
      <c r="E91" s="465">
        <v>70</v>
      </c>
      <c r="F91" s="465">
        <v>350</v>
      </c>
      <c r="G91" s="465">
        <v>27</v>
      </c>
      <c r="H91" s="465">
        <v>4</v>
      </c>
      <c r="I91" s="465">
        <v>6</v>
      </c>
      <c r="J91" s="465">
        <v>17</v>
      </c>
      <c r="K91" s="465">
        <v>25</v>
      </c>
      <c r="L91" s="465">
        <v>2087</v>
      </c>
    </row>
    <row r="92" spans="1:12" ht="12.65" customHeight="1">
      <c r="A92" s="1267" t="s">
        <v>810</v>
      </c>
      <c r="B92" s="779">
        <v>-6</v>
      </c>
      <c r="C92" s="779">
        <v>-36</v>
      </c>
      <c r="D92" s="779"/>
      <c r="E92" s="779">
        <v>516</v>
      </c>
      <c r="F92" s="779">
        <v>750</v>
      </c>
      <c r="G92" s="779">
        <v>166</v>
      </c>
      <c r="H92" s="779">
        <v>8</v>
      </c>
      <c r="I92" s="779">
        <v>7</v>
      </c>
      <c r="J92" s="779">
        <v>151</v>
      </c>
      <c r="K92" s="779">
        <v>30</v>
      </c>
      <c r="L92" s="779">
        <v>6700</v>
      </c>
    </row>
    <row r="93" spans="1:12" ht="12.65" customHeight="1">
      <c r="A93" s="1260" t="s">
        <v>811</v>
      </c>
      <c r="B93" s="465">
        <v>0</v>
      </c>
      <c r="C93" s="465">
        <v>0</v>
      </c>
      <c r="D93" s="465"/>
      <c r="E93" s="465">
        <v>0</v>
      </c>
      <c r="F93" s="465">
        <v>7</v>
      </c>
      <c r="G93" s="465">
        <v>2</v>
      </c>
      <c r="H93" s="465">
        <v>2</v>
      </c>
      <c r="I93" s="465">
        <v>0</v>
      </c>
      <c r="J93" s="465">
        <v>0</v>
      </c>
      <c r="K93" s="465">
        <v>0</v>
      </c>
      <c r="L93" s="465">
        <v>252</v>
      </c>
    </row>
    <row r="94" spans="1:12" ht="12.65" customHeight="1">
      <c r="A94" s="1260" t="s">
        <v>812</v>
      </c>
      <c r="B94" s="465">
        <v>-6</v>
      </c>
      <c r="C94" s="465">
        <v>-41</v>
      </c>
      <c r="D94" s="465"/>
      <c r="E94" s="465">
        <v>505</v>
      </c>
      <c r="F94" s="465">
        <v>839</v>
      </c>
      <c r="G94" s="465">
        <v>164</v>
      </c>
      <c r="H94" s="465">
        <v>6</v>
      </c>
      <c r="I94" s="465">
        <v>7</v>
      </c>
      <c r="J94" s="465">
        <v>151</v>
      </c>
      <c r="K94" s="465">
        <v>30</v>
      </c>
      <c r="L94" s="465">
        <v>5867</v>
      </c>
    </row>
    <row r="95" spans="1:12" ht="12.65" customHeight="1">
      <c r="A95" s="1260" t="s">
        <v>813</v>
      </c>
      <c r="B95" s="465">
        <v>0</v>
      </c>
      <c r="C95" s="465">
        <v>0</v>
      </c>
      <c r="D95" s="465"/>
      <c r="E95" s="465">
        <v>11</v>
      </c>
      <c r="F95" s="465">
        <v>7</v>
      </c>
      <c r="G95" s="465">
        <v>0</v>
      </c>
      <c r="H95" s="465">
        <v>0</v>
      </c>
      <c r="I95" s="465">
        <v>0</v>
      </c>
      <c r="J95" s="465">
        <v>0</v>
      </c>
      <c r="K95" s="465">
        <v>0</v>
      </c>
      <c r="L95" s="465">
        <v>581</v>
      </c>
    </row>
    <row r="96" spans="1:12" ht="12.65" customHeight="1">
      <c r="A96" s="1267" t="s">
        <v>814</v>
      </c>
      <c r="B96" s="779">
        <v>7</v>
      </c>
      <c r="C96" s="779">
        <v>31</v>
      </c>
      <c r="D96" s="779"/>
      <c r="E96" s="779">
        <v>48</v>
      </c>
      <c r="F96" s="779">
        <v>58</v>
      </c>
      <c r="G96" s="779">
        <v>40</v>
      </c>
      <c r="H96" s="779">
        <v>4</v>
      </c>
      <c r="I96" s="779">
        <v>7</v>
      </c>
      <c r="J96" s="779">
        <v>29</v>
      </c>
      <c r="K96" s="779">
        <v>64</v>
      </c>
      <c r="L96" s="779">
        <v>9074</v>
      </c>
    </row>
    <row r="97" spans="1:12" ht="12.65" customHeight="1">
      <c r="A97" s="1260" t="s">
        <v>815</v>
      </c>
      <c r="B97" s="465">
        <v>1</v>
      </c>
      <c r="C97" s="465">
        <v>9</v>
      </c>
      <c r="D97" s="465"/>
      <c r="E97" s="465">
        <v>29</v>
      </c>
      <c r="F97" s="465">
        <v>80</v>
      </c>
      <c r="G97" s="465">
        <v>24</v>
      </c>
      <c r="H97" s="465">
        <v>2</v>
      </c>
      <c r="I97" s="465">
        <v>5</v>
      </c>
      <c r="J97" s="465">
        <v>17</v>
      </c>
      <c r="K97" s="465">
        <v>59</v>
      </c>
      <c r="L97" s="465">
        <v>4649</v>
      </c>
    </row>
    <row r="98" spans="1:12" ht="12.65" customHeight="1">
      <c r="A98" s="1260" t="s">
        <v>816</v>
      </c>
      <c r="B98" s="465">
        <v>0</v>
      </c>
      <c r="C98" s="465">
        <v>0</v>
      </c>
      <c r="D98" s="465"/>
      <c r="E98" s="465">
        <v>1</v>
      </c>
      <c r="F98" s="465">
        <v>3</v>
      </c>
      <c r="G98" s="465">
        <v>2</v>
      </c>
      <c r="H98" s="465">
        <v>0</v>
      </c>
      <c r="I98" s="465">
        <v>1</v>
      </c>
      <c r="J98" s="465">
        <v>1</v>
      </c>
      <c r="K98" s="465">
        <v>100</v>
      </c>
      <c r="L98" s="465">
        <v>3373</v>
      </c>
    </row>
    <row r="99" spans="1:12" ht="12.65" customHeight="1">
      <c r="A99" s="1260" t="s">
        <v>817</v>
      </c>
      <c r="B99" s="465">
        <v>6</v>
      </c>
      <c r="C99" s="465">
        <v>228</v>
      </c>
      <c r="D99" s="465"/>
      <c r="E99" s="465">
        <v>18</v>
      </c>
      <c r="F99" s="465">
        <v>207</v>
      </c>
      <c r="G99" s="465">
        <v>14</v>
      </c>
      <c r="H99" s="465">
        <v>2</v>
      </c>
      <c r="I99" s="465">
        <v>1</v>
      </c>
      <c r="J99" s="465">
        <v>11</v>
      </c>
      <c r="K99" s="465">
        <v>73</v>
      </c>
      <c r="L99" s="465">
        <v>1052</v>
      </c>
    </row>
    <row r="100" spans="1:12" ht="12.65" customHeight="1">
      <c r="A100" s="1267" t="s">
        <v>818</v>
      </c>
      <c r="B100" s="779">
        <v>29</v>
      </c>
      <c r="C100" s="779">
        <v>26</v>
      </c>
      <c r="D100" s="779"/>
      <c r="E100" s="779">
        <v>254</v>
      </c>
      <c r="F100" s="779">
        <v>49</v>
      </c>
      <c r="G100" s="779">
        <v>183</v>
      </c>
      <c r="H100" s="779">
        <v>24</v>
      </c>
      <c r="I100" s="779">
        <v>42</v>
      </c>
      <c r="J100" s="779">
        <v>117</v>
      </c>
      <c r="K100" s="779">
        <v>64</v>
      </c>
      <c r="L100" s="779">
        <v>44786</v>
      </c>
    </row>
    <row r="101" spans="1:12" ht="12.65" customHeight="1">
      <c r="A101" s="1267" t="s">
        <v>821</v>
      </c>
      <c r="B101" s="779">
        <v>0</v>
      </c>
      <c r="C101" s="779">
        <v>0</v>
      </c>
      <c r="D101" s="779"/>
      <c r="E101" s="779">
        <v>7</v>
      </c>
      <c r="F101" s="779">
        <v>113</v>
      </c>
      <c r="G101" s="779">
        <v>5</v>
      </c>
      <c r="H101" s="779">
        <v>3</v>
      </c>
      <c r="I101" s="779">
        <v>1</v>
      </c>
      <c r="J101" s="779">
        <v>1</v>
      </c>
      <c r="K101" s="779">
        <v>14</v>
      </c>
      <c r="L101" s="779">
        <v>737</v>
      </c>
    </row>
    <row r="102" spans="1:12" ht="12.65" customHeight="1">
      <c r="A102" s="1403" t="s">
        <v>822</v>
      </c>
      <c r="B102" s="1253">
        <v>35</v>
      </c>
      <c r="C102" s="1253">
        <v>10</v>
      </c>
      <c r="D102" s="1253"/>
      <c r="E102" s="1253">
        <v>2801</v>
      </c>
      <c r="F102" s="1253">
        <v>209</v>
      </c>
      <c r="G102" s="1253">
        <v>1601</v>
      </c>
      <c r="H102" s="1253">
        <v>110</v>
      </c>
      <c r="I102" s="1253">
        <v>242</v>
      </c>
      <c r="J102" s="1253">
        <v>1249</v>
      </c>
      <c r="K102" s="1253">
        <v>51</v>
      </c>
      <c r="L102" s="1253">
        <v>135941</v>
      </c>
    </row>
    <row r="103" spans="1:12" ht="15.65" customHeight="1">
      <c r="A103" s="1260" t="s">
        <v>823</v>
      </c>
      <c r="B103" s="465">
        <v>19</v>
      </c>
      <c r="C103" s="465">
        <v>5</v>
      </c>
      <c r="D103" s="465"/>
      <c r="E103" s="465">
        <v>824</v>
      </c>
      <c r="F103" s="465">
        <v>39</v>
      </c>
      <c r="G103" s="465">
        <v>141</v>
      </c>
      <c r="H103" s="465">
        <v>15</v>
      </c>
      <c r="I103" s="465">
        <v>38</v>
      </c>
      <c r="J103" s="465">
        <v>88</v>
      </c>
      <c r="K103" s="465">
        <v>18</v>
      </c>
      <c r="L103" s="465">
        <v>162316</v>
      </c>
    </row>
    <row r="104" spans="1:12" ht="15.65" customHeight="1">
      <c r="A104" s="1260" t="s">
        <v>824</v>
      </c>
      <c r="B104" s="465">
        <v>-9</v>
      </c>
      <c r="C104" s="465">
        <v>-19</v>
      </c>
      <c r="D104" s="465"/>
      <c r="E104" s="465">
        <v>311</v>
      </c>
      <c r="F104" s="465">
        <v>164</v>
      </c>
      <c r="G104" s="465">
        <v>257</v>
      </c>
      <c r="H104" s="465">
        <v>48</v>
      </c>
      <c r="I104" s="465">
        <v>48</v>
      </c>
      <c r="J104" s="465">
        <v>161</v>
      </c>
      <c r="K104" s="465">
        <v>52</v>
      </c>
      <c r="L104" s="465">
        <v>18633</v>
      </c>
    </row>
    <row r="105" spans="1:12" ht="15.65" customHeight="1">
      <c r="A105" s="1260" t="s">
        <v>843</v>
      </c>
      <c r="B105" s="465">
        <v>34</v>
      </c>
      <c r="C105" s="465">
        <v>201</v>
      </c>
      <c r="D105" s="465"/>
      <c r="E105" s="465">
        <v>218</v>
      </c>
      <c r="F105" s="465">
        <v>314</v>
      </c>
      <c r="G105" s="465">
        <v>202</v>
      </c>
      <c r="H105" s="465">
        <v>21</v>
      </c>
      <c r="I105" s="465">
        <v>71</v>
      </c>
      <c r="J105" s="465">
        <v>110</v>
      </c>
      <c r="K105" s="465">
        <v>50</v>
      </c>
      <c r="L105" s="465">
        <v>6779</v>
      </c>
    </row>
    <row r="106" spans="1:12" ht="15.65" customHeight="1">
      <c r="A106" s="1402" t="s">
        <v>826</v>
      </c>
      <c r="B106" s="913">
        <v>44</v>
      </c>
      <c r="C106" s="913">
        <v>9</v>
      </c>
      <c r="D106" s="913"/>
      <c r="E106" s="913">
        <v>1353</v>
      </c>
      <c r="F106" s="913">
        <v>68</v>
      </c>
      <c r="G106" s="913">
        <v>600</v>
      </c>
      <c r="H106" s="913">
        <v>84</v>
      </c>
      <c r="I106" s="913">
        <v>157</v>
      </c>
      <c r="J106" s="913">
        <v>359</v>
      </c>
      <c r="K106" s="913">
        <v>36</v>
      </c>
      <c r="L106" s="913">
        <v>187728</v>
      </c>
    </row>
    <row r="107" spans="1:12" ht="15.65" customHeight="1">
      <c r="A107" s="1403" t="s">
        <v>772</v>
      </c>
      <c r="B107" s="1253">
        <v>2</v>
      </c>
      <c r="C107" s="1253">
        <v>18</v>
      </c>
      <c r="D107" s="1253"/>
      <c r="E107" s="1253">
        <v>34</v>
      </c>
      <c r="F107" s="1253">
        <v>75</v>
      </c>
      <c r="G107" s="1253">
        <v>2</v>
      </c>
      <c r="H107" s="1253">
        <v>0</v>
      </c>
      <c r="I107" s="1253">
        <v>0</v>
      </c>
      <c r="J107" s="1253">
        <v>2</v>
      </c>
      <c r="K107" s="1253">
        <v>6</v>
      </c>
      <c r="L107" s="1253">
        <v>4569</v>
      </c>
    </row>
    <row r="108" spans="1:12" ht="16.5" customHeight="1">
      <c r="A108" s="1403" t="s">
        <v>827</v>
      </c>
      <c r="B108" s="1253">
        <v>0</v>
      </c>
      <c r="C108" s="1253">
        <v>0</v>
      </c>
      <c r="D108" s="1253"/>
      <c r="E108" s="1253">
        <v>0</v>
      </c>
      <c r="F108" s="1253">
        <v>0</v>
      </c>
      <c r="G108" s="1253">
        <v>0</v>
      </c>
      <c r="H108" s="1253">
        <v>0</v>
      </c>
      <c r="I108" s="1253">
        <v>0</v>
      </c>
      <c r="J108" s="1253">
        <v>0</v>
      </c>
      <c r="K108" s="1253">
        <v>0</v>
      </c>
      <c r="L108" s="1253">
        <v>16812</v>
      </c>
    </row>
    <row r="109" spans="1:12" ht="15.65" customHeight="1">
      <c r="A109" s="1403" t="s">
        <v>828</v>
      </c>
      <c r="B109" s="1253">
        <v>81</v>
      </c>
      <c r="C109" s="1253">
        <v>9</v>
      </c>
      <c r="D109" s="1253"/>
      <c r="E109" s="1253">
        <v>4188</v>
      </c>
      <c r="F109" s="1253">
        <v>129</v>
      </c>
      <c r="G109" s="1253">
        <v>2203</v>
      </c>
      <c r="H109" s="1253">
        <v>194</v>
      </c>
      <c r="I109" s="1253">
        <v>399</v>
      </c>
      <c r="J109" s="1253">
        <v>1610</v>
      </c>
      <c r="K109" s="1253">
        <v>46</v>
      </c>
      <c r="L109" s="1253">
        <v>345050</v>
      </c>
    </row>
    <row r="110" spans="1:12" ht="15.65" customHeight="1">
      <c r="A110" s="1403" t="s">
        <v>829</v>
      </c>
      <c r="B110" s="1253"/>
      <c r="C110" s="1254"/>
      <c r="D110" s="1254"/>
      <c r="E110" s="1254">
        <v>675</v>
      </c>
      <c r="F110" s="1255"/>
      <c r="G110" s="1255"/>
      <c r="H110" s="1255"/>
      <c r="I110" s="1255"/>
      <c r="J110" s="1255"/>
      <c r="K110" s="1255"/>
      <c r="L110" s="1254">
        <v>75176</v>
      </c>
    </row>
    <row r="111" spans="1:12" ht="15.65" customHeight="1">
      <c r="A111" s="1403" t="s">
        <v>844</v>
      </c>
      <c r="B111" s="1254">
        <v>-25</v>
      </c>
      <c r="C111" s="1254"/>
      <c r="D111" s="1254"/>
      <c r="E111" s="1254"/>
      <c r="F111" s="1255"/>
      <c r="G111" s="1255"/>
      <c r="H111" s="1255"/>
      <c r="I111" s="1255"/>
      <c r="J111" s="1255"/>
      <c r="K111" s="1255"/>
      <c r="L111" s="1254"/>
    </row>
    <row r="112" spans="1:12" ht="18.649999999999999" customHeight="1">
      <c r="A112" s="1403" t="s">
        <v>245</v>
      </c>
      <c r="B112" s="1253">
        <v>56</v>
      </c>
      <c r="C112" s="1254">
        <v>7</v>
      </c>
      <c r="D112" s="1254"/>
      <c r="E112" s="1254"/>
      <c r="F112" s="1255"/>
      <c r="G112" s="1255"/>
      <c r="H112" s="1255"/>
      <c r="I112" s="1255"/>
      <c r="J112" s="1255"/>
      <c r="K112" s="1255"/>
      <c r="L112" s="1254"/>
    </row>
    <row r="113" spans="1:12" ht="14.15" customHeight="1">
      <c r="A113" s="1403" t="s">
        <v>845</v>
      </c>
      <c r="B113" s="1253"/>
      <c r="C113" s="1254"/>
      <c r="D113" s="1254"/>
      <c r="E113" s="1254"/>
      <c r="F113" s="1254"/>
      <c r="G113" s="1254">
        <v>3</v>
      </c>
      <c r="H113" s="1254">
        <v>3</v>
      </c>
      <c r="I113" s="1254">
        <v>0</v>
      </c>
      <c r="J113" s="1254">
        <v>0</v>
      </c>
      <c r="K113" s="1254"/>
      <c r="L113" s="1254"/>
    </row>
    <row r="114" spans="1:12" ht="15.65" customHeight="1">
      <c r="A114" s="1519" t="s">
        <v>846</v>
      </c>
      <c r="B114" s="1520"/>
      <c r="C114" s="1520"/>
      <c r="D114" s="1520"/>
      <c r="E114" s="1520"/>
      <c r="F114" s="1520"/>
      <c r="G114" s="1520"/>
      <c r="H114" s="1520"/>
      <c r="I114" s="1520"/>
      <c r="J114" s="1520"/>
      <c r="K114" s="1520"/>
      <c r="L114" s="1520"/>
    </row>
    <row r="115" spans="1:12" ht="17.5" customHeight="1">
      <c r="A115" s="1519" t="s">
        <v>847</v>
      </c>
      <c r="B115" s="1520"/>
      <c r="C115" s="1520"/>
      <c r="D115" s="1520"/>
      <c r="E115" s="1520"/>
      <c r="F115" s="1520"/>
      <c r="G115" s="1520"/>
      <c r="H115" s="1520"/>
      <c r="I115" s="1520"/>
      <c r="J115" s="1520"/>
      <c r="K115" s="1520"/>
      <c r="L115" s="1520"/>
    </row>
    <row r="116" spans="1:12" ht="24.65" customHeight="1">
      <c r="A116" s="1519" t="s">
        <v>848</v>
      </c>
      <c r="B116" s="1520"/>
      <c r="C116" s="1520"/>
      <c r="D116" s="1520"/>
      <c r="E116" s="1520"/>
      <c r="F116" s="1520"/>
      <c r="G116" s="1520"/>
      <c r="H116" s="1520"/>
      <c r="I116" s="1520"/>
      <c r="J116" s="1520"/>
      <c r="K116" s="1520"/>
      <c r="L116" s="1520"/>
    </row>
    <row r="117" spans="1:12" ht="14.5" customHeight="1">
      <c r="A117" s="1519" t="s">
        <v>849</v>
      </c>
      <c r="B117" s="1520"/>
      <c r="C117" s="1520"/>
      <c r="D117" s="1520"/>
      <c r="E117" s="1520"/>
      <c r="F117" s="1520"/>
      <c r="G117" s="1520"/>
      <c r="H117" s="1520"/>
      <c r="I117" s="1520"/>
      <c r="J117" s="1520"/>
      <c r="K117" s="1520"/>
      <c r="L117" s="1520"/>
    </row>
    <row r="118" spans="1:12" ht="35.25" customHeight="1">
      <c r="A118" s="1518" t="s">
        <v>850</v>
      </c>
      <c r="B118" s="1518"/>
      <c r="C118" s="1518"/>
      <c r="D118" s="1518"/>
      <c r="E118" s="1518"/>
      <c r="F118" s="1518"/>
      <c r="G118" s="1518"/>
      <c r="H118" s="1518"/>
      <c r="I118" s="1518"/>
      <c r="J118" s="1518"/>
      <c r="K118" s="1518"/>
      <c r="L118" s="1518"/>
    </row>
    <row r="119" spans="1:12" ht="22.5" customHeight="1">
      <c r="A119" s="1515" t="s">
        <v>853</v>
      </c>
      <c r="B119" s="1515"/>
      <c r="C119" s="1515"/>
      <c r="D119" s="1515"/>
      <c r="E119" s="1515"/>
      <c r="F119" s="1515"/>
      <c r="G119" s="1515"/>
      <c r="H119" s="1515"/>
      <c r="I119" s="1515"/>
      <c r="J119" s="1515"/>
      <c r="K119" s="1515"/>
      <c r="L119" s="1515"/>
    </row>
  </sheetData>
  <mergeCells count="23">
    <mergeCell ref="A119:L119"/>
    <mergeCell ref="E62:E63"/>
    <mergeCell ref="I62:I63"/>
    <mergeCell ref="J62:J63"/>
    <mergeCell ref="L62:L63"/>
    <mergeCell ref="A118:L118"/>
    <mergeCell ref="A114:L114"/>
    <mergeCell ref="A115:L115"/>
    <mergeCell ref="A116:L116"/>
    <mergeCell ref="A117:L117"/>
    <mergeCell ref="A60:L60"/>
    <mergeCell ref="A1:L2"/>
    <mergeCell ref="A61:L61"/>
    <mergeCell ref="A55:L55"/>
    <mergeCell ref="L3:L4"/>
    <mergeCell ref="I3:I4"/>
    <mergeCell ref="J3:J4"/>
    <mergeCell ref="H3:H4"/>
    <mergeCell ref="E3:E4"/>
    <mergeCell ref="A56:L56"/>
    <mergeCell ref="A57:L57"/>
    <mergeCell ref="A58:L58"/>
    <mergeCell ref="A59:L59"/>
  </mergeCells>
  <pageMargins left="0.70866141732283472" right="0.70866141732283472" top="0.74803149606299213" bottom="0.74803149606299213" header="0.31496062992125984" footer="0.31496062992125984"/>
  <pageSetup paperSize="9" scale="75" fitToWidth="0" fitToHeight="0" orientation="portrait" r:id="rId1"/>
  <headerFooter alignWithMargins="0">
    <oddHeader>&amp;CFirst quarter 2022&amp;R&amp;"-,Bold"&amp;K0000A0Risk, liquidity and capital management</oddHeader>
    <oddFooter>&amp;R&amp;"-,Bold"&amp;K0000A0Nordea</oddFooter>
  </headerFooter>
  <rowBreaks count="1" manualBreakCount="1">
    <brk id="60" max="16383" man="1"/>
  </rowBreaks>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7336-CA87-44CB-8E43-22472F2482C2}">
  <dimension ref="A1:AJ84"/>
  <sheetViews>
    <sheetView view="pageLayout" topLeftCell="B1" zoomScale="85" zoomScaleNormal="100" zoomScalePageLayoutView="85" workbookViewId="0">
      <selection activeCell="A4" sqref="A4"/>
    </sheetView>
  </sheetViews>
  <sheetFormatPr defaultColWidth="9.1796875" defaultRowHeight="14.5"/>
  <cols>
    <col min="1" max="1" width="26.1796875" style="151" hidden="1" customWidth="1"/>
    <col min="2" max="2" width="31.7265625" style="146" customWidth="1"/>
    <col min="3" max="3" width="11.453125" style="473" customWidth="1"/>
    <col min="4" max="4" width="9.81640625" style="146" customWidth="1"/>
    <col min="5" max="5" width="11.1796875" style="146" customWidth="1"/>
    <col min="6" max="6" width="9.81640625" style="146" customWidth="1"/>
    <col min="7" max="7" width="11" style="146" customWidth="1"/>
    <col min="8" max="9" width="9.81640625" style="146" customWidth="1"/>
    <col min="10" max="10" width="9.81640625" style="145" customWidth="1"/>
  </cols>
  <sheetData>
    <row r="1" spans="1:36" ht="16.5" customHeight="1">
      <c r="A1" s="613"/>
      <c r="B1" s="1521" t="s">
        <v>854</v>
      </c>
      <c r="C1" s="1522"/>
      <c r="D1" s="1522"/>
      <c r="E1" s="1522"/>
      <c r="F1" s="1522"/>
      <c r="G1" s="1522"/>
      <c r="H1" s="1522"/>
      <c r="I1" s="1522"/>
      <c r="J1" s="1522"/>
    </row>
    <row r="2" spans="1:36" ht="2.15" customHeight="1">
      <c r="A2" s="612"/>
      <c r="B2" s="1522"/>
      <c r="C2" s="1522"/>
      <c r="D2" s="1522"/>
      <c r="E2" s="1522"/>
      <c r="F2" s="1522"/>
      <c r="G2" s="1522"/>
      <c r="H2" s="1522"/>
      <c r="I2" s="1522"/>
      <c r="J2" s="1522"/>
    </row>
    <row r="3" spans="1:36" s="416" customFormat="1" ht="39.65" customHeight="1">
      <c r="A3" s="610"/>
      <c r="B3" s="1309"/>
      <c r="C3" s="1517" t="s">
        <v>839</v>
      </c>
      <c r="D3" s="1527" t="s">
        <v>1554</v>
      </c>
      <c r="E3" s="1517" t="s">
        <v>855</v>
      </c>
      <c r="F3" s="1525" t="s">
        <v>834</v>
      </c>
      <c r="G3" s="1525" t="s">
        <v>1552</v>
      </c>
      <c r="H3" s="1297"/>
      <c r="I3" s="1529" t="s">
        <v>1551</v>
      </c>
      <c r="J3" s="1525" t="s">
        <v>1553</v>
      </c>
    </row>
    <row r="4" spans="1:36" s="416" customFormat="1" ht="18.75" customHeight="1">
      <c r="A4" s="609"/>
      <c r="B4" s="798" t="s">
        <v>103</v>
      </c>
      <c r="C4" s="1512"/>
      <c r="D4" s="1528"/>
      <c r="E4" s="1512"/>
      <c r="F4" s="1526"/>
      <c r="G4" s="1530"/>
      <c r="H4" s="1298" t="s">
        <v>841</v>
      </c>
      <c r="I4" s="1528"/>
      <c r="J4" s="1530"/>
    </row>
    <row r="5" spans="1:36" ht="13.5" customHeight="1">
      <c r="A5" s="608"/>
      <c r="B5" s="285" t="s">
        <v>856</v>
      </c>
      <c r="C5" s="279">
        <v>-9</v>
      </c>
      <c r="D5" s="279">
        <v>-8.0178173719376389</v>
      </c>
      <c r="E5" s="279">
        <v>-9</v>
      </c>
      <c r="F5" s="279">
        <v>445</v>
      </c>
      <c r="G5" s="279">
        <v>98.849349149229198</v>
      </c>
      <c r="H5" s="279">
        <v>118</v>
      </c>
      <c r="I5" s="279">
        <v>31.884057971014489</v>
      </c>
      <c r="J5" s="279">
        <v>44900</v>
      </c>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row>
    <row r="6" spans="1:36" ht="12" customHeight="1">
      <c r="A6" s="607"/>
      <c r="B6" s="285" t="s">
        <v>857</v>
      </c>
      <c r="C6" s="279">
        <v>2</v>
      </c>
      <c r="D6" s="279">
        <v>1.7817371937639199</v>
      </c>
      <c r="E6" s="279">
        <v>2</v>
      </c>
      <c r="F6" s="279"/>
      <c r="G6" s="279"/>
      <c r="H6" s="148">
        <v>44</v>
      </c>
      <c r="I6" s="279"/>
      <c r="J6" s="279"/>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row>
    <row r="7" spans="1:36" ht="12" customHeight="1">
      <c r="A7" s="601"/>
      <c r="B7" s="285" t="s">
        <v>858</v>
      </c>
      <c r="C7" s="279">
        <v>-11</v>
      </c>
      <c r="D7" s="279">
        <v>-9.799554565701559</v>
      </c>
      <c r="E7" s="279">
        <v>-11</v>
      </c>
      <c r="F7" s="279"/>
      <c r="G7" s="279"/>
      <c r="H7" s="279">
        <v>74</v>
      </c>
      <c r="I7" s="279"/>
      <c r="J7" s="279"/>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row>
    <row r="8" spans="1:36" ht="12" customHeight="1">
      <c r="A8" s="601"/>
      <c r="B8" s="285" t="s">
        <v>859</v>
      </c>
      <c r="C8" s="279">
        <v>14</v>
      </c>
      <c r="D8" s="279">
        <v>15.176151761517616</v>
      </c>
      <c r="E8" s="279">
        <v>14</v>
      </c>
      <c r="F8" s="279">
        <v>491</v>
      </c>
      <c r="G8" s="279">
        <v>132.66684679816265</v>
      </c>
      <c r="H8" s="279">
        <v>110</v>
      </c>
      <c r="I8" s="279">
        <v>13.645621181262729</v>
      </c>
      <c r="J8" s="279">
        <v>36900</v>
      </c>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row>
    <row r="9" spans="1:36" ht="12" customHeight="1">
      <c r="A9" s="601"/>
      <c r="B9" s="285" t="s">
        <v>857</v>
      </c>
      <c r="C9" s="279">
        <v>1</v>
      </c>
      <c r="D9" s="279">
        <v>1.084010840108401</v>
      </c>
      <c r="E9" s="279">
        <v>1</v>
      </c>
      <c r="F9" s="279"/>
      <c r="G9" s="279"/>
      <c r="H9" s="148">
        <v>67</v>
      </c>
      <c r="I9" s="279"/>
      <c r="J9" s="279"/>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416"/>
      <c r="AJ9" s="416"/>
    </row>
    <row r="10" spans="1:36" ht="12" customHeight="1">
      <c r="A10" s="601"/>
      <c r="B10" s="285" t="s">
        <v>858</v>
      </c>
      <c r="C10" s="279">
        <v>13</v>
      </c>
      <c r="D10" s="279">
        <v>14.092140921409214</v>
      </c>
      <c r="E10" s="279">
        <v>13</v>
      </c>
      <c r="F10" s="279"/>
      <c r="G10" s="279"/>
      <c r="H10" s="279">
        <v>43</v>
      </c>
      <c r="I10" s="279"/>
      <c r="J10" s="279"/>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row>
    <row r="11" spans="1:36" ht="12" customHeight="1">
      <c r="A11" s="601"/>
      <c r="B11" s="285" t="s">
        <v>860</v>
      </c>
      <c r="C11" s="279">
        <v>1</v>
      </c>
      <c r="D11" s="279">
        <v>1.0075566750629723</v>
      </c>
      <c r="E11" s="279">
        <v>1</v>
      </c>
      <c r="F11" s="279">
        <v>98</v>
      </c>
      <c r="G11" s="279">
        <v>24.66091245376079</v>
      </c>
      <c r="H11" s="279">
        <v>39</v>
      </c>
      <c r="I11" s="279">
        <v>32.835820895522389</v>
      </c>
      <c r="J11" s="279">
        <v>39700</v>
      </c>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row>
    <row r="12" spans="1:36" ht="12" customHeight="1">
      <c r="A12" s="601"/>
      <c r="B12" s="285" t="s">
        <v>857</v>
      </c>
      <c r="C12" s="279">
        <v>0</v>
      </c>
      <c r="D12" s="279">
        <v>0</v>
      </c>
      <c r="E12" s="279">
        <v>0</v>
      </c>
      <c r="F12" s="279"/>
      <c r="G12" s="279"/>
      <c r="H12" s="148">
        <v>22</v>
      </c>
      <c r="I12" s="279"/>
      <c r="J12" s="279"/>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row>
    <row r="13" spans="1:36" ht="12" customHeight="1">
      <c r="A13" s="601"/>
      <c r="B13" s="285" t="s">
        <v>858</v>
      </c>
      <c r="C13" s="279">
        <v>1</v>
      </c>
      <c r="D13" s="279">
        <v>1.0075566750629723</v>
      </c>
      <c r="E13" s="279">
        <v>1</v>
      </c>
      <c r="F13" s="279"/>
      <c r="G13" s="279"/>
      <c r="H13" s="279">
        <v>17</v>
      </c>
      <c r="I13" s="279"/>
      <c r="J13" s="279"/>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row>
    <row r="14" spans="1:36" ht="12" customHeight="1">
      <c r="A14" s="601"/>
      <c r="B14" s="285" t="s">
        <v>861</v>
      </c>
      <c r="C14" s="279">
        <v>6</v>
      </c>
      <c r="D14" s="279">
        <v>4.5627376425855513</v>
      </c>
      <c r="E14" s="279">
        <v>6</v>
      </c>
      <c r="F14" s="279">
        <v>73</v>
      </c>
      <c r="G14" s="279">
        <v>13.865937280376849</v>
      </c>
      <c r="H14" s="279">
        <v>47</v>
      </c>
      <c r="I14" s="279">
        <v>28.767123287671232</v>
      </c>
      <c r="J14" s="279">
        <v>52600</v>
      </c>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row>
    <row r="15" spans="1:36" ht="12" customHeight="1">
      <c r="A15" s="601"/>
      <c r="B15" s="285" t="s">
        <v>857</v>
      </c>
      <c r="C15" s="279">
        <v>2</v>
      </c>
      <c r="D15" s="279">
        <v>1.5209125475285172</v>
      </c>
      <c r="E15" s="279">
        <v>2</v>
      </c>
      <c r="F15" s="279"/>
      <c r="G15" s="279"/>
      <c r="H15" s="148">
        <v>21</v>
      </c>
      <c r="I15" s="279"/>
      <c r="J15" s="279"/>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row>
    <row r="16" spans="1:36" ht="12" customHeight="1">
      <c r="A16" s="601"/>
      <c r="B16" s="285" t="s">
        <v>858</v>
      </c>
      <c r="C16" s="279">
        <v>4</v>
      </c>
      <c r="D16" s="279">
        <v>3.0418250950570345</v>
      </c>
      <c r="E16" s="279">
        <v>4</v>
      </c>
      <c r="F16" s="279"/>
      <c r="G16" s="279"/>
      <c r="H16" s="279">
        <v>26</v>
      </c>
      <c r="I16" s="279"/>
      <c r="J16" s="279"/>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row>
    <row r="17" spans="1:36" ht="12" customHeight="1">
      <c r="A17" s="601"/>
      <c r="B17" s="285" t="s">
        <v>862</v>
      </c>
      <c r="C17" s="279">
        <v>1</v>
      </c>
      <c r="D17" s="279"/>
      <c r="E17" s="279">
        <v>1</v>
      </c>
      <c r="F17" s="279">
        <v>0</v>
      </c>
      <c r="G17" s="279"/>
      <c r="H17" s="279">
        <v>23</v>
      </c>
      <c r="I17" s="279"/>
      <c r="J17" s="279">
        <v>-100</v>
      </c>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row>
    <row r="18" spans="1:36" ht="12" customHeight="1">
      <c r="A18" s="606"/>
      <c r="B18" s="793" t="s">
        <v>863</v>
      </c>
      <c r="C18" s="790">
        <v>13</v>
      </c>
      <c r="D18" s="790">
        <v>2.9885057471264367</v>
      </c>
      <c r="E18" s="790">
        <v>13</v>
      </c>
      <c r="F18" s="790">
        <v>1107</v>
      </c>
      <c r="G18" s="790">
        <v>63.497708461198712</v>
      </c>
      <c r="H18" s="790">
        <v>337</v>
      </c>
      <c r="I18" s="790">
        <v>20.375</v>
      </c>
      <c r="J18" s="790">
        <v>174000</v>
      </c>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row>
    <row r="19" spans="1:36" ht="12" customHeight="1">
      <c r="A19" s="601"/>
      <c r="B19" s="791" t="s">
        <v>857</v>
      </c>
      <c r="C19" s="792">
        <v>3</v>
      </c>
      <c r="D19" s="792">
        <v>0.68965517241379315</v>
      </c>
      <c r="E19" s="792">
        <v>3</v>
      </c>
      <c r="F19" s="792"/>
      <c r="G19" s="792"/>
      <c r="H19" s="792">
        <v>163</v>
      </c>
      <c r="I19" s="792"/>
      <c r="J19" s="792"/>
      <c r="K19" s="416"/>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row>
    <row r="20" spans="1:36" ht="12" customHeight="1">
      <c r="A20" s="607"/>
      <c r="B20" s="791" t="s">
        <v>858</v>
      </c>
      <c r="C20" s="792">
        <v>10</v>
      </c>
      <c r="D20" s="792">
        <v>2.2988505747126435</v>
      </c>
      <c r="E20" s="792">
        <v>10</v>
      </c>
      <c r="F20" s="792"/>
      <c r="G20" s="792"/>
      <c r="H20" s="792">
        <v>174.03200000000001</v>
      </c>
      <c r="I20" s="792"/>
      <c r="J20" s="792"/>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row>
    <row r="21" spans="1:36" ht="12" customHeight="1">
      <c r="A21" s="601"/>
      <c r="B21" s="287"/>
      <c r="C21" s="282"/>
      <c r="D21" s="282"/>
      <c r="E21" s="282"/>
      <c r="F21" s="282"/>
      <c r="G21" s="282"/>
      <c r="H21" s="282"/>
      <c r="I21" s="282"/>
      <c r="J21" s="282"/>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row>
    <row r="22" spans="1:36" ht="12" customHeight="1">
      <c r="B22" s="285" t="s">
        <v>864</v>
      </c>
      <c r="C22" s="279">
        <v>-7</v>
      </c>
      <c r="D22" s="279">
        <v>-10.894941634241246</v>
      </c>
      <c r="E22" s="279">
        <v>-7</v>
      </c>
      <c r="F22" s="279">
        <v>571</v>
      </c>
      <c r="G22" s="279">
        <v>220.23373317391136</v>
      </c>
      <c r="H22" s="279">
        <v>227</v>
      </c>
      <c r="I22" s="279">
        <v>56.756756756756758</v>
      </c>
      <c r="J22" s="279">
        <v>25700</v>
      </c>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row>
    <row r="23" spans="1:36" ht="12" customHeight="1">
      <c r="B23" s="285" t="s">
        <v>857</v>
      </c>
      <c r="C23" s="279">
        <v>-7</v>
      </c>
      <c r="D23" s="279">
        <v>-10.894941634241246</v>
      </c>
      <c r="E23" s="279">
        <v>-7</v>
      </c>
      <c r="F23" s="279"/>
      <c r="G23" s="279"/>
      <c r="H23" s="279">
        <v>147</v>
      </c>
      <c r="I23" s="279"/>
      <c r="J23" s="279"/>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row>
    <row r="24" spans="1:36" ht="12" customHeight="1">
      <c r="B24" s="285" t="s">
        <v>858</v>
      </c>
      <c r="C24" s="279">
        <v>0</v>
      </c>
      <c r="D24" s="279">
        <v>0</v>
      </c>
      <c r="E24" s="279">
        <v>0</v>
      </c>
      <c r="F24" s="279"/>
      <c r="G24" s="279"/>
      <c r="H24" s="279">
        <v>80</v>
      </c>
      <c r="I24" s="279"/>
      <c r="J24" s="279"/>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row>
    <row r="25" spans="1:36" ht="12" customHeight="1">
      <c r="B25" s="285" t="s">
        <v>865</v>
      </c>
      <c r="C25" s="279">
        <v>15</v>
      </c>
      <c r="D25" s="279">
        <v>29.411764705882351</v>
      </c>
      <c r="E25" s="279">
        <v>16</v>
      </c>
      <c r="F25" s="279">
        <v>439</v>
      </c>
      <c r="G25" s="279">
        <v>212.51875877426536</v>
      </c>
      <c r="H25" s="279">
        <v>257</v>
      </c>
      <c r="I25" s="279">
        <v>43.052391799544424</v>
      </c>
      <c r="J25" s="279">
        <v>20400</v>
      </c>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c r="AJ25" s="416"/>
    </row>
    <row r="26" spans="1:36" ht="12" customHeight="1">
      <c r="B26" s="285" t="s">
        <v>857</v>
      </c>
      <c r="C26" s="279">
        <v>8</v>
      </c>
      <c r="D26" s="279">
        <v>15.686274509803921</v>
      </c>
      <c r="E26" s="279">
        <v>9</v>
      </c>
      <c r="F26" s="279"/>
      <c r="G26" s="279"/>
      <c r="H26" s="148">
        <v>189</v>
      </c>
      <c r="I26" s="279"/>
      <c r="J26" s="279"/>
      <c r="K26" s="416"/>
      <c r="L26" s="416"/>
      <c r="M26" s="416"/>
      <c r="N26" s="416"/>
      <c r="O26" s="416"/>
      <c r="P26" s="416"/>
      <c r="Q26" s="416"/>
      <c r="R26" s="416"/>
      <c r="S26" s="416"/>
      <c r="T26" s="416"/>
      <c r="U26" s="416"/>
      <c r="V26" s="416"/>
      <c r="W26" s="416"/>
      <c r="X26" s="416"/>
      <c r="Y26" s="416"/>
      <c r="Z26" s="416"/>
      <c r="AA26" s="416"/>
      <c r="AB26" s="416"/>
      <c r="AC26" s="416"/>
      <c r="AD26" s="416"/>
      <c r="AE26" s="416"/>
      <c r="AF26" s="416"/>
      <c r="AG26" s="416"/>
      <c r="AH26" s="416"/>
      <c r="AI26" s="416"/>
      <c r="AJ26" s="416"/>
    </row>
    <row r="27" spans="1:36" ht="12" customHeight="1">
      <c r="B27" s="285" t="s">
        <v>858</v>
      </c>
      <c r="C27" s="279">
        <v>7</v>
      </c>
      <c r="D27" s="279">
        <v>13.725490196078432</v>
      </c>
      <c r="E27" s="279">
        <v>7</v>
      </c>
      <c r="F27" s="279"/>
      <c r="G27" s="279"/>
      <c r="H27" s="279">
        <v>68</v>
      </c>
      <c r="I27" s="279"/>
      <c r="J27" s="279"/>
      <c r="K27" s="416"/>
      <c r="L27" s="416"/>
      <c r="M27" s="416"/>
      <c r="N27" s="416"/>
      <c r="O27" s="416"/>
      <c r="P27" s="416"/>
      <c r="Q27" s="416"/>
      <c r="R27" s="416"/>
      <c r="S27" s="416"/>
      <c r="T27" s="416"/>
      <c r="U27" s="416"/>
      <c r="V27" s="416"/>
      <c r="W27" s="416"/>
      <c r="X27" s="416"/>
      <c r="Y27" s="416"/>
      <c r="Z27" s="416"/>
      <c r="AA27" s="416"/>
      <c r="AB27" s="416"/>
      <c r="AC27" s="416"/>
      <c r="AD27" s="416"/>
      <c r="AE27" s="416"/>
      <c r="AF27" s="416"/>
      <c r="AG27" s="416"/>
      <c r="AH27" s="416"/>
      <c r="AI27" s="416"/>
      <c r="AJ27" s="416"/>
    </row>
    <row r="28" spans="1:36" ht="12" customHeight="1">
      <c r="B28" s="285" t="s">
        <v>866</v>
      </c>
      <c r="C28" s="279">
        <v>-2</v>
      </c>
      <c r="D28" s="279">
        <v>-3.1872509960159365</v>
      </c>
      <c r="E28" s="279">
        <v>-2</v>
      </c>
      <c r="F28" s="279">
        <v>262</v>
      </c>
      <c r="G28" s="279">
        <v>103.82405389340201</v>
      </c>
      <c r="H28" s="279">
        <v>135</v>
      </c>
      <c r="I28" s="279">
        <v>29.389312977099237</v>
      </c>
      <c r="J28" s="279">
        <v>25100</v>
      </c>
      <c r="K28" s="416"/>
      <c r="L28" s="416"/>
      <c r="M28" s="416"/>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row>
    <row r="29" spans="1:36" ht="12" customHeight="1">
      <c r="B29" s="285" t="s">
        <v>857</v>
      </c>
      <c r="C29" s="279">
        <v>-8</v>
      </c>
      <c r="D29" s="279">
        <v>-12.749003984063746</v>
      </c>
      <c r="E29" s="279">
        <v>-8</v>
      </c>
      <c r="F29" s="279"/>
      <c r="G29" s="279"/>
      <c r="H29" s="148">
        <v>77</v>
      </c>
      <c r="I29" s="279"/>
      <c r="J29" s="279"/>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row>
    <row r="30" spans="1:36" ht="12" customHeight="1">
      <c r="B30" s="285" t="s">
        <v>858</v>
      </c>
      <c r="C30" s="279">
        <v>6</v>
      </c>
      <c r="D30" s="279">
        <v>9.5617529880478092</v>
      </c>
      <c r="E30" s="279">
        <v>6</v>
      </c>
      <c r="F30" s="279"/>
      <c r="G30" s="279"/>
      <c r="H30" s="279">
        <v>58</v>
      </c>
      <c r="I30" s="279"/>
      <c r="J30" s="279"/>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row>
    <row r="31" spans="1:36" ht="12" customHeight="1">
      <c r="A31" s="605"/>
      <c r="B31" s="285" t="s">
        <v>867</v>
      </c>
      <c r="C31" s="279">
        <v>9</v>
      </c>
      <c r="D31" s="279">
        <v>12.587412587412587</v>
      </c>
      <c r="E31" s="279">
        <v>9</v>
      </c>
      <c r="F31" s="279">
        <v>170</v>
      </c>
      <c r="G31" s="279">
        <v>59.194261638636441</v>
      </c>
      <c r="H31" s="279">
        <v>119</v>
      </c>
      <c r="I31" s="279">
        <v>54.117647058823529</v>
      </c>
      <c r="J31" s="279">
        <v>28600</v>
      </c>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row>
    <row r="32" spans="1:36" ht="12" customHeight="1">
      <c r="B32" s="285" t="s">
        <v>857</v>
      </c>
      <c r="C32" s="279">
        <v>9</v>
      </c>
      <c r="D32" s="279">
        <v>12.587412587412587</v>
      </c>
      <c r="E32" s="279">
        <v>9</v>
      </c>
      <c r="F32" s="279"/>
      <c r="G32" s="279"/>
      <c r="H32" s="148">
        <v>92</v>
      </c>
      <c r="I32" s="279"/>
      <c r="J32" s="279"/>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row>
    <row r="33" spans="1:36" ht="12" customHeight="1">
      <c r="A33" s="605"/>
      <c r="B33" s="285" t="s">
        <v>858</v>
      </c>
      <c r="C33" s="279">
        <v>0</v>
      </c>
      <c r="D33" s="279">
        <v>0</v>
      </c>
      <c r="E33" s="279">
        <v>0</v>
      </c>
      <c r="F33" s="279"/>
      <c r="G33" s="279"/>
      <c r="H33" s="279">
        <v>27</v>
      </c>
      <c r="I33" s="279"/>
      <c r="J33" s="279"/>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row>
    <row r="34" spans="1:36" ht="12" customHeight="1">
      <c r="B34" s="285" t="s">
        <v>868</v>
      </c>
      <c r="C34" s="279">
        <v>-4</v>
      </c>
      <c r="D34" s="279"/>
      <c r="E34" s="279">
        <v>-4</v>
      </c>
      <c r="F34" s="279">
        <v>2</v>
      </c>
      <c r="G34" s="279"/>
      <c r="H34" s="279">
        <v>262</v>
      </c>
      <c r="I34" s="279"/>
      <c r="J34" s="279">
        <v>100</v>
      </c>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row>
    <row r="35" spans="1:36" ht="12" customHeight="1">
      <c r="A35" s="606"/>
      <c r="B35" s="793" t="s">
        <v>869</v>
      </c>
      <c r="C35" s="790">
        <v>11</v>
      </c>
      <c r="D35" s="790">
        <v>4.4044044044044037</v>
      </c>
      <c r="E35" s="790">
        <v>12</v>
      </c>
      <c r="F35" s="790">
        <v>1444</v>
      </c>
      <c r="G35" s="790">
        <v>143.11199207135778</v>
      </c>
      <c r="H35" s="790">
        <v>1000</v>
      </c>
      <c r="I35" s="790">
        <v>56.145004420866485</v>
      </c>
      <c r="J35" s="790">
        <v>99900</v>
      </c>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row>
    <row r="36" spans="1:36" ht="12" customHeight="1">
      <c r="A36" s="601"/>
      <c r="B36" s="791" t="s">
        <v>857</v>
      </c>
      <c r="C36" s="792">
        <v>-13</v>
      </c>
      <c r="D36" s="792">
        <v>-5.2052052052052042</v>
      </c>
      <c r="E36" s="792">
        <v>-12</v>
      </c>
      <c r="F36" s="792"/>
      <c r="G36" s="792"/>
      <c r="H36" s="792">
        <v>635</v>
      </c>
      <c r="I36" s="792"/>
      <c r="J36" s="792"/>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row>
    <row r="37" spans="1:36" ht="12" customHeight="1">
      <c r="A37" s="601"/>
      <c r="B37" s="791" t="s">
        <v>858</v>
      </c>
      <c r="C37" s="792">
        <v>24</v>
      </c>
      <c r="D37" s="792">
        <v>9.6096096096096097</v>
      </c>
      <c r="E37" s="792">
        <v>24</v>
      </c>
      <c r="F37" s="792"/>
      <c r="G37" s="792"/>
      <c r="H37" s="792">
        <v>365</v>
      </c>
      <c r="I37" s="792"/>
      <c r="J37" s="792"/>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row>
    <row r="38" spans="1:36" ht="12" customHeight="1">
      <c r="B38" s="145"/>
      <c r="C38" s="463"/>
      <c r="H38" s="148"/>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row>
    <row r="39" spans="1:36" ht="12" customHeight="1">
      <c r="B39" s="285" t="s">
        <v>870</v>
      </c>
      <c r="C39" s="279">
        <v>0</v>
      </c>
      <c r="D39" s="279">
        <v>0</v>
      </c>
      <c r="E39" s="279">
        <v>0</v>
      </c>
      <c r="F39" s="279">
        <v>251</v>
      </c>
      <c r="G39" s="279">
        <v>232.32136245834877</v>
      </c>
      <c r="H39" s="279">
        <v>104</v>
      </c>
      <c r="I39" s="279">
        <v>31.474103585657371</v>
      </c>
      <c r="J39" s="279">
        <v>10700</v>
      </c>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row>
    <row r="40" spans="1:36" ht="12" customHeight="1">
      <c r="B40" s="285" t="s">
        <v>857</v>
      </c>
      <c r="C40" s="279">
        <v>1.6342680251000275E-6</v>
      </c>
      <c r="D40" s="279">
        <v>6.1094131779440277E-6</v>
      </c>
      <c r="E40" s="279">
        <v>1.6342680251000275E-6</v>
      </c>
      <c r="F40" s="279"/>
      <c r="G40" s="279"/>
      <c r="H40" s="279">
        <v>79</v>
      </c>
      <c r="I40" s="279"/>
      <c r="J40" s="279"/>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row>
    <row r="41" spans="1:36" ht="12" customHeight="1">
      <c r="B41" s="285" t="s">
        <v>858</v>
      </c>
      <c r="C41" s="279">
        <v>0</v>
      </c>
      <c r="D41" s="279">
        <v>0</v>
      </c>
      <c r="E41" s="279">
        <v>0</v>
      </c>
      <c r="F41" s="279"/>
      <c r="G41" s="279"/>
      <c r="H41" s="279">
        <v>25</v>
      </c>
      <c r="I41" s="279"/>
      <c r="J41" s="279"/>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row>
    <row r="42" spans="1:36" ht="12" customHeight="1">
      <c r="B42" s="285" t="s">
        <v>871</v>
      </c>
      <c r="C42" s="279">
        <v>-6</v>
      </c>
      <c r="D42" s="279">
        <v>-30.379746835443036</v>
      </c>
      <c r="E42" s="279">
        <v>-1</v>
      </c>
      <c r="F42" s="279">
        <v>73</v>
      </c>
      <c r="G42" s="279">
        <v>91.570496738585035</v>
      </c>
      <c r="H42" s="279">
        <v>72</v>
      </c>
      <c r="I42" s="279">
        <v>79.452054794520549</v>
      </c>
      <c r="J42" s="279">
        <v>7900</v>
      </c>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row>
    <row r="43" spans="1:36" ht="12" customHeight="1">
      <c r="B43" s="285" t="s">
        <v>857</v>
      </c>
      <c r="C43" s="279">
        <v>-8</v>
      </c>
      <c r="D43" s="279">
        <v>-40.506329113924053</v>
      </c>
      <c r="E43" s="279">
        <v>-3</v>
      </c>
      <c r="F43" s="279"/>
      <c r="G43" s="279"/>
      <c r="H43" s="279">
        <v>58</v>
      </c>
      <c r="I43" s="279"/>
      <c r="J43" s="279"/>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c r="AJ43" s="416"/>
    </row>
    <row r="44" spans="1:36" ht="12" customHeight="1">
      <c r="B44" s="285" t="s">
        <v>858</v>
      </c>
      <c r="C44" s="279">
        <v>2</v>
      </c>
      <c r="D44" s="279">
        <v>10.126582278481013</v>
      </c>
      <c r="E44" s="279">
        <v>2</v>
      </c>
      <c r="F44" s="279"/>
      <c r="G44" s="279"/>
      <c r="H44" s="279">
        <v>14</v>
      </c>
      <c r="I44" s="279"/>
      <c r="J44" s="279"/>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6"/>
    </row>
    <row r="45" spans="1:36" ht="12" customHeight="1">
      <c r="B45" s="285" t="s">
        <v>872</v>
      </c>
      <c r="C45" s="279">
        <v>-18</v>
      </c>
      <c r="D45" s="279">
        <v>-58.064516129032263</v>
      </c>
      <c r="E45" s="279">
        <v>-9</v>
      </c>
      <c r="F45" s="279">
        <v>708</v>
      </c>
      <c r="G45" s="279">
        <v>559.37483383683661</v>
      </c>
      <c r="H45" s="279">
        <v>256.98700000000002</v>
      </c>
      <c r="I45" s="279">
        <v>32.514450867052027</v>
      </c>
      <c r="J45" s="279">
        <v>12400</v>
      </c>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row>
    <row r="46" spans="1:36" ht="12" customHeight="1">
      <c r="B46" s="285" t="s">
        <v>857</v>
      </c>
      <c r="C46" s="279">
        <v>-22</v>
      </c>
      <c r="D46" s="279">
        <v>-70.967741935483872</v>
      </c>
      <c r="E46" s="279">
        <v>-13</v>
      </c>
      <c r="F46" s="279"/>
      <c r="G46" s="279"/>
      <c r="H46" s="279">
        <v>225</v>
      </c>
      <c r="I46" s="279"/>
      <c r="J46" s="279"/>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row>
    <row r="47" spans="1:36" ht="12" customHeight="1">
      <c r="B47" s="285" t="s">
        <v>858</v>
      </c>
      <c r="C47" s="279">
        <v>4</v>
      </c>
      <c r="D47" s="279">
        <v>12.903225806451612</v>
      </c>
      <c r="E47" s="279">
        <v>4</v>
      </c>
      <c r="F47" s="279"/>
      <c r="G47" s="279"/>
      <c r="H47" s="279">
        <v>31.987000000000023</v>
      </c>
      <c r="I47" s="279"/>
      <c r="J47" s="279"/>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row>
    <row r="48" spans="1:36" ht="12" customHeight="1">
      <c r="B48" s="285" t="s">
        <v>873</v>
      </c>
      <c r="C48" s="279">
        <v>-4</v>
      </c>
      <c r="D48" s="279">
        <v>-9.2485549132947966</v>
      </c>
      <c r="E48" s="279">
        <v>1</v>
      </c>
      <c r="F48" s="279">
        <v>75</v>
      </c>
      <c r="G48" s="279">
        <v>43.262574988463314</v>
      </c>
      <c r="H48" s="279">
        <v>36</v>
      </c>
      <c r="I48" s="279">
        <v>28.378378378378379</v>
      </c>
      <c r="J48" s="279">
        <v>17300</v>
      </c>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row>
    <row r="49" spans="1:36" ht="12" customHeight="1">
      <c r="B49" s="285" t="s">
        <v>857</v>
      </c>
      <c r="C49" s="279">
        <v>0</v>
      </c>
      <c r="D49" s="279">
        <v>0</v>
      </c>
      <c r="E49" s="279">
        <v>5</v>
      </c>
      <c r="F49" s="279"/>
      <c r="G49" s="279"/>
      <c r="H49" s="279">
        <v>21</v>
      </c>
      <c r="I49" s="279"/>
      <c r="J49" s="279"/>
      <c r="K49" s="41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c r="AI49" s="416"/>
      <c r="AJ49" s="416"/>
    </row>
    <row r="50" spans="1:36" ht="12" customHeight="1">
      <c r="B50" s="285" t="s">
        <v>858</v>
      </c>
      <c r="C50" s="279">
        <v>-4</v>
      </c>
      <c r="D50" s="279">
        <v>-9.2485549132947966</v>
      </c>
      <c r="E50" s="279">
        <v>-4</v>
      </c>
      <c r="F50" s="279"/>
      <c r="G50" s="279"/>
      <c r="H50" s="279">
        <v>15</v>
      </c>
      <c r="I50" s="279"/>
      <c r="J50" s="279"/>
      <c r="K50" s="416"/>
      <c r="L50" s="416"/>
      <c r="M50" s="416"/>
      <c r="N50" s="416"/>
      <c r="O50" s="416"/>
      <c r="P50" s="416"/>
      <c r="Q50" s="416"/>
      <c r="R50" s="416"/>
      <c r="S50" s="416"/>
      <c r="T50" s="416"/>
      <c r="U50" s="416"/>
      <c r="V50" s="416"/>
      <c r="W50" s="416"/>
      <c r="X50" s="416"/>
      <c r="Y50" s="416"/>
      <c r="Z50" s="416"/>
      <c r="AA50" s="416"/>
      <c r="AB50" s="416"/>
      <c r="AC50" s="416"/>
      <c r="AD50" s="416"/>
      <c r="AE50" s="416"/>
      <c r="AF50" s="416"/>
      <c r="AG50" s="416"/>
      <c r="AH50" s="416"/>
      <c r="AI50" s="416"/>
      <c r="AJ50" s="416"/>
    </row>
    <row r="51" spans="1:36" ht="12" customHeight="1">
      <c r="B51" s="285" t="s">
        <v>874</v>
      </c>
      <c r="C51" s="279">
        <v>-1</v>
      </c>
      <c r="D51" s="279">
        <v>-1.9704433497536946</v>
      </c>
      <c r="E51" s="279">
        <v>31</v>
      </c>
      <c r="F51" s="279">
        <v>105</v>
      </c>
      <c r="G51" s="279">
        <v>51.724137931034484</v>
      </c>
      <c r="H51" s="279">
        <v>35.012999999999977</v>
      </c>
      <c r="I51" s="279"/>
      <c r="J51" s="279">
        <v>20300</v>
      </c>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row>
    <row r="52" spans="1:36" ht="12" customHeight="1">
      <c r="A52" s="601"/>
      <c r="B52" s="793" t="s">
        <v>875</v>
      </c>
      <c r="C52" s="790">
        <v>-29</v>
      </c>
      <c r="D52" s="790">
        <v>-16.909620991253643</v>
      </c>
      <c r="E52" s="790">
        <v>22</v>
      </c>
      <c r="F52" s="790">
        <v>1212</v>
      </c>
      <c r="G52" s="790">
        <v>175.38782125492011</v>
      </c>
      <c r="H52" s="790">
        <v>504</v>
      </c>
      <c r="I52" s="790">
        <v>34.979079497907946</v>
      </c>
      <c r="J52" s="790">
        <v>68600</v>
      </c>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row>
    <row r="53" spans="1:36" ht="12" customHeight="1">
      <c r="B53" s="791" t="s">
        <v>857</v>
      </c>
      <c r="C53" s="792">
        <v>-31</v>
      </c>
      <c r="D53" s="792">
        <v>-18.075801749271136</v>
      </c>
      <c r="E53" s="792">
        <v>20</v>
      </c>
      <c r="F53" s="792"/>
      <c r="G53" s="792"/>
      <c r="H53" s="792">
        <v>418</v>
      </c>
      <c r="I53" s="792"/>
      <c r="J53" s="792"/>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row>
    <row r="54" spans="1:36" ht="12" customHeight="1">
      <c r="B54" s="791" t="s">
        <v>858</v>
      </c>
      <c r="C54" s="792">
        <v>2</v>
      </c>
      <c r="D54" s="792">
        <v>1.1661807580174928</v>
      </c>
      <c r="E54" s="792">
        <v>2</v>
      </c>
      <c r="F54" s="792"/>
      <c r="G54" s="792"/>
      <c r="H54" s="792">
        <v>85.998000000000005</v>
      </c>
      <c r="I54" s="792"/>
      <c r="J54" s="792"/>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row>
    <row r="55" spans="1:36" ht="12" customHeight="1">
      <c r="B55" s="279"/>
      <c r="C55" s="279"/>
      <c r="D55" s="279"/>
      <c r="E55" s="279"/>
      <c r="F55" s="279"/>
      <c r="G55" s="279"/>
      <c r="H55" s="279"/>
      <c r="I55" s="279"/>
      <c r="J55" s="279"/>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row>
    <row r="56" spans="1:36" ht="12" customHeight="1">
      <c r="A56" s="598"/>
      <c r="B56" s="793" t="s">
        <v>876</v>
      </c>
      <c r="C56" s="790">
        <v>1</v>
      </c>
      <c r="D56" s="790">
        <v>3.4188034188034186</v>
      </c>
      <c r="E56" s="790">
        <v>1</v>
      </c>
      <c r="F56" s="790">
        <v>17</v>
      </c>
      <c r="G56" s="790">
        <v>14.512549086563087</v>
      </c>
      <c r="H56" s="790">
        <v>14</v>
      </c>
      <c r="I56" s="790"/>
      <c r="J56" s="790">
        <v>11700</v>
      </c>
      <c r="K56" s="416"/>
      <c r="L56" s="416"/>
      <c r="M56" s="416"/>
      <c r="N56" s="416"/>
      <c r="O56" s="416"/>
      <c r="P56" s="416"/>
      <c r="Q56" s="416"/>
      <c r="R56" s="416"/>
      <c r="S56" s="416"/>
      <c r="T56" s="416"/>
      <c r="U56" s="416"/>
      <c r="V56" s="416"/>
      <c r="W56" s="416"/>
      <c r="X56" s="416"/>
      <c r="Y56" s="416"/>
      <c r="Z56" s="416"/>
      <c r="AA56" s="416"/>
      <c r="AB56" s="416"/>
      <c r="AC56" s="416"/>
      <c r="AD56" s="416"/>
      <c r="AE56" s="416"/>
      <c r="AF56" s="416"/>
      <c r="AG56" s="416"/>
      <c r="AH56" s="416"/>
      <c r="AI56" s="416"/>
      <c r="AJ56" s="416"/>
    </row>
    <row r="57" spans="1:36" ht="12" customHeight="1">
      <c r="A57" s="604"/>
      <c r="B57" s="286"/>
      <c r="C57" s="279"/>
      <c r="D57" s="279"/>
      <c r="E57" s="279"/>
      <c r="F57" s="279"/>
      <c r="G57" s="279"/>
      <c r="H57" s="279"/>
      <c r="I57" s="279"/>
      <c r="J57" s="279"/>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row>
    <row r="58" spans="1:36" ht="12" customHeight="1">
      <c r="A58" s="598"/>
      <c r="B58" s="793" t="s">
        <v>874</v>
      </c>
      <c r="C58" s="790">
        <v>-8</v>
      </c>
      <c r="D58" s="790">
        <v>139.13043478260869</v>
      </c>
      <c r="E58" s="790">
        <v>16</v>
      </c>
      <c r="F58" s="790">
        <v>1</v>
      </c>
      <c r="G58" s="790">
        <v>-4.4923629829290208</v>
      </c>
      <c r="H58" s="790">
        <v>74</v>
      </c>
      <c r="I58" s="790"/>
      <c r="J58" s="790">
        <v>-2300</v>
      </c>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row>
    <row r="59" spans="1:36" ht="12" customHeight="1">
      <c r="A59" s="603"/>
      <c r="B59" s="363"/>
      <c r="C59" s="279"/>
      <c r="D59" s="279"/>
      <c r="E59" s="279"/>
      <c r="F59" s="279"/>
      <c r="G59" s="279"/>
      <c r="H59" s="279"/>
      <c r="I59" s="279"/>
      <c r="J59" s="279"/>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row>
    <row r="60" spans="1:36" ht="12" customHeight="1">
      <c r="A60" s="597"/>
      <c r="B60" s="793" t="s">
        <v>317</v>
      </c>
      <c r="C60" s="790">
        <v>-12</v>
      </c>
      <c r="D60" s="790">
        <v>-1.3640238704177323</v>
      </c>
      <c r="E60" s="790">
        <v>64</v>
      </c>
      <c r="F60" s="790">
        <v>3781</v>
      </c>
      <c r="G60" s="790">
        <v>106.85922618206483</v>
      </c>
      <c r="H60" s="790">
        <v>1930</v>
      </c>
      <c r="I60" s="790">
        <v>41.030534351145036</v>
      </c>
      <c r="J60" s="790">
        <v>351900</v>
      </c>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row>
    <row r="61" spans="1:36" ht="12" customHeight="1">
      <c r="A61" s="602"/>
      <c r="B61" s="791" t="s">
        <v>857</v>
      </c>
      <c r="C61" s="792">
        <v>-38.352000000000004</v>
      </c>
      <c r="D61" s="792">
        <v>-4.3594202898550725</v>
      </c>
      <c r="E61" s="792">
        <v>36</v>
      </c>
      <c r="F61" s="792"/>
      <c r="G61" s="792"/>
      <c r="H61" s="792">
        <v>1290</v>
      </c>
      <c r="I61" s="792"/>
      <c r="J61" s="790"/>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row>
    <row r="62" spans="1:36" ht="12" customHeight="1">
      <c r="A62" s="601"/>
      <c r="B62" s="791" t="s">
        <v>858</v>
      </c>
      <c r="C62" s="792">
        <v>25.956</v>
      </c>
      <c r="D62" s="792">
        <v>2.9503836317135548</v>
      </c>
      <c r="E62" s="792">
        <v>28</v>
      </c>
      <c r="F62" s="792"/>
      <c r="G62" s="792"/>
      <c r="H62" s="792">
        <v>640</v>
      </c>
      <c r="I62" s="792"/>
      <c r="J62" s="790"/>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row>
    <row r="63" spans="1:36" ht="12.75" customHeight="1">
      <c r="A63" s="600"/>
      <c r="B63" s="1310" t="s">
        <v>877</v>
      </c>
      <c r="C63" s="147">
        <v>-7.931</v>
      </c>
      <c r="D63" s="148"/>
      <c r="E63" s="148">
        <v>-7.931</v>
      </c>
      <c r="F63" s="419"/>
      <c r="G63" s="277"/>
      <c r="H63" s="147"/>
      <c r="I63" s="147"/>
      <c r="J63" s="463"/>
      <c r="K63" s="416"/>
      <c r="L63" s="416"/>
      <c r="M63" s="416"/>
      <c r="N63" s="416"/>
      <c r="O63" s="416"/>
      <c r="P63" s="416"/>
      <c r="Q63" s="416"/>
      <c r="R63" s="416"/>
      <c r="S63" s="416"/>
    </row>
    <row r="64" spans="1:36" ht="12" customHeight="1">
      <c r="A64" s="600"/>
      <c r="B64" s="794" t="s">
        <v>878</v>
      </c>
      <c r="C64" s="794">
        <v>-4.069</v>
      </c>
      <c r="D64" s="790">
        <v>-0.58845544167708386</v>
      </c>
      <c r="E64" s="790">
        <v>71.930999999999997</v>
      </c>
      <c r="F64" s="794"/>
      <c r="G64" s="794"/>
      <c r="H64" s="795"/>
      <c r="I64" s="795"/>
      <c r="J64" s="795"/>
      <c r="K64" s="416"/>
      <c r="L64" s="416"/>
      <c r="M64" s="416"/>
      <c r="N64" s="416"/>
      <c r="O64" s="416"/>
      <c r="P64" s="416"/>
      <c r="Q64" s="416"/>
      <c r="R64" s="416"/>
      <c r="S64" s="416"/>
    </row>
    <row r="65" spans="1:19" ht="12" customHeight="1">
      <c r="A65" s="600"/>
      <c r="B65" s="791" t="s">
        <v>857</v>
      </c>
      <c r="C65" s="795">
        <v>-37.352000000000004</v>
      </c>
      <c r="D65" s="792">
        <v>-5.401815595360639</v>
      </c>
      <c r="E65" s="792">
        <v>37</v>
      </c>
      <c r="F65" s="794"/>
      <c r="G65" s="794"/>
      <c r="H65" s="795"/>
      <c r="I65" s="795"/>
      <c r="J65" s="795"/>
      <c r="K65" s="416"/>
      <c r="L65" s="416"/>
      <c r="M65" s="416"/>
      <c r="N65" s="416"/>
      <c r="O65" s="416"/>
      <c r="P65" s="416"/>
      <c r="Q65" s="416"/>
      <c r="R65" s="416"/>
      <c r="S65" s="416"/>
    </row>
    <row r="66" spans="1:19" ht="14.5" customHeight="1">
      <c r="A66" s="600"/>
      <c r="B66" s="791" t="s">
        <v>858</v>
      </c>
      <c r="C66" s="795">
        <v>32.956000000000003</v>
      </c>
      <c r="D66" s="796">
        <v>4.7660696819636224</v>
      </c>
      <c r="E66" s="796">
        <v>35</v>
      </c>
      <c r="F66" s="794"/>
      <c r="G66" s="794"/>
      <c r="H66" s="795"/>
      <c r="I66" s="795"/>
      <c r="J66" s="797"/>
      <c r="K66" s="416"/>
      <c r="L66" s="416"/>
      <c r="M66" s="416"/>
      <c r="N66" s="416"/>
      <c r="O66" s="416"/>
      <c r="P66" s="416"/>
      <c r="Q66" s="416"/>
      <c r="R66" s="416"/>
      <c r="S66" s="416"/>
    </row>
    <row r="67" spans="1:19" ht="17.149999999999999" customHeight="1">
      <c r="B67" s="1524" t="s">
        <v>846</v>
      </c>
      <c r="C67" s="1462"/>
      <c r="D67" s="1462"/>
      <c r="E67" s="1462"/>
      <c r="F67" s="1462"/>
      <c r="G67" s="1462"/>
      <c r="H67" s="1462"/>
      <c r="I67" s="1462"/>
      <c r="J67" s="1462"/>
      <c r="K67" s="416"/>
      <c r="L67" s="416"/>
      <c r="M67" s="416"/>
      <c r="N67" s="416"/>
      <c r="O67" s="416"/>
      <c r="P67" s="416"/>
      <c r="Q67" s="416"/>
      <c r="R67" s="416"/>
      <c r="S67" s="416"/>
    </row>
    <row r="68" spans="1:19" ht="14.5" customHeight="1">
      <c r="A68" s="599"/>
      <c r="B68" s="1199" t="s">
        <v>847</v>
      </c>
      <c r="C68" s="507"/>
      <c r="F68" s="148"/>
      <c r="G68" s="148"/>
      <c r="H68" s="148"/>
      <c r="J68" s="364"/>
      <c r="K68" s="416"/>
      <c r="L68" s="416"/>
      <c r="M68" s="416"/>
      <c r="N68" s="416"/>
      <c r="O68" s="416"/>
      <c r="P68" s="416"/>
      <c r="Q68" s="416"/>
      <c r="R68" s="416"/>
      <c r="S68" s="416"/>
    </row>
    <row r="69" spans="1:19" ht="25.5" customHeight="1">
      <c r="B69" s="1523" t="s">
        <v>848</v>
      </c>
      <c r="C69" s="1462"/>
      <c r="D69" s="1462"/>
      <c r="E69" s="1462"/>
      <c r="F69" s="1462"/>
      <c r="G69" s="1462"/>
      <c r="H69" s="1462"/>
      <c r="I69" s="1462"/>
      <c r="J69" s="147"/>
      <c r="K69" s="416"/>
      <c r="L69" s="416"/>
      <c r="M69" s="416"/>
      <c r="N69" s="416"/>
      <c r="O69" s="416"/>
      <c r="P69" s="416"/>
      <c r="Q69" s="416"/>
      <c r="R69" s="416"/>
      <c r="S69" s="416"/>
    </row>
    <row r="70" spans="1:19">
      <c r="A70" s="597"/>
      <c r="I70" s="282"/>
      <c r="J70" s="282"/>
      <c r="K70" s="416"/>
      <c r="L70" s="416"/>
      <c r="M70" s="416"/>
      <c r="N70" s="416"/>
      <c r="O70" s="416"/>
      <c r="P70" s="416"/>
      <c r="Q70" s="416"/>
      <c r="R70" s="416"/>
      <c r="S70" s="416"/>
    </row>
    <row r="71" spans="1:19">
      <c r="A71" s="598"/>
      <c r="B71" s="279"/>
      <c r="D71" s="473"/>
      <c r="E71" s="473"/>
      <c r="F71" s="473"/>
      <c r="G71" s="473"/>
      <c r="H71" s="473"/>
      <c r="I71" s="279"/>
      <c r="J71" s="49"/>
      <c r="K71" s="416"/>
      <c r="L71" s="416"/>
      <c r="M71" s="416"/>
      <c r="N71" s="416"/>
      <c r="O71" s="416"/>
      <c r="P71" s="416"/>
      <c r="Q71" s="416"/>
      <c r="R71" s="416"/>
      <c r="S71" s="416"/>
    </row>
    <row r="72" spans="1:19">
      <c r="A72" s="597"/>
      <c r="B72" s="284"/>
      <c r="D72" s="282"/>
      <c r="E72" s="282"/>
      <c r="F72" s="473"/>
      <c r="G72" s="282"/>
      <c r="H72" s="473"/>
      <c r="I72" s="279"/>
      <c r="J72" s="474"/>
      <c r="K72" s="416"/>
      <c r="L72" s="416"/>
      <c r="M72" s="416"/>
      <c r="N72" s="416"/>
      <c r="O72" s="416"/>
      <c r="P72" s="416"/>
      <c r="Q72" s="416"/>
      <c r="R72" s="416"/>
      <c r="S72" s="416"/>
    </row>
    <row r="73" spans="1:19">
      <c r="A73" s="598"/>
      <c r="B73" s="285"/>
      <c r="D73" s="279"/>
      <c r="E73" s="279"/>
      <c r="F73" s="473"/>
      <c r="G73" s="279"/>
      <c r="H73" s="473"/>
      <c r="I73" s="279"/>
      <c r="J73" s="49"/>
      <c r="K73" s="416"/>
      <c r="L73" s="416"/>
      <c r="M73" s="416"/>
      <c r="N73" s="416"/>
      <c r="O73" s="416"/>
      <c r="P73" s="416"/>
      <c r="Q73" s="416"/>
      <c r="R73" s="416"/>
      <c r="S73" s="416"/>
    </row>
    <row r="74" spans="1:19">
      <c r="A74" s="597"/>
      <c r="B74" s="284"/>
      <c r="D74" s="279"/>
      <c r="E74" s="279"/>
      <c r="F74" s="473"/>
      <c r="G74" s="279"/>
      <c r="H74" s="473"/>
      <c r="I74" s="282"/>
      <c r="J74" s="474"/>
      <c r="K74" s="416"/>
      <c r="L74" s="416"/>
      <c r="M74" s="416"/>
      <c r="N74" s="416"/>
      <c r="O74" s="416"/>
      <c r="P74" s="416"/>
      <c r="Q74" s="416"/>
      <c r="R74" s="416"/>
      <c r="S74" s="416"/>
    </row>
    <row r="75" spans="1:19">
      <c r="A75" s="597"/>
      <c r="B75" s="284"/>
      <c r="D75" s="279"/>
      <c r="E75" s="279"/>
      <c r="F75" s="473"/>
      <c r="G75" s="279"/>
      <c r="H75" s="473"/>
      <c r="I75" s="282"/>
      <c r="J75" s="474"/>
      <c r="K75" s="416"/>
      <c r="L75" s="416"/>
      <c r="M75" s="416"/>
      <c r="N75" s="416"/>
      <c r="O75" s="416"/>
      <c r="P75" s="416"/>
      <c r="Q75" s="416"/>
      <c r="R75" s="416"/>
      <c r="S75" s="416"/>
    </row>
    <row r="76" spans="1:19">
      <c r="B76" s="281"/>
      <c r="D76" s="279"/>
      <c r="E76" s="279"/>
      <c r="F76" s="473"/>
      <c r="G76" s="279"/>
      <c r="H76" s="473"/>
      <c r="I76" s="280"/>
      <c r="J76" s="49"/>
      <c r="K76" s="416"/>
      <c r="L76" s="416"/>
      <c r="M76" s="416"/>
      <c r="N76" s="416"/>
      <c r="O76" s="416"/>
      <c r="P76" s="416"/>
      <c r="Q76" s="416"/>
      <c r="R76" s="416"/>
      <c r="S76" s="416"/>
    </row>
    <row r="77" spans="1:19">
      <c r="B77" s="279"/>
      <c r="D77" s="283"/>
      <c r="E77" s="283"/>
      <c r="F77" s="473"/>
      <c r="G77" s="279"/>
      <c r="H77" s="473"/>
      <c r="I77" s="279"/>
      <c r="J77" s="49"/>
    </row>
    <row r="78" spans="1:19">
      <c r="B78" s="279"/>
      <c r="D78" s="279"/>
      <c r="E78" s="279"/>
      <c r="F78" s="473"/>
      <c r="G78" s="279"/>
      <c r="H78" s="473"/>
      <c r="I78" s="279"/>
      <c r="J78" s="49"/>
    </row>
    <row r="79" spans="1:19">
      <c r="C79" s="506"/>
      <c r="D79" s="279"/>
      <c r="E79" s="279"/>
      <c r="F79" s="279"/>
      <c r="G79" s="279"/>
      <c r="H79" s="473"/>
      <c r="J79" s="147"/>
    </row>
    <row r="80" spans="1:19">
      <c r="C80" s="506"/>
      <c r="D80" s="279"/>
      <c r="E80" s="279"/>
      <c r="F80" s="279"/>
      <c r="G80" s="279"/>
      <c r="H80" s="279"/>
      <c r="J80" s="147"/>
    </row>
    <row r="81" spans="8:10">
      <c r="H81" s="148"/>
      <c r="J81" s="147"/>
    </row>
    <row r="84" spans="8:10">
      <c r="J84" s="147"/>
    </row>
  </sheetData>
  <mergeCells count="10">
    <mergeCell ref="B1:J2"/>
    <mergeCell ref="B69:I69"/>
    <mergeCell ref="B67:J67"/>
    <mergeCell ref="F3:F4"/>
    <mergeCell ref="C3:C4"/>
    <mergeCell ref="E3:E4"/>
    <mergeCell ref="D3:D4"/>
    <mergeCell ref="I3:I4"/>
    <mergeCell ref="G3:G4"/>
    <mergeCell ref="J3:J4"/>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9214-21A4-40CE-94AE-BC3948AD7A34}">
  <dimension ref="A1:I84"/>
  <sheetViews>
    <sheetView view="pageLayout" zoomScale="85" zoomScaleNormal="100" zoomScaleSheetLayoutView="70" zoomScalePageLayoutView="85" workbookViewId="0">
      <selection activeCell="A4" sqref="A4"/>
    </sheetView>
  </sheetViews>
  <sheetFormatPr defaultColWidth="9.1796875" defaultRowHeight="14.5"/>
  <cols>
    <col min="1" max="1" width="36.1796875" style="146" customWidth="1"/>
    <col min="2" max="2" width="11" style="473" customWidth="1"/>
    <col min="3" max="3" width="11.54296875" style="146" customWidth="1"/>
    <col min="4" max="6" width="11" style="146" customWidth="1"/>
    <col min="7" max="7" width="11.81640625" style="146" customWidth="1"/>
    <col min="8" max="8" width="11" style="145" customWidth="1"/>
  </cols>
  <sheetData>
    <row r="1" spans="1:9" ht="17.5" customHeight="1">
      <c r="A1" s="887" t="s">
        <v>879</v>
      </c>
      <c r="B1" s="508"/>
      <c r="C1" s="288"/>
      <c r="D1" s="278"/>
      <c r="E1" s="288"/>
      <c r="F1" s="288"/>
      <c r="G1" s="288"/>
      <c r="H1" s="19"/>
    </row>
    <row r="2" spans="1:9">
      <c r="B2" s="614"/>
      <c r="C2" s="279"/>
      <c r="D2" s="279"/>
      <c r="E2" s="279"/>
      <c r="F2" s="279"/>
      <c r="G2" s="596"/>
      <c r="H2" s="611"/>
    </row>
    <row r="3" spans="1:9" s="416" customFormat="1" ht="47.25" customHeight="1">
      <c r="A3" s="1309"/>
      <c r="B3" s="1517" t="s">
        <v>245</v>
      </c>
      <c r="C3" s="1527" t="s">
        <v>1555</v>
      </c>
      <c r="D3" s="1525" t="s">
        <v>834</v>
      </c>
      <c r="E3" s="1525" t="s">
        <v>1552</v>
      </c>
      <c r="F3" s="1300"/>
      <c r="G3" s="1529" t="s">
        <v>1551</v>
      </c>
      <c r="H3" s="1525" t="s">
        <v>1556</v>
      </c>
      <c r="I3" s="398"/>
    </row>
    <row r="4" spans="1:9" s="416" customFormat="1" ht="10.5" customHeight="1">
      <c r="A4" s="798" t="s">
        <v>103</v>
      </c>
      <c r="B4" s="1512"/>
      <c r="C4" s="1530"/>
      <c r="D4" s="1526"/>
      <c r="E4" s="1530"/>
      <c r="F4" s="1301" t="s">
        <v>841</v>
      </c>
      <c r="G4" s="1530"/>
      <c r="H4" s="1531"/>
      <c r="I4" s="398"/>
    </row>
    <row r="5" spans="1:9" ht="12" customHeight="1">
      <c r="A5" s="285" t="s">
        <v>856</v>
      </c>
      <c r="B5" s="279">
        <v>-19</v>
      </c>
      <c r="C5" s="279">
        <v>-17</v>
      </c>
      <c r="D5" s="279">
        <v>524</v>
      </c>
      <c r="E5" s="279">
        <v>117</v>
      </c>
      <c r="F5" s="279">
        <v>130</v>
      </c>
      <c r="G5" s="279">
        <v>33</v>
      </c>
      <c r="H5" s="279">
        <v>44700</v>
      </c>
      <c r="I5" s="519"/>
    </row>
    <row r="6" spans="1:9" ht="12" customHeight="1">
      <c r="A6" s="285" t="s">
        <v>857</v>
      </c>
      <c r="B6" s="279">
        <v>13</v>
      </c>
      <c r="C6" s="279">
        <v>12</v>
      </c>
      <c r="D6" s="279"/>
      <c r="E6" s="279"/>
      <c r="F6" s="148">
        <v>50</v>
      </c>
      <c r="G6" s="279"/>
      <c r="H6" s="279"/>
      <c r="I6" s="519"/>
    </row>
    <row r="7" spans="1:9" ht="12" customHeight="1">
      <c r="A7" s="285" t="s">
        <v>858</v>
      </c>
      <c r="B7" s="279">
        <v>-32</v>
      </c>
      <c r="C7" s="279">
        <v>-29</v>
      </c>
      <c r="D7" s="279"/>
      <c r="E7" s="279"/>
      <c r="F7" s="279">
        <v>80</v>
      </c>
      <c r="G7" s="279"/>
      <c r="H7" s="279"/>
      <c r="I7" s="519"/>
    </row>
    <row r="8" spans="1:9" ht="12" customHeight="1">
      <c r="A8" s="285" t="s">
        <v>859</v>
      </c>
      <c r="B8" s="279">
        <v>19</v>
      </c>
      <c r="C8" s="279">
        <v>21</v>
      </c>
      <c r="D8" s="279">
        <v>509</v>
      </c>
      <c r="E8" s="279">
        <v>139</v>
      </c>
      <c r="F8" s="279">
        <v>105</v>
      </c>
      <c r="G8" s="279">
        <v>15</v>
      </c>
      <c r="H8" s="279">
        <v>36600</v>
      </c>
      <c r="I8" s="519"/>
    </row>
    <row r="9" spans="1:9" ht="12" customHeight="1">
      <c r="A9" s="285" t="s">
        <v>857</v>
      </c>
      <c r="B9" s="279">
        <v>27</v>
      </c>
      <c r="C9" s="279">
        <v>30</v>
      </c>
      <c r="D9" s="279"/>
      <c r="E9" s="279"/>
      <c r="F9" s="148">
        <v>74</v>
      </c>
      <c r="G9" s="279"/>
      <c r="H9" s="279"/>
      <c r="I9" s="519"/>
    </row>
    <row r="10" spans="1:9" ht="12" customHeight="1">
      <c r="A10" s="285" t="s">
        <v>858</v>
      </c>
      <c r="B10" s="279">
        <v>-8</v>
      </c>
      <c r="C10" s="279">
        <v>-9</v>
      </c>
      <c r="D10" s="279"/>
      <c r="E10" s="279"/>
      <c r="F10" s="279">
        <v>31</v>
      </c>
      <c r="G10" s="279"/>
      <c r="H10" s="279"/>
      <c r="I10" s="519"/>
    </row>
    <row r="11" spans="1:9" ht="12" customHeight="1">
      <c r="A11" s="285" t="s">
        <v>860</v>
      </c>
      <c r="B11" s="279">
        <v>5</v>
      </c>
      <c r="C11" s="279">
        <v>5</v>
      </c>
      <c r="D11" s="279">
        <v>100</v>
      </c>
      <c r="E11" s="279">
        <v>26</v>
      </c>
      <c r="F11" s="279">
        <v>40</v>
      </c>
      <c r="G11" s="279">
        <v>32</v>
      </c>
      <c r="H11" s="279">
        <v>38400</v>
      </c>
      <c r="I11" s="519"/>
    </row>
    <row r="12" spans="1:9" ht="12" customHeight="1">
      <c r="A12" s="285" t="s">
        <v>857</v>
      </c>
      <c r="B12" s="279">
        <v>5</v>
      </c>
      <c r="C12" s="279">
        <v>5</v>
      </c>
      <c r="D12" s="279"/>
      <c r="E12" s="279"/>
      <c r="F12" s="148">
        <v>23</v>
      </c>
      <c r="G12" s="279"/>
      <c r="H12" s="279"/>
      <c r="I12" s="519"/>
    </row>
    <row r="13" spans="1:9" ht="12" customHeight="1">
      <c r="A13" s="285" t="s">
        <v>858</v>
      </c>
      <c r="B13" s="279">
        <v>0</v>
      </c>
      <c r="C13" s="279">
        <v>0</v>
      </c>
      <c r="D13" s="279"/>
      <c r="E13" s="279"/>
      <c r="F13" s="279">
        <v>17</v>
      </c>
      <c r="G13" s="279"/>
      <c r="H13" s="279"/>
      <c r="I13" s="519"/>
    </row>
    <row r="14" spans="1:9" ht="12" customHeight="1">
      <c r="A14" s="285" t="s">
        <v>861</v>
      </c>
      <c r="B14" s="279">
        <v>5</v>
      </c>
      <c r="C14" s="279">
        <v>4</v>
      </c>
      <c r="D14" s="279">
        <v>69</v>
      </c>
      <c r="E14" s="279">
        <v>13</v>
      </c>
      <c r="F14" s="279">
        <v>44</v>
      </c>
      <c r="G14" s="279">
        <v>30</v>
      </c>
      <c r="H14" s="279">
        <v>52100</v>
      </c>
      <c r="I14" s="519"/>
    </row>
    <row r="15" spans="1:9" ht="12" customHeight="1">
      <c r="A15" s="285" t="s">
        <v>857</v>
      </c>
      <c r="B15" s="279">
        <v>5</v>
      </c>
      <c r="C15" s="279">
        <v>4</v>
      </c>
      <c r="D15" s="279"/>
      <c r="E15" s="279"/>
      <c r="F15" s="148">
        <v>21</v>
      </c>
      <c r="G15" s="279"/>
      <c r="H15" s="279"/>
      <c r="I15" s="519"/>
    </row>
    <row r="16" spans="1:9" ht="12" customHeight="1">
      <c r="A16" s="285" t="s">
        <v>858</v>
      </c>
      <c r="B16" s="279">
        <v>0</v>
      </c>
      <c r="C16" s="279">
        <v>0</v>
      </c>
      <c r="D16" s="279"/>
      <c r="E16" s="279"/>
      <c r="F16" s="279">
        <v>23</v>
      </c>
      <c r="G16" s="279"/>
      <c r="H16" s="279"/>
      <c r="I16" s="519"/>
    </row>
    <row r="17" spans="1:9" ht="12" customHeight="1">
      <c r="A17" s="285" t="s">
        <v>862</v>
      </c>
      <c r="B17" s="279">
        <v>0</v>
      </c>
      <c r="C17" s="279"/>
      <c r="D17" s="279">
        <v>0</v>
      </c>
      <c r="E17" s="279"/>
      <c r="F17" s="279">
        <v>19</v>
      </c>
      <c r="G17" s="279"/>
      <c r="H17" s="279">
        <v>100</v>
      </c>
      <c r="I17" s="519"/>
    </row>
    <row r="18" spans="1:9" ht="12" customHeight="1">
      <c r="A18" s="793" t="s">
        <v>863</v>
      </c>
      <c r="B18" s="790">
        <v>10</v>
      </c>
      <c r="C18" s="790">
        <v>2</v>
      </c>
      <c r="D18" s="790">
        <v>1202</v>
      </c>
      <c r="E18" s="790">
        <v>70</v>
      </c>
      <c r="F18" s="790">
        <v>338</v>
      </c>
      <c r="G18" s="790">
        <v>21</v>
      </c>
      <c r="H18" s="790">
        <v>171900</v>
      </c>
      <c r="I18" s="519"/>
    </row>
    <row r="19" spans="1:9" ht="12" customHeight="1">
      <c r="A19" s="791" t="s">
        <v>857</v>
      </c>
      <c r="B19" s="792">
        <v>52</v>
      </c>
      <c r="C19" s="792">
        <v>12</v>
      </c>
      <c r="D19" s="792"/>
      <c r="E19" s="792"/>
      <c r="F19" s="792">
        <v>176</v>
      </c>
      <c r="G19" s="792"/>
      <c r="H19" s="792"/>
      <c r="I19" s="519"/>
    </row>
    <row r="20" spans="1:9" ht="12" customHeight="1">
      <c r="A20" s="791" t="s">
        <v>858</v>
      </c>
      <c r="B20" s="792">
        <v>-42</v>
      </c>
      <c r="C20" s="792">
        <v>-10</v>
      </c>
      <c r="D20" s="792"/>
      <c r="E20" s="792"/>
      <c r="F20" s="792">
        <v>162</v>
      </c>
      <c r="G20" s="792"/>
      <c r="H20" s="792"/>
      <c r="I20" s="519"/>
    </row>
    <row r="21" spans="1:9" ht="12" customHeight="1">
      <c r="A21" s="287"/>
      <c r="B21" s="282"/>
      <c r="C21" s="282"/>
      <c r="D21" s="282"/>
      <c r="E21" s="282"/>
      <c r="F21" s="282"/>
      <c r="G21" s="282"/>
      <c r="H21" s="282"/>
      <c r="I21" s="519"/>
    </row>
    <row r="22" spans="1:9" ht="12" customHeight="1">
      <c r="A22" s="285" t="s">
        <v>864</v>
      </c>
      <c r="B22" s="279">
        <v>3</v>
      </c>
      <c r="C22" s="279">
        <v>5</v>
      </c>
      <c r="D22" s="279">
        <v>551</v>
      </c>
      <c r="E22" s="279">
        <v>205</v>
      </c>
      <c r="F22" s="279">
        <v>245.964</v>
      </c>
      <c r="G22" s="279">
        <v>64</v>
      </c>
      <c r="H22" s="279">
        <v>26600</v>
      </c>
      <c r="I22" s="519"/>
    </row>
    <row r="23" spans="1:9" ht="12" customHeight="1">
      <c r="A23" s="285" t="s">
        <v>857</v>
      </c>
      <c r="B23" s="279">
        <v>14</v>
      </c>
      <c r="C23" s="279">
        <v>21</v>
      </c>
      <c r="D23" s="279"/>
      <c r="E23" s="279"/>
      <c r="F23" s="279">
        <v>171</v>
      </c>
      <c r="G23" s="279"/>
      <c r="H23" s="279"/>
      <c r="I23" s="519"/>
    </row>
    <row r="24" spans="1:9" ht="12" customHeight="1">
      <c r="A24" s="285" t="s">
        <v>858</v>
      </c>
      <c r="B24" s="279">
        <v>-11</v>
      </c>
      <c r="C24" s="279">
        <v>-17</v>
      </c>
      <c r="D24" s="279"/>
      <c r="E24" s="279"/>
      <c r="F24" s="279">
        <v>74.963999999999999</v>
      </c>
      <c r="G24" s="279"/>
      <c r="H24" s="279"/>
      <c r="I24" s="519"/>
    </row>
    <row r="25" spans="1:9" ht="12" customHeight="1">
      <c r="A25" s="285" t="s">
        <v>865</v>
      </c>
      <c r="B25" s="279">
        <v>27</v>
      </c>
      <c r="C25" s="279">
        <v>54</v>
      </c>
      <c r="D25" s="279">
        <v>436</v>
      </c>
      <c r="E25" s="279">
        <v>214</v>
      </c>
      <c r="F25" s="279">
        <v>249</v>
      </c>
      <c r="G25" s="279">
        <v>42</v>
      </c>
      <c r="H25" s="279">
        <v>20100</v>
      </c>
      <c r="I25" s="519"/>
    </row>
    <row r="26" spans="1:9" ht="12" customHeight="1">
      <c r="A26" s="285" t="s">
        <v>857</v>
      </c>
      <c r="B26" s="279">
        <v>23</v>
      </c>
      <c r="C26" s="279">
        <v>46</v>
      </c>
      <c r="D26" s="279"/>
      <c r="E26" s="279"/>
      <c r="F26" s="148">
        <v>185</v>
      </c>
      <c r="G26" s="279"/>
      <c r="H26" s="279"/>
      <c r="I26" s="519"/>
    </row>
    <row r="27" spans="1:9" ht="12" customHeight="1">
      <c r="A27" s="285" t="s">
        <v>858</v>
      </c>
      <c r="B27" s="279">
        <v>4</v>
      </c>
      <c r="C27" s="279">
        <v>8</v>
      </c>
      <c r="D27" s="279"/>
      <c r="E27" s="279"/>
      <c r="F27" s="279">
        <v>64</v>
      </c>
      <c r="G27" s="279"/>
      <c r="H27" s="279"/>
      <c r="I27" s="519"/>
    </row>
    <row r="28" spans="1:9" ht="12" customHeight="1">
      <c r="A28" s="285" t="s">
        <v>866</v>
      </c>
      <c r="B28" s="279">
        <v>-4</v>
      </c>
      <c r="C28" s="279">
        <v>-7</v>
      </c>
      <c r="D28" s="279">
        <v>267</v>
      </c>
      <c r="E28" s="279">
        <v>110</v>
      </c>
      <c r="F28" s="279">
        <v>132</v>
      </c>
      <c r="G28" s="279">
        <v>30</v>
      </c>
      <c r="H28" s="279">
        <v>24100</v>
      </c>
      <c r="I28" s="519"/>
    </row>
    <row r="29" spans="1:9" ht="12" customHeight="1">
      <c r="A29" s="285" t="s">
        <v>857</v>
      </c>
      <c r="B29" s="279">
        <v>13</v>
      </c>
      <c r="C29" s="279">
        <v>22</v>
      </c>
      <c r="D29" s="279"/>
      <c r="E29" s="279"/>
      <c r="F29" s="148">
        <v>81</v>
      </c>
      <c r="G29" s="279"/>
      <c r="H29" s="279"/>
      <c r="I29" s="519"/>
    </row>
    <row r="30" spans="1:9" ht="12" customHeight="1">
      <c r="A30" s="285" t="s">
        <v>858</v>
      </c>
      <c r="B30" s="279">
        <v>-17</v>
      </c>
      <c r="C30" s="279">
        <v>-28</v>
      </c>
      <c r="D30" s="279"/>
      <c r="E30" s="279"/>
      <c r="F30" s="279">
        <v>51</v>
      </c>
      <c r="G30" s="279"/>
      <c r="H30" s="279"/>
      <c r="I30" s="519"/>
    </row>
    <row r="31" spans="1:9" ht="12" customHeight="1">
      <c r="A31" s="285" t="s">
        <v>867</v>
      </c>
      <c r="B31" s="279">
        <v>1</v>
      </c>
      <c r="C31" s="279">
        <v>1</v>
      </c>
      <c r="D31" s="279">
        <v>147</v>
      </c>
      <c r="E31" s="279">
        <v>53</v>
      </c>
      <c r="F31" s="279">
        <v>111</v>
      </c>
      <c r="G31" s="279">
        <v>56</v>
      </c>
      <c r="H31" s="279">
        <v>27500</v>
      </c>
      <c r="I31" s="519"/>
    </row>
    <row r="32" spans="1:9" ht="12" customHeight="1">
      <c r="A32" s="285" t="s">
        <v>857</v>
      </c>
      <c r="B32" s="279">
        <v>3</v>
      </c>
      <c r="C32" s="279">
        <v>4</v>
      </c>
      <c r="D32" s="279"/>
      <c r="E32" s="279"/>
      <c r="F32" s="148">
        <v>83</v>
      </c>
      <c r="G32" s="279"/>
      <c r="H32" s="279"/>
      <c r="I32" s="519"/>
    </row>
    <row r="33" spans="1:9" ht="12" customHeight="1">
      <c r="A33" s="285" t="s">
        <v>858</v>
      </c>
      <c r="B33" s="279">
        <v>-2</v>
      </c>
      <c r="C33" s="279">
        <v>-3</v>
      </c>
      <c r="D33" s="279"/>
      <c r="E33" s="279"/>
      <c r="F33" s="279">
        <v>28</v>
      </c>
      <c r="G33" s="279"/>
      <c r="H33" s="279"/>
      <c r="I33" s="519"/>
    </row>
    <row r="34" spans="1:9" ht="12" customHeight="1">
      <c r="A34" s="285" t="s">
        <v>868</v>
      </c>
      <c r="B34" s="279">
        <v>0</v>
      </c>
      <c r="C34" s="279"/>
      <c r="D34" s="279">
        <v>-1</v>
      </c>
      <c r="E34" s="279"/>
      <c r="F34" s="279">
        <v>302</v>
      </c>
      <c r="G34" s="279"/>
      <c r="H34" s="279"/>
      <c r="I34" s="519"/>
    </row>
    <row r="35" spans="1:9" ht="12" customHeight="1">
      <c r="A35" s="793" t="s">
        <v>869</v>
      </c>
      <c r="B35" s="790">
        <v>27</v>
      </c>
      <c r="C35" s="790">
        <v>11</v>
      </c>
      <c r="D35" s="790">
        <v>1400</v>
      </c>
      <c r="E35" s="790">
        <v>141</v>
      </c>
      <c r="F35" s="790">
        <v>1040</v>
      </c>
      <c r="G35" s="790">
        <v>63</v>
      </c>
      <c r="H35" s="790">
        <v>98300</v>
      </c>
      <c r="I35" s="519"/>
    </row>
    <row r="36" spans="1:9" ht="12" customHeight="1">
      <c r="A36" s="791" t="s">
        <v>857</v>
      </c>
      <c r="B36" s="792">
        <v>70</v>
      </c>
      <c r="C36" s="792">
        <v>28</v>
      </c>
      <c r="D36" s="792"/>
      <c r="E36" s="792"/>
      <c r="F36" s="792">
        <v>700</v>
      </c>
      <c r="G36" s="792"/>
      <c r="H36" s="792"/>
      <c r="I36" s="519"/>
    </row>
    <row r="37" spans="1:9" ht="12" customHeight="1">
      <c r="A37" s="791" t="s">
        <v>858</v>
      </c>
      <c r="B37" s="792">
        <v>-43</v>
      </c>
      <c r="C37" s="792">
        <v>-17</v>
      </c>
      <c r="D37" s="792"/>
      <c r="E37" s="792"/>
      <c r="F37" s="792">
        <v>340.00799999999998</v>
      </c>
      <c r="G37" s="792"/>
      <c r="H37" s="792"/>
      <c r="I37" s="519"/>
    </row>
    <row r="38" spans="1:9" ht="12" customHeight="1">
      <c r="A38" s="145"/>
      <c r="B38" s="463"/>
      <c r="I38" s="519"/>
    </row>
    <row r="39" spans="1:9" ht="12" customHeight="1">
      <c r="A39" s="285" t="s">
        <v>870</v>
      </c>
      <c r="B39" s="279">
        <v>-4</v>
      </c>
      <c r="C39" s="279">
        <v>-21</v>
      </c>
      <c r="D39" s="279">
        <v>229</v>
      </c>
      <c r="E39" s="279">
        <v>301</v>
      </c>
      <c r="F39" s="279">
        <v>106</v>
      </c>
      <c r="G39" s="279">
        <v>36.170742358078606</v>
      </c>
      <c r="H39" s="279">
        <v>7500</v>
      </c>
      <c r="I39" s="519"/>
    </row>
    <row r="40" spans="1:9" ht="12" customHeight="1">
      <c r="A40" s="285" t="s">
        <v>857</v>
      </c>
      <c r="B40" s="279">
        <v>2.9996576796041907</v>
      </c>
      <c r="C40" s="279">
        <v>16</v>
      </c>
      <c r="D40" s="279"/>
      <c r="E40" s="279"/>
      <c r="F40" s="279">
        <v>83</v>
      </c>
      <c r="G40" s="279"/>
      <c r="H40" s="279"/>
      <c r="I40" s="519"/>
    </row>
    <row r="41" spans="1:9" ht="12" customHeight="1">
      <c r="A41" s="285" t="s">
        <v>858</v>
      </c>
      <c r="B41" s="279">
        <v>-7</v>
      </c>
      <c r="C41" s="279">
        <v>-37</v>
      </c>
      <c r="D41" s="279"/>
      <c r="E41" s="279"/>
      <c r="F41" s="279">
        <v>23</v>
      </c>
      <c r="G41" s="279"/>
      <c r="H41" s="279"/>
      <c r="I41" s="519"/>
    </row>
    <row r="42" spans="1:9" ht="12" customHeight="1">
      <c r="A42" s="285" t="s">
        <v>871</v>
      </c>
      <c r="B42" s="279">
        <v>10</v>
      </c>
      <c r="C42" s="279">
        <v>48</v>
      </c>
      <c r="D42" s="279">
        <v>102</v>
      </c>
      <c r="E42" s="279">
        <v>120</v>
      </c>
      <c r="F42" s="279">
        <v>86</v>
      </c>
      <c r="G42" s="279">
        <v>72</v>
      </c>
      <c r="H42" s="279">
        <v>8400</v>
      </c>
      <c r="I42" s="519"/>
    </row>
    <row r="43" spans="1:9" ht="12" customHeight="1">
      <c r="A43" s="285" t="s">
        <v>857</v>
      </c>
      <c r="B43" s="279">
        <v>14</v>
      </c>
      <c r="C43" s="279">
        <v>67</v>
      </c>
      <c r="D43" s="279"/>
      <c r="E43" s="279"/>
      <c r="F43" s="279">
        <v>73</v>
      </c>
      <c r="G43" s="279"/>
      <c r="H43" s="279"/>
      <c r="I43" s="519"/>
    </row>
    <row r="44" spans="1:9" ht="12" customHeight="1">
      <c r="A44" s="285" t="s">
        <v>858</v>
      </c>
      <c r="B44" s="279">
        <v>-4</v>
      </c>
      <c r="C44" s="279">
        <v>-19</v>
      </c>
      <c r="D44" s="279"/>
      <c r="E44" s="279"/>
      <c r="F44" s="279">
        <v>13</v>
      </c>
      <c r="G44" s="279"/>
      <c r="H44" s="279"/>
      <c r="I44" s="519"/>
    </row>
    <row r="45" spans="1:9" ht="12" customHeight="1">
      <c r="A45" s="285" t="s">
        <v>872</v>
      </c>
      <c r="B45" s="279">
        <v>2</v>
      </c>
      <c r="C45" s="279">
        <v>7</v>
      </c>
      <c r="D45" s="279">
        <v>1147</v>
      </c>
      <c r="E45" s="279">
        <v>923</v>
      </c>
      <c r="F45" s="279">
        <v>532</v>
      </c>
      <c r="G45" s="279">
        <v>45</v>
      </c>
      <c r="H45" s="279">
        <v>11900</v>
      </c>
      <c r="I45" s="519"/>
    </row>
    <row r="46" spans="1:9" ht="12" customHeight="1">
      <c r="A46" s="285" t="s">
        <v>857</v>
      </c>
      <c r="B46" s="279">
        <v>4</v>
      </c>
      <c r="C46" s="279">
        <v>13</v>
      </c>
      <c r="D46" s="279"/>
      <c r="E46" s="279"/>
      <c r="F46" s="279">
        <v>506</v>
      </c>
      <c r="G46" s="279"/>
      <c r="H46" s="279"/>
      <c r="I46" s="519"/>
    </row>
    <row r="47" spans="1:9" ht="12" customHeight="1">
      <c r="A47" s="285" t="s">
        <v>858</v>
      </c>
      <c r="B47" s="279">
        <v>-2</v>
      </c>
      <c r="C47" s="279">
        <v>-7</v>
      </c>
      <c r="D47" s="279"/>
      <c r="E47" s="279"/>
      <c r="F47" s="279">
        <v>27</v>
      </c>
      <c r="G47" s="279"/>
      <c r="H47" s="279"/>
      <c r="I47" s="519"/>
    </row>
    <row r="48" spans="1:9" ht="12" customHeight="1">
      <c r="A48" s="285" t="s">
        <v>873</v>
      </c>
      <c r="B48" s="279">
        <v>3</v>
      </c>
      <c r="C48" s="279">
        <v>7</v>
      </c>
      <c r="D48" s="279">
        <v>72</v>
      </c>
      <c r="E48" s="279">
        <v>43</v>
      </c>
      <c r="F48" s="279">
        <v>32</v>
      </c>
      <c r="G48" s="279">
        <v>23</v>
      </c>
      <c r="H48" s="279">
        <v>16800</v>
      </c>
      <c r="I48" s="519"/>
    </row>
    <row r="49" spans="1:9" ht="12" customHeight="1">
      <c r="A49" s="285" t="s">
        <v>857</v>
      </c>
      <c r="B49" s="279">
        <v>10</v>
      </c>
      <c r="C49" s="279">
        <v>24</v>
      </c>
      <c r="D49" s="279"/>
      <c r="E49" s="279"/>
      <c r="F49" s="279">
        <v>17</v>
      </c>
      <c r="G49" s="279"/>
      <c r="H49" s="279"/>
      <c r="I49" s="519"/>
    </row>
    <row r="50" spans="1:9" ht="12" customHeight="1">
      <c r="A50" s="285" t="s">
        <v>858</v>
      </c>
      <c r="B50" s="279">
        <v>-7</v>
      </c>
      <c r="C50" s="279">
        <v>-17</v>
      </c>
      <c r="D50" s="279"/>
      <c r="E50" s="279"/>
      <c r="F50" s="279">
        <v>15</v>
      </c>
      <c r="G50" s="279"/>
      <c r="H50" s="279"/>
      <c r="I50" s="519"/>
    </row>
    <row r="51" spans="1:9" ht="12" customHeight="1">
      <c r="A51" s="285" t="s">
        <v>874</v>
      </c>
      <c r="B51" s="279">
        <v>1</v>
      </c>
      <c r="C51" s="279">
        <v>2</v>
      </c>
      <c r="D51" s="279">
        <v>1</v>
      </c>
      <c r="E51" s="279">
        <v>1</v>
      </c>
      <c r="F51" s="279">
        <v>4</v>
      </c>
      <c r="G51" s="279"/>
      <c r="H51" s="279">
        <v>18450</v>
      </c>
      <c r="I51" s="519"/>
    </row>
    <row r="52" spans="1:9" ht="12" customHeight="1">
      <c r="A52" s="793" t="s">
        <v>875</v>
      </c>
      <c r="B52" s="790">
        <v>12</v>
      </c>
      <c r="C52" s="790">
        <v>8</v>
      </c>
      <c r="D52" s="790">
        <v>1551</v>
      </c>
      <c r="E52" s="790">
        <v>243</v>
      </c>
      <c r="F52" s="790">
        <v>760</v>
      </c>
      <c r="G52" s="790">
        <v>44</v>
      </c>
      <c r="H52" s="790">
        <v>63050</v>
      </c>
      <c r="I52" s="519"/>
    </row>
    <row r="53" spans="1:9" ht="12" customHeight="1">
      <c r="A53" s="791" t="s">
        <v>857</v>
      </c>
      <c r="B53" s="792">
        <v>32</v>
      </c>
      <c r="C53" s="792">
        <v>20</v>
      </c>
      <c r="D53" s="792"/>
      <c r="E53" s="792"/>
      <c r="F53" s="792">
        <v>680</v>
      </c>
      <c r="G53" s="792"/>
      <c r="H53" s="792"/>
      <c r="I53" s="519"/>
    </row>
    <row r="54" spans="1:9" ht="12" customHeight="1">
      <c r="A54" s="791" t="s">
        <v>858</v>
      </c>
      <c r="B54" s="792">
        <v>-20</v>
      </c>
      <c r="C54" s="792">
        <v>-13</v>
      </c>
      <c r="D54" s="792"/>
      <c r="E54" s="792"/>
      <c r="F54" s="792">
        <v>80</v>
      </c>
      <c r="G54" s="792"/>
      <c r="H54" s="792"/>
      <c r="I54" s="519"/>
    </row>
    <row r="55" spans="1:9" ht="12" customHeight="1">
      <c r="A55" s="279"/>
      <c r="B55" s="279"/>
      <c r="C55" s="279"/>
      <c r="D55" s="279"/>
      <c r="E55" s="279"/>
      <c r="F55" s="279"/>
      <c r="G55" s="279"/>
      <c r="H55" s="279"/>
      <c r="I55" s="519"/>
    </row>
    <row r="56" spans="1:9" ht="12" customHeight="1">
      <c r="A56" s="793" t="s">
        <v>876</v>
      </c>
      <c r="B56" s="790">
        <v>0</v>
      </c>
      <c r="C56" s="790">
        <v>0</v>
      </c>
      <c r="D56" s="790">
        <v>17</v>
      </c>
      <c r="E56" s="790">
        <v>15</v>
      </c>
      <c r="F56" s="790">
        <v>12</v>
      </c>
      <c r="G56" s="790"/>
      <c r="H56" s="790">
        <v>11300</v>
      </c>
      <c r="I56" s="519"/>
    </row>
    <row r="57" spans="1:9" ht="12" customHeight="1">
      <c r="A57" s="286"/>
      <c r="B57" s="279"/>
      <c r="C57" s="279"/>
      <c r="D57" s="279"/>
      <c r="E57" s="279"/>
      <c r="F57" s="279"/>
      <c r="G57" s="279"/>
      <c r="H57" s="279"/>
      <c r="I57" s="519"/>
    </row>
    <row r="58" spans="1:9" ht="12" customHeight="1">
      <c r="A58" s="793" t="s">
        <v>874</v>
      </c>
      <c r="B58" s="790">
        <v>7</v>
      </c>
      <c r="C58" s="790">
        <v>560</v>
      </c>
      <c r="D58" s="790">
        <v>18</v>
      </c>
      <c r="E58" s="790">
        <v>325</v>
      </c>
      <c r="F58" s="790">
        <v>53</v>
      </c>
      <c r="G58" s="790"/>
      <c r="H58" s="790">
        <v>500</v>
      </c>
      <c r="I58" s="519"/>
    </row>
    <row r="59" spans="1:9" ht="12" customHeight="1">
      <c r="A59" s="363"/>
      <c r="B59" s="279"/>
      <c r="C59" s="279"/>
      <c r="D59" s="279"/>
      <c r="E59" s="279"/>
      <c r="F59" s="279"/>
      <c r="G59" s="279"/>
      <c r="H59" s="279"/>
      <c r="I59" s="519"/>
    </row>
    <row r="60" spans="1:9" ht="12" customHeight="1">
      <c r="A60" s="793" t="s">
        <v>317</v>
      </c>
      <c r="B60" s="790">
        <v>56</v>
      </c>
      <c r="C60" s="790">
        <v>7</v>
      </c>
      <c r="D60" s="790">
        <v>4188</v>
      </c>
      <c r="E60" s="790">
        <v>121</v>
      </c>
      <c r="F60" s="790">
        <v>2203</v>
      </c>
      <c r="G60" s="790">
        <v>46</v>
      </c>
      <c r="H60" s="790">
        <v>345050</v>
      </c>
      <c r="I60" s="519"/>
    </row>
    <row r="61" spans="1:9" ht="12" customHeight="1">
      <c r="A61" s="791" t="s">
        <v>857</v>
      </c>
      <c r="B61" s="792">
        <v>154</v>
      </c>
      <c r="C61" s="792">
        <v>18</v>
      </c>
      <c r="D61" s="792"/>
      <c r="E61" s="792"/>
      <c r="F61" s="792">
        <v>1610</v>
      </c>
      <c r="G61" s="792"/>
      <c r="H61" s="790"/>
      <c r="I61" s="519"/>
    </row>
    <row r="62" spans="1:9" ht="12" customHeight="1">
      <c r="A62" s="791" t="s">
        <v>858</v>
      </c>
      <c r="B62" s="792">
        <v>-98</v>
      </c>
      <c r="C62" s="792">
        <v>-11</v>
      </c>
      <c r="D62" s="792"/>
      <c r="E62" s="792"/>
      <c r="F62" s="792">
        <v>593</v>
      </c>
      <c r="G62" s="792"/>
      <c r="H62" s="790"/>
      <c r="I62" s="519"/>
    </row>
    <row r="63" spans="1:9" ht="12" customHeight="1">
      <c r="A63" s="285" t="s">
        <v>877</v>
      </c>
      <c r="B63" s="279">
        <v>-25</v>
      </c>
      <c r="C63" s="148"/>
      <c r="D63" s="419"/>
      <c r="E63" s="277"/>
      <c r="F63" s="147"/>
      <c r="G63" s="147"/>
      <c r="H63" s="463"/>
      <c r="I63" s="519"/>
    </row>
    <row r="64" spans="1:9" ht="15" customHeight="1">
      <c r="A64" s="794" t="s">
        <v>878</v>
      </c>
      <c r="B64" s="794">
        <v>81</v>
      </c>
      <c r="C64" s="790">
        <v>12</v>
      </c>
      <c r="D64" s="794"/>
      <c r="E64" s="794"/>
      <c r="F64" s="795"/>
      <c r="G64" s="795"/>
      <c r="H64" s="795"/>
    </row>
    <row r="65" spans="1:8" ht="15" customHeight="1">
      <c r="A65" s="791" t="s">
        <v>857</v>
      </c>
      <c r="B65" s="795">
        <v>155</v>
      </c>
      <c r="C65" s="792">
        <v>23</v>
      </c>
      <c r="D65" s="794"/>
      <c r="E65" s="794"/>
      <c r="F65" s="795"/>
      <c r="G65" s="795"/>
      <c r="H65" s="795"/>
    </row>
    <row r="66" spans="1:8" ht="15" customHeight="1">
      <c r="A66" s="791" t="s">
        <v>858</v>
      </c>
      <c r="B66" s="795">
        <v>-74</v>
      </c>
      <c r="C66" s="796">
        <v>-11</v>
      </c>
      <c r="D66" s="794"/>
      <c r="E66" s="794"/>
      <c r="F66" s="795"/>
      <c r="G66" s="795"/>
      <c r="H66" s="797"/>
    </row>
    <row r="67" spans="1:8" ht="15" customHeight="1">
      <c r="A67" s="1200" t="s">
        <v>846</v>
      </c>
      <c r="B67" s="507"/>
      <c r="C67" s="475"/>
      <c r="F67" s="148"/>
      <c r="H67" s="279"/>
    </row>
    <row r="68" spans="1:8" ht="15" customHeight="1">
      <c r="A68" s="1199" t="s">
        <v>847</v>
      </c>
      <c r="B68" s="507"/>
      <c r="D68" s="148"/>
      <c r="E68" s="148"/>
      <c r="F68" s="148"/>
      <c r="H68" s="364"/>
    </row>
    <row r="69" spans="1:8" ht="27" customHeight="1">
      <c r="A69" s="1523" t="s">
        <v>848</v>
      </c>
      <c r="B69" s="1462"/>
      <c r="C69" s="1462"/>
      <c r="D69" s="1462"/>
      <c r="E69" s="1462"/>
      <c r="F69" s="1462"/>
      <c r="G69" s="1462"/>
      <c r="H69" s="1462"/>
    </row>
    <row r="70" spans="1:8">
      <c r="G70" s="282"/>
      <c r="H70" s="282"/>
    </row>
    <row r="71" spans="1:8">
      <c r="A71" s="279"/>
      <c r="C71" s="473"/>
      <c r="D71" s="473"/>
      <c r="E71" s="473"/>
      <c r="F71" s="473"/>
      <c r="G71" s="279"/>
      <c r="H71" s="49"/>
    </row>
    <row r="72" spans="1:8">
      <c r="A72" s="284"/>
      <c r="C72" s="282"/>
      <c r="D72" s="473"/>
      <c r="E72" s="282"/>
      <c r="F72" s="473"/>
      <c r="G72" s="279"/>
      <c r="H72" s="474"/>
    </row>
    <row r="73" spans="1:8">
      <c r="A73" s="285"/>
      <c r="C73" s="279"/>
      <c r="D73" s="473"/>
      <c r="E73" s="279"/>
      <c r="F73" s="473"/>
      <c r="G73" s="279"/>
      <c r="H73" s="49"/>
    </row>
    <row r="74" spans="1:8">
      <c r="A74" s="284"/>
      <c r="C74" s="279"/>
      <c r="D74" s="473"/>
      <c r="E74" s="279"/>
      <c r="F74" s="473"/>
      <c r="G74" s="282"/>
      <c r="H74" s="474"/>
    </row>
    <row r="75" spans="1:8">
      <c r="A75" s="284"/>
      <c r="C75" s="279"/>
      <c r="D75" s="473"/>
      <c r="E75" s="279"/>
      <c r="F75" s="473"/>
      <c r="G75" s="282"/>
      <c r="H75" s="474"/>
    </row>
    <row r="76" spans="1:8">
      <c r="A76" s="281"/>
      <c r="C76" s="279"/>
      <c r="D76" s="473"/>
      <c r="E76" s="279"/>
      <c r="F76" s="473"/>
      <c r="G76" s="280"/>
      <c r="H76" s="49"/>
    </row>
    <row r="77" spans="1:8">
      <c r="A77" s="279"/>
      <c r="C77" s="283"/>
      <c r="D77" s="473"/>
      <c r="E77" s="279"/>
      <c r="F77" s="473"/>
      <c r="G77" s="279"/>
      <c r="H77" s="49"/>
    </row>
    <row r="78" spans="1:8">
      <c r="A78" s="279"/>
      <c r="C78" s="279"/>
      <c r="D78" s="473"/>
      <c r="E78" s="279"/>
      <c r="F78" s="473"/>
      <c r="G78" s="279"/>
      <c r="H78" s="49"/>
    </row>
    <row r="79" spans="1:8">
      <c r="B79" s="506"/>
      <c r="C79" s="279"/>
      <c r="D79" s="279"/>
      <c r="E79" s="279"/>
      <c r="F79" s="473"/>
      <c r="H79" s="147"/>
    </row>
    <row r="80" spans="1:8">
      <c r="B80" s="506"/>
      <c r="C80" s="279"/>
      <c r="D80" s="279"/>
      <c r="E80" s="279"/>
      <c r="F80" s="279"/>
      <c r="H80" s="147"/>
    </row>
    <row r="81" spans="6:8">
      <c r="F81" s="148"/>
      <c r="H81" s="147"/>
    </row>
    <row r="84" spans="6:8">
      <c r="H84" s="147"/>
    </row>
  </sheetData>
  <mergeCells count="7">
    <mergeCell ref="B3:B4"/>
    <mergeCell ref="D3:D4"/>
    <mergeCell ref="A69:H69"/>
    <mergeCell ref="H3:H4"/>
    <mergeCell ref="E3:E4"/>
    <mergeCell ref="C3:C4"/>
    <mergeCell ref="G3:G4"/>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A8DA"/>
  </sheetPr>
  <dimension ref="A1:G65"/>
  <sheetViews>
    <sheetView showGridLines="0" view="pageBreakPreview" zoomScale="80" zoomScaleNormal="40" zoomScaleSheetLayoutView="80" zoomScalePageLayoutView="85" workbookViewId="0">
      <selection activeCell="A58" sqref="A58"/>
    </sheetView>
  </sheetViews>
  <sheetFormatPr defaultColWidth="9.1796875" defaultRowHeight="10"/>
  <cols>
    <col min="1" max="1" width="37.81640625" style="2" customWidth="1"/>
    <col min="2" max="7" width="12.1796875" style="2" customWidth="1"/>
    <col min="8" max="16384" width="9.1796875" style="2"/>
  </cols>
  <sheetData>
    <row r="1" spans="1:7" ht="19" customHeight="1">
      <c r="A1" s="886" t="s">
        <v>45</v>
      </c>
      <c r="B1" s="6"/>
      <c r="C1" s="6"/>
      <c r="D1" s="6"/>
      <c r="E1" s="6"/>
      <c r="F1" s="6"/>
      <c r="G1" s="6"/>
    </row>
    <row r="2" spans="1:7" ht="14.5" customHeight="1">
      <c r="A2" s="87" t="s">
        <v>1364</v>
      </c>
      <c r="B2" s="1448" t="s">
        <v>46</v>
      </c>
      <c r="C2" s="1449"/>
      <c r="D2" s="1446" t="s">
        <v>1559</v>
      </c>
      <c r="E2" s="1447"/>
      <c r="F2" s="1450" t="s">
        <v>47</v>
      </c>
      <c r="G2" s="1451"/>
    </row>
    <row r="3" spans="1:7" ht="14.5" customHeight="1">
      <c r="A3" s="669"/>
      <c r="B3" s="670" t="s">
        <v>48</v>
      </c>
      <c r="C3" s="671" t="s">
        <v>49</v>
      </c>
      <c r="D3" s="671" t="s">
        <v>48</v>
      </c>
      <c r="E3" s="671" t="s">
        <v>49</v>
      </c>
      <c r="F3" s="671" t="s">
        <v>48</v>
      </c>
      <c r="G3" s="671" t="s">
        <v>49</v>
      </c>
    </row>
    <row r="4" spans="1:7" ht="14.5" customHeight="1">
      <c r="A4" s="365" t="s">
        <v>50</v>
      </c>
      <c r="B4" s="682" t="s">
        <v>51</v>
      </c>
      <c r="C4" s="162" t="s">
        <v>52</v>
      </c>
      <c r="D4" s="162" t="s">
        <v>53</v>
      </c>
      <c r="E4" s="162" t="s">
        <v>54</v>
      </c>
      <c r="F4" s="162" t="s">
        <v>55</v>
      </c>
      <c r="G4" s="162" t="s">
        <v>54</v>
      </c>
    </row>
    <row r="5" spans="1:7" ht="14.5" customHeight="1">
      <c r="A5" s="109" t="s">
        <v>56</v>
      </c>
      <c r="B5" s="110"/>
      <c r="C5" s="162" t="s">
        <v>52</v>
      </c>
      <c r="D5" s="162"/>
      <c r="E5" s="162" t="s">
        <v>54</v>
      </c>
      <c r="F5" s="162"/>
      <c r="G5" s="162" t="s">
        <v>57</v>
      </c>
    </row>
    <row r="6" spans="1:7" ht="14.5" customHeight="1">
      <c r="A6" s="109" t="s">
        <v>58</v>
      </c>
      <c r="B6" s="110"/>
      <c r="C6" s="162" t="s">
        <v>59</v>
      </c>
      <c r="D6" s="110"/>
      <c r="E6" s="162" t="s">
        <v>60</v>
      </c>
      <c r="F6" s="110"/>
      <c r="G6" s="162" t="s">
        <v>54</v>
      </c>
    </row>
    <row r="7" spans="1:7" ht="14.5" customHeight="1">
      <c r="A7" s="140" t="s">
        <v>61</v>
      </c>
      <c r="B7" s="110"/>
      <c r="C7" s="162" t="s">
        <v>62</v>
      </c>
      <c r="D7" s="110"/>
      <c r="E7" s="162" t="s">
        <v>63</v>
      </c>
      <c r="F7" s="110"/>
      <c r="G7" s="162" t="s">
        <v>60</v>
      </c>
    </row>
    <row r="8" spans="1:7" ht="14.5" customHeight="1">
      <c r="A8" s="140" t="s">
        <v>64</v>
      </c>
      <c r="B8" s="110"/>
      <c r="C8" s="162"/>
      <c r="D8" s="110"/>
      <c r="E8" s="162" t="s">
        <v>65</v>
      </c>
      <c r="F8" s="162"/>
      <c r="G8" s="162" t="s">
        <v>66</v>
      </c>
    </row>
    <row r="9" spans="1:7" ht="14.5" customHeight="1">
      <c r="A9" s="365" t="s">
        <v>67</v>
      </c>
      <c r="B9" s="162"/>
      <c r="C9" s="162" t="s">
        <v>68</v>
      </c>
      <c r="D9" s="162"/>
      <c r="E9" s="162"/>
      <c r="F9" s="162"/>
      <c r="G9" s="162"/>
    </row>
    <row r="10" spans="1:7" ht="14.5" customHeight="1">
      <c r="A10" s="365" t="s">
        <v>69</v>
      </c>
      <c r="B10" s="162"/>
      <c r="C10" s="162"/>
      <c r="D10" s="162"/>
      <c r="E10" s="162" t="s">
        <v>70</v>
      </c>
      <c r="F10" s="162"/>
      <c r="G10" s="162"/>
    </row>
    <row r="11" spans="1:7" ht="14.5" customHeight="1">
      <c r="A11" s="365" t="s">
        <v>71</v>
      </c>
      <c r="B11" s="162"/>
      <c r="C11" s="162" t="s">
        <v>68</v>
      </c>
      <c r="D11" s="162"/>
      <c r="E11" s="162"/>
      <c r="F11" s="162"/>
      <c r="G11" s="162"/>
    </row>
    <row r="12" spans="1:7" ht="14.5" customHeight="1">
      <c r="A12" s="365" t="s">
        <v>72</v>
      </c>
      <c r="B12" s="162"/>
      <c r="C12" s="162" t="s">
        <v>68</v>
      </c>
      <c r="D12" s="162"/>
      <c r="E12" s="162"/>
      <c r="F12" s="162"/>
      <c r="G12" s="162"/>
    </row>
    <row r="13" spans="1:7" ht="14.5" customHeight="1">
      <c r="A13" s="365" t="s">
        <v>73</v>
      </c>
      <c r="B13" s="110"/>
      <c r="C13" s="110"/>
      <c r="D13" s="111" t="s">
        <v>53</v>
      </c>
      <c r="E13" s="111" t="s">
        <v>54</v>
      </c>
      <c r="F13" s="110"/>
      <c r="G13" s="110"/>
    </row>
    <row r="14" spans="1:7" ht="14.5" customHeight="1">
      <c r="A14" s="365" t="s">
        <v>74</v>
      </c>
      <c r="B14" s="110"/>
      <c r="C14" s="110"/>
      <c r="D14" s="110"/>
      <c r="E14" s="111" t="s">
        <v>70</v>
      </c>
      <c r="F14" s="110"/>
      <c r="G14" s="110"/>
    </row>
    <row r="15" spans="1:7" ht="14.5" customHeight="1">
      <c r="A15" s="672" t="s">
        <v>75</v>
      </c>
      <c r="B15" s="110"/>
      <c r="C15" s="110"/>
      <c r="D15" s="528"/>
      <c r="E15" s="111"/>
      <c r="F15" s="111"/>
      <c r="G15" s="111"/>
    </row>
    <row r="16" spans="1:7" ht="18.649999999999999" customHeight="1">
      <c r="A16" s="528"/>
      <c r="B16" s="110"/>
      <c r="C16" s="110"/>
      <c r="D16" s="528"/>
      <c r="E16" s="111"/>
      <c r="F16" s="111"/>
      <c r="G16" s="111"/>
    </row>
    <row r="17" spans="1:7" ht="18.649999999999999" customHeight="1">
      <c r="A17" s="581"/>
      <c r="B17" s="110"/>
      <c r="C17" s="110"/>
      <c r="D17" s="4"/>
      <c r="E17" s="4"/>
      <c r="F17" s="110"/>
      <c r="G17" s="110"/>
    </row>
    <row r="18" spans="1:7" ht="18.649999999999999" customHeight="1">
      <c r="A18" s="886" t="s">
        <v>76</v>
      </c>
      <c r="B18" s="4"/>
      <c r="C18" s="4"/>
      <c r="D18" s="4"/>
      <c r="E18" s="4"/>
      <c r="F18" s="110"/>
      <c r="G18" s="110"/>
    </row>
    <row r="19" spans="1:7" ht="19.5" customHeight="1">
      <c r="A19" s="673" t="s">
        <v>77</v>
      </c>
      <c r="B19" s="674" t="s">
        <v>78</v>
      </c>
      <c r="C19" s="674"/>
      <c r="D19" s="674" t="s">
        <v>79</v>
      </c>
      <c r="E19" s="879"/>
      <c r="F19" s="110"/>
      <c r="G19" s="110"/>
    </row>
    <row r="20" spans="1:7" ht="15.65" customHeight="1">
      <c r="A20" s="675" t="s">
        <v>80</v>
      </c>
      <c r="B20" s="676" t="s">
        <v>1480</v>
      </c>
      <c r="C20" s="677"/>
      <c r="D20" s="678" t="s">
        <v>641</v>
      </c>
      <c r="E20" s="3"/>
      <c r="F20" s="110"/>
      <c r="G20" s="110"/>
    </row>
    <row r="21" spans="1:7" ht="15.65" customHeight="1">
      <c r="A21" s="675" t="s">
        <v>81</v>
      </c>
      <c r="B21" s="676" t="s">
        <v>1481</v>
      </c>
      <c r="C21" s="677"/>
      <c r="D21" s="678" t="s">
        <v>753</v>
      </c>
      <c r="E21" s="3"/>
      <c r="F21" s="110"/>
      <c r="G21" s="110"/>
    </row>
    <row r="22" spans="1:7" ht="15.65" customHeight="1">
      <c r="A22" s="675" t="s">
        <v>82</v>
      </c>
      <c r="B22" s="676" t="s">
        <v>1482</v>
      </c>
      <c r="C22" s="677"/>
      <c r="D22" s="678" t="s">
        <v>1267</v>
      </c>
      <c r="E22" s="3"/>
      <c r="F22" s="110"/>
      <c r="G22" s="110"/>
    </row>
    <row r="23" spans="1:7" ht="15.65" customHeight="1">
      <c r="A23" s="675" t="s">
        <v>83</v>
      </c>
      <c r="B23" s="676" t="s">
        <v>1483</v>
      </c>
      <c r="C23" s="677"/>
      <c r="D23" s="678" t="s">
        <v>608</v>
      </c>
      <c r="E23" s="3"/>
      <c r="F23" s="110"/>
      <c r="G23" s="110"/>
    </row>
    <row r="24" spans="1:7" ht="15.65" customHeight="1">
      <c r="A24" s="675" t="s">
        <v>84</v>
      </c>
      <c r="B24" s="676" t="s">
        <v>1484</v>
      </c>
      <c r="C24" s="677"/>
      <c r="D24" s="678" t="s">
        <v>709</v>
      </c>
      <c r="E24" s="3"/>
      <c r="F24" s="110"/>
      <c r="G24" s="110"/>
    </row>
    <row r="25" spans="1:7" ht="15.65" customHeight="1">
      <c r="A25" s="675" t="s">
        <v>85</v>
      </c>
      <c r="B25" s="676" t="s">
        <v>1485</v>
      </c>
      <c r="C25" s="677"/>
      <c r="D25" s="678" t="s">
        <v>616</v>
      </c>
      <c r="E25" s="3"/>
      <c r="F25" s="110"/>
      <c r="G25" s="110"/>
    </row>
    <row r="26" spans="1:7" ht="15.65" customHeight="1">
      <c r="A26" s="675" t="s">
        <v>86</v>
      </c>
      <c r="B26" s="676" t="s">
        <v>1493</v>
      </c>
      <c r="C26" s="677"/>
      <c r="D26" s="678" t="s">
        <v>613</v>
      </c>
      <c r="E26" s="3"/>
      <c r="F26" s="110"/>
      <c r="G26" s="110"/>
    </row>
    <row r="27" spans="1:7" ht="15.65" customHeight="1">
      <c r="A27" s="675" t="s">
        <v>87</v>
      </c>
      <c r="B27" s="676" t="s">
        <v>1486</v>
      </c>
      <c r="C27" s="677"/>
      <c r="D27" s="678" t="s">
        <v>549</v>
      </c>
      <c r="E27" s="3"/>
      <c r="F27" s="110"/>
      <c r="G27" s="110"/>
    </row>
    <row r="28" spans="1:7" ht="15.65" customHeight="1">
      <c r="A28" s="675" t="s">
        <v>88</v>
      </c>
      <c r="B28" s="676">
        <v>65</v>
      </c>
      <c r="C28" s="677"/>
      <c r="D28" s="678" t="s">
        <v>549</v>
      </c>
      <c r="E28" s="3"/>
      <c r="F28" s="110"/>
      <c r="G28" s="110"/>
    </row>
    <row r="29" spans="1:7" ht="15.65" customHeight="1">
      <c r="A29" s="675" t="s">
        <v>89</v>
      </c>
      <c r="B29" s="676" t="s">
        <v>1487</v>
      </c>
      <c r="C29" s="677"/>
      <c r="D29" s="678" t="s">
        <v>551</v>
      </c>
      <c r="E29" s="3"/>
      <c r="F29" s="110"/>
      <c r="G29" s="110"/>
    </row>
    <row r="30" spans="1:7" ht="15.65" customHeight="1">
      <c r="A30" s="675" t="s">
        <v>90</v>
      </c>
      <c r="B30" s="676" t="s">
        <v>1488</v>
      </c>
      <c r="C30" s="677"/>
      <c r="D30" s="678" t="s">
        <v>672</v>
      </c>
      <c r="E30" s="3"/>
      <c r="F30" s="110"/>
      <c r="G30" s="110"/>
    </row>
    <row r="31" spans="1:7" ht="15.65" customHeight="1">
      <c r="A31" s="675" t="s">
        <v>91</v>
      </c>
      <c r="B31" s="676" t="s">
        <v>1489</v>
      </c>
      <c r="C31" s="677"/>
      <c r="D31" s="678" t="s">
        <v>672</v>
      </c>
      <c r="E31" s="3"/>
      <c r="F31" s="110"/>
      <c r="G31" s="110"/>
    </row>
    <row r="32" spans="1:7" ht="15.65" customHeight="1">
      <c r="A32" s="675" t="s">
        <v>92</v>
      </c>
      <c r="B32" s="676" t="s">
        <v>1490</v>
      </c>
      <c r="C32" s="677"/>
      <c r="D32" s="678" t="s">
        <v>668</v>
      </c>
      <c r="E32" s="3"/>
      <c r="F32" s="110"/>
      <c r="G32" s="110"/>
    </row>
    <row r="33" spans="1:7" ht="15.65" customHeight="1">
      <c r="A33" s="675" t="s">
        <v>93</v>
      </c>
      <c r="B33" s="676" t="s">
        <v>1491</v>
      </c>
      <c r="C33" s="677"/>
      <c r="D33" s="678" t="s">
        <v>740</v>
      </c>
      <c r="E33" s="3"/>
      <c r="F33" s="110"/>
      <c r="G33" s="110"/>
    </row>
    <row r="34" spans="1:7" ht="15.65" customHeight="1">
      <c r="A34" s="675" t="s">
        <v>94</v>
      </c>
      <c r="B34" s="676" t="s">
        <v>1492</v>
      </c>
      <c r="C34" s="677"/>
      <c r="D34" s="678" t="s">
        <v>740</v>
      </c>
      <c r="E34" s="3"/>
      <c r="F34" s="110"/>
      <c r="G34" s="110"/>
    </row>
    <row r="35" spans="1:7" ht="15.65" customHeight="1">
      <c r="A35" s="675" t="s">
        <v>95</v>
      </c>
      <c r="B35" s="676">
        <v>30</v>
      </c>
      <c r="C35" s="677"/>
      <c r="D35" s="678" t="s">
        <v>740</v>
      </c>
      <c r="E35" s="3"/>
      <c r="F35" s="110"/>
      <c r="G35" s="110"/>
    </row>
    <row r="36" spans="1:7" ht="15.65" customHeight="1">
      <c r="A36" s="675" t="s">
        <v>1568</v>
      </c>
      <c r="B36" s="676">
        <v>28.6</v>
      </c>
      <c r="C36" s="677"/>
      <c r="D36" s="678">
        <v>0.7</v>
      </c>
      <c r="E36" s="3"/>
      <c r="F36" s="110"/>
      <c r="G36" s="110"/>
    </row>
    <row r="37" spans="1:7" ht="15.65" customHeight="1">
      <c r="A37" s="675" t="s">
        <v>96</v>
      </c>
      <c r="B37" s="676" t="s">
        <v>430</v>
      </c>
      <c r="C37" s="677"/>
      <c r="D37" s="678" t="s">
        <v>744</v>
      </c>
      <c r="E37" s="3"/>
      <c r="F37" s="110"/>
      <c r="G37" s="1"/>
    </row>
    <row r="38" spans="1:7" ht="15.65" customHeight="1">
      <c r="A38" s="675" t="s">
        <v>97</v>
      </c>
      <c r="B38" s="676" t="s">
        <v>164</v>
      </c>
      <c r="C38" s="677"/>
      <c r="D38" s="678" t="s">
        <v>746</v>
      </c>
      <c r="E38" s="3"/>
      <c r="F38" s="110"/>
      <c r="G38" s="110"/>
    </row>
    <row r="39" spans="1:7" ht="15.65" customHeight="1">
      <c r="A39" s="675" t="s">
        <v>98</v>
      </c>
      <c r="B39" s="676" t="s">
        <v>1494</v>
      </c>
      <c r="C39" s="677"/>
      <c r="D39" s="678" t="s">
        <v>746</v>
      </c>
      <c r="E39" s="3"/>
      <c r="F39" s="110"/>
      <c r="G39" s="110"/>
    </row>
    <row r="40" spans="1:7" ht="15.65" customHeight="1">
      <c r="A40" s="1232" t="s">
        <v>584</v>
      </c>
      <c r="B40" s="1281">
        <v>2266</v>
      </c>
      <c r="C40" s="679"/>
      <c r="D40" s="680" t="s">
        <v>1495</v>
      </c>
      <c r="E40" s="3"/>
      <c r="F40" s="110"/>
      <c r="G40" s="110"/>
    </row>
    <row r="41" spans="1:7" ht="15.65" customHeight="1">
      <c r="A41" s="647" t="s">
        <v>100</v>
      </c>
      <c r="B41" s="1231">
        <v>3860</v>
      </c>
      <c r="C41" s="681"/>
      <c r="D41" s="681">
        <v>100</v>
      </c>
      <c r="E41" s="880"/>
      <c r="F41" s="880"/>
      <c r="G41" s="880"/>
    </row>
    <row r="42" spans="1:7" ht="10.5" customHeight="1">
      <c r="A42" s="1"/>
      <c r="B42" s="110"/>
      <c r="C42" s="110"/>
      <c r="D42" s="110"/>
      <c r="E42" s="110"/>
      <c r="F42" s="110"/>
      <c r="G42" s="110"/>
    </row>
    <row r="43" spans="1:7" ht="10.5" customHeight="1">
      <c r="A43" s="110"/>
      <c r="B43" s="110"/>
      <c r="C43" s="110"/>
      <c r="D43" s="110"/>
      <c r="E43" s="110"/>
      <c r="F43" s="110"/>
      <c r="G43" s="110"/>
    </row>
    <row r="44" spans="1:7" ht="10.5" customHeight="1">
      <c r="A44" s="110"/>
      <c r="B44" s="110"/>
      <c r="C44" s="110"/>
      <c r="D44" s="110"/>
      <c r="E44" s="110"/>
      <c r="F44" s="110"/>
      <c r="G44" s="110"/>
    </row>
    <row r="45" spans="1:7" ht="10.5" customHeight="1">
      <c r="A45" s="110"/>
      <c r="B45" s="110"/>
      <c r="C45" s="110"/>
      <c r="D45" s="110"/>
      <c r="E45" s="110"/>
      <c r="F45" s="110"/>
      <c r="G45" s="110"/>
    </row>
    <row r="46" spans="1:7" ht="10.5" customHeight="1">
      <c r="A46" s="110"/>
      <c r="B46" s="110"/>
      <c r="C46" s="110"/>
      <c r="D46" s="110"/>
      <c r="E46" s="110"/>
      <c r="F46" s="110"/>
      <c r="G46" s="110"/>
    </row>
    <row r="47" spans="1:7" ht="10.5" customHeight="1">
      <c r="A47" s="110"/>
      <c r="B47" s="110"/>
      <c r="C47" s="110"/>
      <c r="D47" s="110"/>
      <c r="E47" s="110"/>
      <c r="F47" s="110"/>
      <c r="G47" s="110"/>
    </row>
    <row r="48" spans="1:7" ht="10.5" customHeight="1">
      <c r="A48" s="110"/>
      <c r="B48" s="110"/>
      <c r="C48" s="110"/>
      <c r="D48" s="110"/>
      <c r="E48" s="110"/>
      <c r="F48" s="110"/>
      <c r="G48" s="110"/>
    </row>
    <row r="49" ht="10.5" customHeight="1"/>
    <row r="50" ht="10.5" customHeight="1"/>
    <row r="51" ht="10.5" customHeight="1"/>
    <row r="52" ht="10.5" customHeight="1"/>
    <row r="53" ht="10.5" customHeight="1"/>
    <row r="54" ht="10.5" customHeight="1"/>
    <row r="55" ht="10.5" customHeight="1"/>
    <row r="56" ht="10.5" customHeight="1"/>
    <row r="57" ht="10.5"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sheetData>
  <mergeCells count="3">
    <mergeCell ref="D2:E2"/>
    <mergeCell ref="B2:C2"/>
    <mergeCell ref="F2:G2"/>
  </mergeCells>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2022&amp;R&amp;"-,Bold"&amp;K0000A0Nordea overview</oddHeader>
    <oddFooter>&amp;R&amp;"-,Bold"&amp;K0000A0Nordea</oddFooter>
  </headerFooter>
  <customProperties>
    <customPr name="_pios_id" r:id="rId2"/>
  </customProperties>
  <ignoredErrors>
    <ignoredError sqref="B37:B40 D37:D40 D20:D35 B20:B3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6D49-AC05-4540-A50D-750F540FDD01}">
  <dimension ref="A1:Y57"/>
  <sheetViews>
    <sheetView view="pageLayout" topLeftCell="A16" zoomScale="85" zoomScaleNormal="100" zoomScalePageLayoutView="85" workbookViewId="0">
      <selection activeCell="J34" sqref="J34"/>
    </sheetView>
  </sheetViews>
  <sheetFormatPr defaultColWidth="8.81640625" defaultRowHeight="14.5"/>
  <cols>
    <col min="1" max="1" width="30.54296875" style="146" customWidth="1"/>
    <col min="2" max="3" width="6.453125" style="146" customWidth="1"/>
    <col min="4" max="13" width="4.81640625" style="146" customWidth="1"/>
    <col min="14" max="20" width="4.81640625" style="149" customWidth="1"/>
  </cols>
  <sheetData>
    <row r="1" spans="1:25" ht="18" customHeight="1">
      <c r="A1" s="887" t="s">
        <v>880</v>
      </c>
      <c r="B1" s="618"/>
      <c r="C1" s="618"/>
      <c r="D1" s="618"/>
      <c r="E1" s="618"/>
      <c r="F1" s="618"/>
      <c r="G1" s="618"/>
      <c r="H1" s="618"/>
      <c r="I1" s="618"/>
      <c r="J1" s="618"/>
      <c r="K1" s="618"/>
      <c r="L1" s="618"/>
      <c r="M1" s="618"/>
      <c r="N1" s="618"/>
      <c r="O1" s="424"/>
      <c r="P1" s="618"/>
      <c r="Q1" s="618"/>
      <c r="R1" s="618"/>
      <c r="S1" s="618"/>
      <c r="T1" s="618"/>
    </row>
    <row r="2" spans="1:25">
      <c r="A2" s="1264"/>
      <c r="B2" s="149"/>
      <c r="C2" s="149"/>
      <c r="D2" s="149"/>
      <c r="E2" s="149"/>
      <c r="F2" s="149"/>
      <c r="G2" s="149"/>
      <c r="H2" s="149"/>
      <c r="I2" s="149"/>
      <c r="J2" s="149"/>
      <c r="K2" s="149"/>
      <c r="L2" s="149"/>
      <c r="M2" s="149"/>
    </row>
    <row r="3" spans="1:25">
      <c r="A3" s="1264"/>
      <c r="B3" s="418"/>
      <c r="C3" s="418"/>
      <c r="D3" s="418"/>
      <c r="E3" s="418"/>
      <c r="F3" s="418"/>
      <c r="G3" s="418"/>
      <c r="H3" s="418"/>
      <c r="I3" s="149"/>
      <c r="J3" s="149"/>
      <c r="K3" s="149"/>
      <c r="L3" s="149"/>
      <c r="M3" s="149"/>
    </row>
    <row r="4" spans="1:25">
      <c r="A4" s="1270" t="s">
        <v>768</v>
      </c>
      <c r="B4" s="1312" t="s">
        <v>228</v>
      </c>
      <c r="C4" s="800" t="s">
        <v>229</v>
      </c>
      <c r="D4" s="800" t="s">
        <v>230</v>
      </c>
      <c r="E4" s="800" t="s">
        <v>231</v>
      </c>
      <c r="F4" s="800" t="s">
        <v>232</v>
      </c>
      <c r="G4" s="800" t="s">
        <v>233</v>
      </c>
      <c r="H4" s="800" t="s">
        <v>234</v>
      </c>
      <c r="I4" s="800" t="s">
        <v>235</v>
      </c>
      <c r="J4" s="800" t="s">
        <v>236</v>
      </c>
      <c r="K4" s="800" t="s">
        <v>237</v>
      </c>
      <c r="L4" s="800" t="s">
        <v>238</v>
      </c>
      <c r="M4" s="800" t="s">
        <v>239</v>
      </c>
      <c r="N4" s="800" t="s">
        <v>240</v>
      </c>
      <c r="O4" s="800" t="s">
        <v>241</v>
      </c>
      <c r="P4" s="800" t="s">
        <v>881</v>
      </c>
      <c r="Q4" s="800" t="s">
        <v>882</v>
      </c>
      <c r="R4" s="800" t="s">
        <v>883</v>
      </c>
      <c r="S4" s="800" t="s">
        <v>884</v>
      </c>
      <c r="T4" s="800" t="s">
        <v>885</v>
      </c>
    </row>
    <row r="5" spans="1:25" ht="22.5" customHeight="1">
      <c r="A5" s="509" t="s">
        <v>886</v>
      </c>
      <c r="B5" s="1311">
        <v>1.6499718715202361</v>
      </c>
      <c r="C5" s="289">
        <v>1.6162419324474864</v>
      </c>
      <c r="D5" s="289">
        <v>1.616819682969054</v>
      </c>
      <c r="E5" s="289">
        <v>1.6919128104076979</v>
      </c>
      <c r="F5" s="289">
        <v>1.7930523815601211</v>
      </c>
      <c r="G5" s="289">
        <v>1.772600364368303</v>
      </c>
      <c r="H5" s="289">
        <v>1.9937847161539373</v>
      </c>
      <c r="I5" s="289">
        <v>2.1109852451996258</v>
      </c>
      <c r="J5" s="289">
        <v>2.1852568854239522</v>
      </c>
      <c r="K5" s="289">
        <v>2.0891978454804083</v>
      </c>
      <c r="L5" s="289">
        <v>2.021813146764381</v>
      </c>
      <c r="M5" s="289">
        <v>1.9881982695858629</v>
      </c>
      <c r="N5" s="289">
        <v>2.095552657120431</v>
      </c>
      <c r="O5" s="289">
        <v>2.001412532774355</v>
      </c>
      <c r="P5" s="289">
        <v>2.1676775571459594</v>
      </c>
      <c r="Q5" s="289">
        <v>2.3483202032863133</v>
      </c>
      <c r="R5" s="289">
        <v>2.3090846086718817</v>
      </c>
      <c r="S5" s="289">
        <v>2.4682982895991641</v>
      </c>
      <c r="T5" s="289">
        <v>2.5907123758692774</v>
      </c>
      <c r="U5" s="616"/>
      <c r="V5" s="616"/>
      <c r="W5" s="616"/>
      <c r="X5" s="616"/>
      <c r="Y5" s="616"/>
    </row>
    <row r="6" spans="1:25">
      <c r="A6" s="617" t="s">
        <v>887</v>
      </c>
      <c r="B6" s="1311">
        <v>0.95276359166883617</v>
      </c>
      <c r="C6" s="289">
        <v>0.89777919555969088</v>
      </c>
      <c r="D6" s="289">
        <v>0.74982480305237509</v>
      </c>
      <c r="E6" s="289">
        <v>0.69843162326391173</v>
      </c>
      <c r="F6" s="289">
        <v>0.74149399834447582</v>
      </c>
      <c r="G6" s="289">
        <v>0.74601956044745732</v>
      </c>
      <c r="H6" s="289">
        <v>0.81437829289936214</v>
      </c>
      <c r="I6" s="289">
        <v>0.92110746065435267</v>
      </c>
      <c r="J6" s="289">
        <v>0.90327014740382483</v>
      </c>
      <c r="K6" s="289">
        <v>0.9920910753582376</v>
      </c>
      <c r="L6" s="289">
        <v>1.0748635806350444</v>
      </c>
      <c r="M6" s="289">
        <v>1.0685218729131745</v>
      </c>
      <c r="N6" s="289">
        <v>1.1122885964548621</v>
      </c>
      <c r="O6" s="289">
        <v>1.1170173440974689</v>
      </c>
      <c r="P6" s="289">
        <v>1.1623139859798239</v>
      </c>
      <c r="Q6" s="289">
        <v>1.112910410443974</v>
      </c>
      <c r="R6" s="289">
        <v>1.1402989350198394</v>
      </c>
      <c r="S6" s="289">
        <v>1.2479127124640661</v>
      </c>
      <c r="T6" s="289">
        <v>1.2658466928473893</v>
      </c>
      <c r="U6" s="616"/>
      <c r="V6" s="616"/>
      <c r="W6" s="616"/>
      <c r="X6" s="616"/>
      <c r="Y6" s="616"/>
    </row>
    <row r="7" spans="1:25">
      <c r="A7" s="617" t="s">
        <v>888</v>
      </c>
      <c r="B7" s="1311">
        <v>1.121214848982403</v>
      </c>
      <c r="C7" s="289">
        <v>1.0768883514049203</v>
      </c>
      <c r="D7" s="289">
        <v>1.0583123598378832</v>
      </c>
      <c r="E7" s="289">
        <v>1.0690124209336234</v>
      </c>
      <c r="F7" s="289">
        <v>1.1100061618914996</v>
      </c>
      <c r="G7" s="289">
        <v>1.1658243390232585</v>
      </c>
      <c r="H7" s="289">
        <v>1.2195123593332002</v>
      </c>
      <c r="I7" s="289">
        <v>1.2436505990780684</v>
      </c>
      <c r="J7" s="289">
        <v>1.3279687115422811</v>
      </c>
      <c r="K7" s="289">
        <v>1.4222768270800756</v>
      </c>
      <c r="L7" s="289">
        <v>1.4714400725559555</v>
      </c>
      <c r="M7" s="289">
        <v>1.3666020776365515</v>
      </c>
      <c r="N7" s="289">
        <v>1.3602585111377223</v>
      </c>
      <c r="O7" s="289">
        <v>1.4049549487578081</v>
      </c>
      <c r="P7" s="289">
        <v>1.3273398460829433</v>
      </c>
      <c r="Q7" s="289">
        <v>1.3632916758835698</v>
      </c>
      <c r="R7" s="289">
        <v>1.4062556234417176</v>
      </c>
      <c r="S7" s="289">
        <v>1.4906458156451752</v>
      </c>
      <c r="T7" s="289">
        <v>1.5643999523142924</v>
      </c>
      <c r="U7" s="616"/>
      <c r="V7" s="616"/>
      <c r="W7" s="616"/>
      <c r="X7" s="616"/>
      <c r="Y7" s="616"/>
    </row>
    <row r="8" spans="1:25">
      <c r="A8" s="617" t="s">
        <v>889</v>
      </c>
      <c r="B8" s="1311">
        <v>0.28193669907915497</v>
      </c>
      <c r="C8" s="289">
        <v>0.29262486854794578</v>
      </c>
      <c r="D8" s="289">
        <v>0.22613485737393141</v>
      </c>
      <c r="E8" s="289">
        <v>0.23263621151681596</v>
      </c>
      <c r="F8" s="289">
        <v>0.22586231647381491</v>
      </c>
      <c r="G8" s="289">
        <v>0.23759508125620138</v>
      </c>
      <c r="H8" s="289">
        <v>0.21076560706127304</v>
      </c>
      <c r="I8" s="289">
        <v>0.23975137967428076</v>
      </c>
      <c r="J8" s="289">
        <v>0.30072529920633584</v>
      </c>
      <c r="K8" s="289">
        <v>0.25708642675735538</v>
      </c>
      <c r="L8" s="289">
        <v>0.27908777298393367</v>
      </c>
      <c r="M8" s="289">
        <v>0.23103504250003004</v>
      </c>
      <c r="N8" s="289">
        <v>0.29125606227923073</v>
      </c>
      <c r="O8" s="289">
        <v>0.23276986537908684</v>
      </c>
      <c r="P8" s="289">
        <v>0.22700675067772758</v>
      </c>
      <c r="Q8" s="289">
        <v>9.6392197373878302E-2</v>
      </c>
      <c r="R8" s="289">
        <v>0.11529938627984558</v>
      </c>
      <c r="S8" s="289">
        <v>0.12682629142010127</v>
      </c>
      <c r="T8" s="289">
        <v>0.13738020455622818</v>
      </c>
      <c r="U8" s="616"/>
      <c r="V8" s="616"/>
      <c r="W8" s="616"/>
      <c r="X8" s="616"/>
      <c r="Y8" s="616"/>
    </row>
    <row r="9" spans="1:25">
      <c r="A9" s="617" t="s">
        <v>890</v>
      </c>
      <c r="B9" s="1311">
        <v>7.2698587149653843E-3</v>
      </c>
      <c r="C9" s="289">
        <v>2.8980598946948835E-2</v>
      </c>
      <c r="D9" s="289">
        <v>6.0774701112153315E-2</v>
      </c>
      <c r="E9" s="289">
        <v>2.0823180513622898E-2</v>
      </c>
      <c r="F9" s="289">
        <v>2.1721116328491087E-2</v>
      </c>
      <c r="G9" s="289">
        <v>2.0887590084188185E-2</v>
      </c>
      <c r="H9" s="289">
        <v>2.3692303388050336E-2</v>
      </c>
      <c r="I9" s="289">
        <v>2.3399588581116116E-2</v>
      </c>
      <c r="J9" s="289">
        <v>8.6763112092497402E-2</v>
      </c>
      <c r="K9" s="289">
        <v>0.10187479054471202</v>
      </c>
      <c r="L9" s="289">
        <v>0.1158821568840003</v>
      </c>
      <c r="M9" s="289">
        <v>0.12294512401839947</v>
      </c>
      <c r="N9" s="289">
        <v>0.12659443868611631</v>
      </c>
      <c r="O9" s="289">
        <v>0.13061831976976668</v>
      </c>
      <c r="P9" s="289">
        <v>0.13313118799627444</v>
      </c>
      <c r="Q9" s="289">
        <v>0.12789716716076074</v>
      </c>
      <c r="R9" s="289">
        <v>0.12381932330772127</v>
      </c>
      <c r="S9" s="289">
        <v>0.12775760285637822</v>
      </c>
      <c r="T9" s="289">
        <v>0.14455042711356431</v>
      </c>
      <c r="U9" s="616"/>
      <c r="V9" s="616"/>
      <c r="W9" s="616"/>
      <c r="X9" s="616"/>
      <c r="Y9" s="616"/>
    </row>
    <row r="10" spans="1:25">
      <c r="A10" s="617" t="s">
        <v>891</v>
      </c>
      <c r="B10" s="1311">
        <v>0.26925819660267636</v>
      </c>
      <c r="C10" s="289">
        <v>0.30677179411149014</v>
      </c>
      <c r="D10" s="289">
        <v>0.31280142066004551</v>
      </c>
      <c r="E10" s="289">
        <v>0.31364332270440781</v>
      </c>
      <c r="F10" s="289">
        <v>0.40401718561042932</v>
      </c>
      <c r="G10" s="289">
        <v>0.33532027971275907</v>
      </c>
      <c r="H10" s="289">
        <v>0.36489217132160129</v>
      </c>
      <c r="I10" s="289">
        <v>0.42258795247636799</v>
      </c>
      <c r="J10" s="289">
        <v>0.50472775739254017</v>
      </c>
      <c r="K10" s="289">
        <v>0.40360487879910806</v>
      </c>
      <c r="L10" s="289">
        <v>0.53660726870061037</v>
      </c>
      <c r="M10" s="289">
        <v>0.68381568437103435</v>
      </c>
      <c r="N10" s="289">
        <v>0.58530997308811605</v>
      </c>
      <c r="O10" s="289">
        <v>0.57695636417819141</v>
      </c>
      <c r="P10" s="289">
        <v>0.62662609323741114</v>
      </c>
      <c r="Q10" s="289">
        <v>0.59483956910675373</v>
      </c>
      <c r="R10" s="289">
        <v>0.52956148116168023</v>
      </c>
      <c r="S10" s="289">
        <v>0.59258456339858301</v>
      </c>
      <c r="T10" s="289">
        <v>0.60535561824635453</v>
      </c>
      <c r="U10" s="616"/>
      <c r="V10" s="616"/>
      <c r="W10" s="616"/>
      <c r="X10" s="616"/>
      <c r="Y10" s="616"/>
    </row>
    <row r="11" spans="1:25">
      <c r="A11" s="617" t="s">
        <v>892</v>
      </c>
      <c r="B11" s="1311">
        <v>7.1437087072557026E-2</v>
      </c>
      <c r="C11" s="289">
        <v>4.7710308435377033E-2</v>
      </c>
      <c r="D11" s="289">
        <v>9.8486905052812143E-2</v>
      </c>
      <c r="E11" s="289">
        <v>9.8882241553142444E-2</v>
      </c>
      <c r="F11" s="289">
        <v>9.2883451532335584E-2</v>
      </c>
      <c r="G11" s="289">
        <v>0.12209687067688889</v>
      </c>
      <c r="H11" s="289">
        <v>6.4650706470801775E-2</v>
      </c>
      <c r="I11" s="289">
        <v>3.3196888541679709E-2</v>
      </c>
      <c r="J11" s="289">
        <v>4.0342181087761844E-2</v>
      </c>
      <c r="K11" s="289">
        <v>2.5738360320757443E-2</v>
      </c>
      <c r="L11" s="289">
        <v>3.3739579354054125E-2</v>
      </c>
      <c r="M11" s="289">
        <v>3.0065762163185471E-2</v>
      </c>
      <c r="N11" s="289">
        <v>3.3180596744692405E-2</v>
      </c>
      <c r="O11" s="289">
        <v>6.1889840283414772E-2</v>
      </c>
      <c r="P11" s="289">
        <v>9.8178075830208711E-2</v>
      </c>
      <c r="Q11" s="289">
        <v>9.6143429349615908E-2</v>
      </c>
      <c r="R11" s="289">
        <v>9.5166536749609926E-2</v>
      </c>
      <c r="S11" s="289">
        <v>0.10378821194710991</v>
      </c>
      <c r="T11" s="289">
        <v>0.14056505813537354</v>
      </c>
      <c r="U11" s="616"/>
      <c r="V11" s="616"/>
      <c r="W11" s="616"/>
      <c r="X11" s="616"/>
      <c r="Y11" s="616"/>
    </row>
    <row r="12" spans="1:25">
      <c r="A12" s="617" t="s">
        <v>893</v>
      </c>
      <c r="B12" s="1311">
        <v>0.35369798333025237</v>
      </c>
      <c r="C12" s="289">
        <v>0.66263619714290756</v>
      </c>
      <c r="D12" s="289">
        <v>0.64752107029797623</v>
      </c>
      <c r="E12" s="289">
        <v>0.67281215014347051</v>
      </c>
      <c r="F12" s="289">
        <v>0.6904136802937767</v>
      </c>
      <c r="G12" s="289">
        <v>0.61607393316637893</v>
      </c>
      <c r="H12" s="289">
        <v>0.71150948153188698</v>
      </c>
      <c r="I12" s="289">
        <v>0.71172891193442578</v>
      </c>
      <c r="J12" s="289">
        <v>0.86139152093570159</v>
      </c>
      <c r="K12" s="289">
        <v>0.82934820254049524</v>
      </c>
      <c r="L12" s="289">
        <v>0.85837398337736315</v>
      </c>
      <c r="M12" s="289">
        <v>0.87393695795469717</v>
      </c>
      <c r="N12" s="289">
        <v>0.82253227308947463</v>
      </c>
      <c r="O12" s="289">
        <v>0.66292759310566596</v>
      </c>
      <c r="P12" s="289">
        <v>0.68447016276262329</v>
      </c>
      <c r="Q12" s="289">
        <v>0.79263906285527619</v>
      </c>
      <c r="R12" s="289">
        <v>0.77553090883012599</v>
      </c>
      <c r="S12" s="289">
        <v>0.81171304055033955</v>
      </c>
      <c r="T12" s="289">
        <v>0.94640899899880149</v>
      </c>
      <c r="U12" s="616"/>
      <c r="V12" s="616"/>
      <c r="W12" s="616"/>
      <c r="X12" s="616"/>
      <c r="Y12" s="616"/>
    </row>
    <row r="13" spans="1:25">
      <c r="A13" s="617" t="s">
        <v>894</v>
      </c>
      <c r="B13" s="1311">
        <v>0.43162914688913967</v>
      </c>
      <c r="C13" s="289">
        <v>0.46216968939231107</v>
      </c>
      <c r="D13" s="289">
        <v>0.58240977094157309</v>
      </c>
      <c r="E13" s="289">
        <v>0.47641877925783277</v>
      </c>
      <c r="F13" s="289">
        <v>0.55874786186331371</v>
      </c>
      <c r="G13" s="289">
        <v>0.53508212335323468</v>
      </c>
      <c r="H13" s="289">
        <v>0.55707557963811372</v>
      </c>
      <c r="I13" s="289">
        <v>0.62553576128428967</v>
      </c>
      <c r="J13" s="289">
        <v>0.53185587757307284</v>
      </c>
      <c r="K13" s="289">
        <v>0.59522955579007952</v>
      </c>
      <c r="L13" s="289">
        <v>0.58621985968177914</v>
      </c>
      <c r="M13" s="289">
        <v>0.62749946884694829</v>
      </c>
      <c r="N13" s="289">
        <v>0.68788061781976129</v>
      </c>
      <c r="O13" s="289">
        <v>0.80926483319605469</v>
      </c>
      <c r="P13" s="289">
        <v>0.71621326359735071</v>
      </c>
      <c r="Q13" s="289">
        <v>0.78846555425573495</v>
      </c>
      <c r="R13" s="289">
        <v>0.72661763309990379</v>
      </c>
      <c r="S13" s="289">
        <v>0.77091281648806265</v>
      </c>
      <c r="T13" s="289">
        <v>0.81523936422706733</v>
      </c>
      <c r="U13" s="616"/>
      <c r="V13" s="616"/>
      <c r="W13" s="616"/>
      <c r="X13" s="616"/>
      <c r="Y13" s="616"/>
    </row>
    <row r="14" spans="1:25">
      <c r="A14" s="617" t="s">
        <v>895</v>
      </c>
      <c r="B14" s="1311">
        <v>9.0408003457310482E-2</v>
      </c>
      <c r="C14" s="289">
        <v>8.5551502811632943E-2</v>
      </c>
      <c r="D14" s="289">
        <v>8.7260137527228179E-2</v>
      </c>
      <c r="E14" s="289">
        <v>8.8266847243055904E-2</v>
      </c>
      <c r="F14" s="289">
        <v>9.4855164313322152E-2</v>
      </c>
      <c r="G14" s="289">
        <v>0.11063299192966033</v>
      </c>
      <c r="H14" s="289">
        <v>0.12425264975493581</v>
      </c>
      <c r="I14" s="289">
        <v>0.13644939303572765</v>
      </c>
      <c r="J14" s="289">
        <v>0.1823311434104806</v>
      </c>
      <c r="K14" s="289">
        <v>0.17798194191957473</v>
      </c>
      <c r="L14" s="289">
        <v>0.20810741025945464</v>
      </c>
      <c r="M14" s="289">
        <v>0.17390052702629175</v>
      </c>
      <c r="N14" s="289">
        <v>0.21987308473640349</v>
      </c>
      <c r="O14" s="289">
        <v>0.23403077940019729</v>
      </c>
      <c r="P14" s="289">
        <v>0.24608930709026614</v>
      </c>
      <c r="Q14" s="289">
        <v>0.26885160245508033</v>
      </c>
      <c r="R14" s="289">
        <v>0.2549248073770039</v>
      </c>
      <c r="S14" s="289">
        <v>0.27805368757185034</v>
      </c>
      <c r="T14" s="289">
        <v>0.29028562186462825</v>
      </c>
      <c r="U14" s="616"/>
      <c r="V14" s="616"/>
      <c r="W14" s="616"/>
      <c r="X14" s="616"/>
      <c r="Y14" s="616"/>
    </row>
    <row r="15" spans="1:25">
      <c r="A15" s="617" t="s">
        <v>896</v>
      </c>
      <c r="B15" s="1311">
        <v>0.1348587968472818</v>
      </c>
      <c r="C15" s="289">
        <v>0.14670061049119998</v>
      </c>
      <c r="D15" s="289">
        <v>0.14667481441470237</v>
      </c>
      <c r="E15" s="289">
        <v>0.18571302212213556</v>
      </c>
      <c r="F15" s="289">
        <v>0.16337119236032316</v>
      </c>
      <c r="G15" s="289">
        <v>0.19568194219508264</v>
      </c>
      <c r="H15" s="289">
        <v>0.21216227579469563</v>
      </c>
      <c r="I15" s="289">
        <v>0.22834953981426975</v>
      </c>
      <c r="J15" s="289">
        <v>0.26291471260643051</v>
      </c>
      <c r="K15" s="289">
        <v>0.26339706115378486</v>
      </c>
      <c r="L15" s="289">
        <v>0.2996944665167886</v>
      </c>
      <c r="M15" s="289">
        <v>0.34059753285426869</v>
      </c>
      <c r="N15" s="289">
        <v>0.35826856447907346</v>
      </c>
      <c r="O15" s="289">
        <v>0.35156279011677827</v>
      </c>
      <c r="P15" s="289">
        <v>0.24794162214038118</v>
      </c>
      <c r="Q15" s="289">
        <v>0.24011844813152766</v>
      </c>
      <c r="R15" s="289">
        <v>0.21574727883278991</v>
      </c>
      <c r="S15" s="289">
        <v>0.26146130552317487</v>
      </c>
      <c r="T15" s="289">
        <v>0.2688111189363846</v>
      </c>
      <c r="U15" s="616"/>
      <c r="V15" s="616"/>
      <c r="W15" s="616"/>
      <c r="X15" s="616"/>
      <c r="Y15" s="616"/>
    </row>
    <row r="16" spans="1:25">
      <c r="A16" s="617" t="s">
        <v>897</v>
      </c>
      <c r="B16" s="1311">
        <v>0.25086540762188125</v>
      </c>
      <c r="C16" s="289">
        <v>0.24327031941851263</v>
      </c>
      <c r="D16" s="289">
        <v>0.24135503299301192</v>
      </c>
      <c r="E16" s="289">
        <v>0.23879801504665482</v>
      </c>
      <c r="F16" s="289">
        <v>0.2475237427306772</v>
      </c>
      <c r="G16" s="289">
        <v>0.2947486235315146</v>
      </c>
      <c r="H16" s="289">
        <v>0.31217385852084151</v>
      </c>
      <c r="I16" s="289">
        <v>0.33878426757431618</v>
      </c>
      <c r="J16" s="289">
        <v>0.39687567687897701</v>
      </c>
      <c r="K16" s="289">
        <v>0.31690310360390095</v>
      </c>
      <c r="L16" s="289">
        <v>0.32854938552358703</v>
      </c>
      <c r="M16" s="289">
        <v>0.2757019822939637</v>
      </c>
      <c r="N16" s="289">
        <v>0.17511532071034477</v>
      </c>
      <c r="O16" s="289">
        <v>0.18771113811162679</v>
      </c>
      <c r="P16" s="289">
        <v>0.18184750999436036</v>
      </c>
      <c r="Q16" s="289">
        <v>0.21180158662944099</v>
      </c>
      <c r="R16" s="289">
        <v>0.20333817247791558</v>
      </c>
      <c r="S16" s="289">
        <v>0.21517529425902282</v>
      </c>
      <c r="T16" s="289">
        <v>0.45481510031307593</v>
      </c>
      <c r="U16" s="616"/>
      <c r="V16" s="616"/>
      <c r="W16" s="616"/>
      <c r="X16" s="616"/>
      <c r="Y16" s="616"/>
    </row>
    <row r="17" spans="1:25">
      <c r="A17" s="617" t="s">
        <v>898</v>
      </c>
      <c r="B17" s="1311">
        <v>0.130457335964513</v>
      </c>
      <c r="C17" s="289">
        <v>0.11301753923384579</v>
      </c>
      <c r="D17" s="289">
        <v>0.12093269720353915</v>
      </c>
      <c r="E17" s="289">
        <v>0.11891318865420064</v>
      </c>
      <c r="F17" s="289">
        <v>0.12197295043619139</v>
      </c>
      <c r="G17" s="289">
        <v>0.1142843956743262</v>
      </c>
      <c r="H17" s="289">
        <v>0.16796771311192499</v>
      </c>
      <c r="I17" s="289">
        <v>0.19455721030538717</v>
      </c>
      <c r="J17" s="289">
        <v>0.19266274078672335</v>
      </c>
      <c r="K17" s="289">
        <v>0.20585504764351165</v>
      </c>
      <c r="L17" s="289">
        <v>0.23810545945501693</v>
      </c>
      <c r="M17" s="289">
        <v>0.29569303812009939</v>
      </c>
      <c r="N17" s="289">
        <v>0.30620945366301416</v>
      </c>
      <c r="O17" s="289">
        <v>0.27377926510151451</v>
      </c>
      <c r="P17" s="289">
        <v>0.28051688847696971</v>
      </c>
      <c r="Q17" s="289">
        <v>0.2816046394593153</v>
      </c>
      <c r="R17" s="289">
        <v>0.28656921961422416</v>
      </c>
      <c r="S17" s="289">
        <v>0.28742800074027164</v>
      </c>
      <c r="T17" s="289">
        <v>0.3039958426042782</v>
      </c>
      <c r="U17" s="616"/>
      <c r="V17" s="616"/>
      <c r="W17" s="616"/>
      <c r="X17" s="616"/>
      <c r="Y17" s="616"/>
    </row>
    <row r="18" spans="1:25">
      <c r="A18" s="617" t="s">
        <v>99</v>
      </c>
      <c r="B18" s="1311">
        <v>0.4650593341977507</v>
      </c>
      <c r="C18" s="289">
        <v>0.38675107133250114</v>
      </c>
      <c r="D18" s="289">
        <v>0.42073890456959279</v>
      </c>
      <c r="E18" s="289">
        <v>0.41172120811722285</v>
      </c>
      <c r="F18" s="289">
        <v>0.3155543940113078</v>
      </c>
      <c r="G18" s="289">
        <v>0.41553728765205977</v>
      </c>
      <c r="H18" s="289">
        <v>0.41549606600581679</v>
      </c>
      <c r="I18" s="289">
        <v>0.49474155619784277</v>
      </c>
      <c r="J18" s="289">
        <v>0.51250760348354285</v>
      </c>
      <c r="K18" s="289">
        <v>0.49683286490567757</v>
      </c>
      <c r="L18" s="289">
        <v>0.57535287376864486</v>
      </c>
      <c r="M18" s="289">
        <v>0.46061094132521768</v>
      </c>
      <c r="N18" s="289">
        <v>0.43525198294247064</v>
      </c>
      <c r="O18" s="289">
        <v>0.53319274893836066</v>
      </c>
      <c r="P18" s="289">
        <v>0.49413941937214956</v>
      </c>
      <c r="Q18" s="289">
        <v>0.56744512961103233</v>
      </c>
      <c r="R18" s="289">
        <v>0.54283516501068652</v>
      </c>
      <c r="S18" s="289">
        <v>0.44843738746508299</v>
      </c>
      <c r="T18" s="289">
        <v>0.38032693490537239</v>
      </c>
      <c r="U18" s="616"/>
      <c r="V18" s="616"/>
      <c r="W18" s="616"/>
      <c r="X18" s="616"/>
      <c r="Y18" s="616"/>
    </row>
    <row r="19" spans="1:25">
      <c r="A19" s="1389" t="s">
        <v>317</v>
      </c>
      <c r="B19" s="1390">
        <v>6.2108281619489585</v>
      </c>
      <c r="C19" s="1390">
        <v>6.3670939792767696</v>
      </c>
      <c r="D19" s="1390">
        <v>6.37004715800588</v>
      </c>
      <c r="E19" s="1390">
        <v>6.3179850214777957</v>
      </c>
      <c r="F19" s="1390">
        <v>6.5814755977500781</v>
      </c>
      <c r="G19" s="1390">
        <v>6.6823853830713125</v>
      </c>
      <c r="H19" s="1390">
        <v>7.1923137809864413</v>
      </c>
      <c r="I19" s="1390">
        <v>7.7248257543517491</v>
      </c>
      <c r="J19" s="1390">
        <v>8.2895933698241215</v>
      </c>
      <c r="K19" s="1390">
        <v>8.177417981897678</v>
      </c>
      <c r="L19" s="1390">
        <v>8.6278370164606137</v>
      </c>
      <c r="M19" s="1390">
        <v>8.539124281609725</v>
      </c>
      <c r="N19" s="1390">
        <v>8.6095721329517136</v>
      </c>
      <c r="O19" s="1390">
        <v>8.5780883632102913</v>
      </c>
      <c r="P19" s="1390">
        <v>8.5934916703844486</v>
      </c>
      <c r="Q19" s="1390">
        <v>8.8907206760022728</v>
      </c>
      <c r="R19" s="1390">
        <v>8.725049079874946</v>
      </c>
      <c r="S19" s="1390">
        <v>9.2309950199283826</v>
      </c>
      <c r="T19" s="1390">
        <v>9.9086933109320885</v>
      </c>
      <c r="U19" s="616"/>
      <c r="V19" s="616"/>
      <c r="W19" s="616"/>
      <c r="X19" s="616"/>
      <c r="Y19" s="616"/>
    </row>
    <row r="20" spans="1:25">
      <c r="A20" s="420"/>
      <c r="B20" s="423"/>
      <c r="C20" s="423"/>
      <c r="D20" s="423"/>
      <c r="E20" s="423"/>
      <c r="F20" s="423"/>
      <c r="G20" s="423"/>
      <c r="H20" s="423"/>
      <c r="I20" s="423"/>
      <c r="J20" s="423"/>
      <c r="K20" s="423"/>
      <c r="L20" s="423"/>
      <c r="M20" s="423"/>
      <c r="N20" s="422"/>
      <c r="O20" s="422"/>
      <c r="P20" s="422"/>
      <c r="Q20" s="422"/>
      <c r="R20" s="421"/>
      <c r="S20" s="615"/>
      <c r="T20" s="615"/>
    </row>
    <row r="21" spans="1:25">
      <c r="A21" s="148"/>
    </row>
    <row r="22" spans="1:25" ht="15.5">
      <c r="A22" s="887" t="s">
        <v>899</v>
      </c>
    </row>
    <row r="23" spans="1:25" ht="16" customHeight="1">
      <c r="A23" s="799" t="s">
        <v>103</v>
      </c>
      <c r="B23" s="1385" t="s">
        <v>228</v>
      </c>
      <c r="C23" s="1201" t="s">
        <v>229</v>
      </c>
      <c r="D23" s="1211"/>
      <c r="E23" s="1211"/>
      <c r="F23" s="1211"/>
      <c r="G23" s="1211"/>
      <c r="H23" s="1211"/>
      <c r="I23" s="1211"/>
      <c r="J23" s="1212"/>
      <c r="K23" s="1001"/>
      <c r="L23" s="1001"/>
      <c r="M23" s="1001"/>
      <c r="N23" s="1001"/>
      <c r="O23" s="1001"/>
      <c r="P23" s="1001"/>
      <c r="Q23" s="1001"/>
      <c r="R23" s="1001"/>
      <c r="S23" s="1001"/>
      <c r="T23" s="1001"/>
    </row>
    <row r="24" spans="1:25" ht="25.5" customHeight="1">
      <c r="A24" s="1202" t="s">
        <v>900</v>
      </c>
      <c r="B24" s="1203">
        <v>537</v>
      </c>
      <c r="C24" s="1205">
        <v>722</v>
      </c>
      <c r="D24" s="1213"/>
      <c r="E24" s="1213"/>
      <c r="F24" s="1213"/>
      <c r="G24" s="1213"/>
      <c r="H24" s="1214"/>
      <c r="I24" s="1213"/>
      <c r="J24" s="1215"/>
      <c r="K24" s="289"/>
      <c r="L24" s="289"/>
      <c r="M24" s="289"/>
      <c r="N24" s="289"/>
      <c r="O24" s="289"/>
      <c r="P24" s="289"/>
      <c r="Q24" s="289"/>
      <c r="R24" s="289"/>
      <c r="S24" s="289"/>
      <c r="T24" s="289"/>
    </row>
    <row r="25" spans="1:25" ht="25.5" customHeight="1">
      <c r="A25" s="1202" t="s">
        <v>901</v>
      </c>
      <c r="B25" s="1203">
        <v>5779</v>
      </c>
      <c r="C25" s="1205">
        <v>5867</v>
      </c>
      <c r="D25" s="1213"/>
      <c r="E25" s="1213"/>
      <c r="F25" s="1213"/>
      <c r="G25" s="1213"/>
      <c r="H25" s="1214"/>
      <c r="I25" s="1213"/>
      <c r="J25" s="1215"/>
      <c r="K25" s="289"/>
      <c r="L25" s="289"/>
      <c r="M25" s="289"/>
      <c r="N25" s="289"/>
      <c r="O25" s="289"/>
      <c r="P25" s="289"/>
      <c r="Q25" s="289"/>
      <c r="R25" s="289"/>
      <c r="S25" s="289"/>
      <c r="T25" s="289"/>
    </row>
    <row r="26" spans="1:25" ht="25.5" customHeight="1">
      <c r="A26" s="1202" t="s">
        <v>902</v>
      </c>
      <c r="B26" s="1203">
        <v>2663</v>
      </c>
      <c r="C26" s="1205">
        <v>2572</v>
      </c>
      <c r="D26" s="1209"/>
      <c r="E26" s="1209"/>
      <c r="F26" s="1209"/>
      <c r="G26" s="1209"/>
      <c r="H26" s="1210"/>
      <c r="I26" s="1209"/>
      <c r="J26" s="289"/>
      <c r="K26" s="289"/>
      <c r="L26" s="289"/>
      <c r="M26" s="289"/>
      <c r="N26" s="289"/>
      <c r="O26" s="289"/>
      <c r="P26" s="289"/>
      <c r="Q26" s="289"/>
      <c r="R26" s="289"/>
      <c r="S26" s="289"/>
      <c r="T26" s="289"/>
    </row>
    <row r="27" spans="1:25" ht="25.5" customHeight="1">
      <c r="A27" s="1202" t="s">
        <v>903</v>
      </c>
      <c r="B27" s="1203">
        <v>2670</v>
      </c>
      <c r="C27" s="1205">
        <v>2514</v>
      </c>
      <c r="D27" s="1209"/>
      <c r="E27" s="1209"/>
      <c r="F27" s="1209"/>
      <c r="G27" s="1209"/>
      <c r="H27" s="1210"/>
      <c r="I27" s="1209"/>
      <c r="J27" s="289"/>
      <c r="K27" s="289"/>
      <c r="L27" s="289"/>
      <c r="M27" s="289"/>
      <c r="N27" s="289"/>
      <c r="O27" s="289"/>
      <c r="P27" s="289"/>
      <c r="Q27" s="289"/>
      <c r="R27" s="289"/>
      <c r="S27" s="289"/>
      <c r="T27" s="289"/>
    </row>
    <row r="28" spans="1:25" ht="25.5" customHeight="1">
      <c r="A28" s="1202" t="s">
        <v>904</v>
      </c>
      <c r="B28" s="1203">
        <v>3518</v>
      </c>
      <c r="C28" s="1205">
        <v>3582</v>
      </c>
      <c r="D28" s="1209"/>
      <c r="E28" s="1209"/>
      <c r="F28" s="1209"/>
      <c r="G28" s="1209"/>
      <c r="H28" s="1210"/>
      <c r="I28" s="1209"/>
      <c r="J28" s="289"/>
      <c r="K28" s="289"/>
      <c r="L28" s="289"/>
      <c r="M28" s="289"/>
      <c r="N28" s="289"/>
      <c r="O28" s="289"/>
      <c r="P28" s="289"/>
      <c r="Q28" s="289"/>
      <c r="R28" s="289"/>
      <c r="S28" s="289"/>
      <c r="T28" s="289"/>
    </row>
    <row r="29" spans="1:25" ht="25.5" customHeight="1">
      <c r="A29" s="1202" t="s">
        <v>905</v>
      </c>
      <c r="B29" s="1203">
        <v>251</v>
      </c>
      <c r="C29" s="1205">
        <v>251</v>
      </c>
      <c r="D29" s="1209"/>
      <c r="E29" s="1209"/>
      <c r="F29" s="1209"/>
      <c r="G29" s="1209"/>
      <c r="H29" s="1210"/>
      <c r="I29" s="1209"/>
      <c r="J29" s="289"/>
      <c r="K29" s="289"/>
      <c r="L29" s="289"/>
      <c r="M29" s="289"/>
      <c r="N29" s="289"/>
      <c r="O29" s="289"/>
      <c r="P29" s="289"/>
      <c r="Q29" s="289"/>
      <c r="R29" s="289"/>
      <c r="S29" s="289"/>
      <c r="T29" s="289"/>
    </row>
    <row r="30" spans="1:25" ht="25.5" customHeight="1">
      <c r="A30" s="1202" t="s">
        <v>906</v>
      </c>
      <c r="B30" s="1203">
        <v>2881</v>
      </c>
      <c r="C30" s="1205">
        <v>2939</v>
      </c>
      <c r="D30" s="1209"/>
      <c r="E30" s="1209"/>
      <c r="F30" s="1209"/>
      <c r="G30" s="1209"/>
      <c r="H30" s="1210"/>
      <c r="I30" s="1209"/>
      <c r="J30" s="289"/>
      <c r="K30" s="289"/>
      <c r="L30" s="289"/>
      <c r="M30" s="289"/>
      <c r="N30" s="289"/>
      <c r="O30" s="289"/>
      <c r="P30" s="289"/>
      <c r="Q30" s="289"/>
      <c r="R30" s="289"/>
      <c r="S30" s="289"/>
      <c r="T30" s="289"/>
    </row>
    <row r="31" spans="1:25" ht="25.5" customHeight="1">
      <c r="A31" s="1202" t="s">
        <v>907</v>
      </c>
      <c r="B31" s="1203">
        <v>4751</v>
      </c>
      <c r="C31" s="1205">
        <v>4649</v>
      </c>
      <c r="D31" s="1209"/>
      <c r="E31" s="1209"/>
      <c r="F31" s="1209"/>
      <c r="G31" s="1209"/>
      <c r="H31" s="1210"/>
      <c r="I31" s="1209"/>
      <c r="J31" s="289"/>
      <c r="K31" s="289"/>
      <c r="L31" s="289"/>
      <c r="M31" s="289"/>
      <c r="N31" s="289"/>
      <c r="O31" s="289"/>
      <c r="P31" s="289"/>
      <c r="Q31" s="289"/>
      <c r="R31" s="289"/>
      <c r="S31" s="289"/>
      <c r="T31" s="289"/>
    </row>
    <row r="32" spans="1:25" ht="25.5" customHeight="1">
      <c r="A32" s="1202" t="s">
        <v>908</v>
      </c>
      <c r="B32" s="1203">
        <v>2009</v>
      </c>
      <c r="C32" s="1205">
        <v>1904</v>
      </c>
      <c r="D32" s="1209"/>
      <c r="E32" s="1209"/>
      <c r="F32" s="1209"/>
      <c r="G32" s="1209"/>
      <c r="H32" s="1210"/>
      <c r="I32" s="1209"/>
      <c r="J32" s="289"/>
      <c r="K32" s="289"/>
      <c r="L32" s="289"/>
      <c r="M32" s="289"/>
      <c r="N32" s="289"/>
      <c r="O32" s="289"/>
      <c r="P32" s="289"/>
      <c r="Q32" s="289"/>
      <c r="R32" s="289"/>
      <c r="S32" s="289"/>
      <c r="T32" s="289"/>
    </row>
    <row r="33" spans="1:20" ht="25.5" customHeight="1">
      <c r="A33" s="1202" t="s">
        <v>909</v>
      </c>
      <c r="B33" s="1203">
        <v>395</v>
      </c>
      <c r="C33" s="1205">
        <v>360</v>
      </c>
      <c r="D33" s="1209"/>
      <c r="E33" s="1209"/>
      <c r="F33" s="1209"/>
      <c r="G33" s="1209"/>
      <c r="H33" s="1210"/>
      <c r="I33" s="1209"/>
      <c r="J33" s="289"/>
      <c r="K33" s="289"/>
      <c r="L33" s="289"/>
      <c r="M33" s="289"/>
      <c r="N33" s="289"/>
      <c r="O33" s="289"/>
      <c r="P33" s="289"/>
      <c r="Q33" s="289"/>
      <c r="R33" s="289"/>
      <c r="S33" s="289"/>
      <c r="T33" s="289"/>
    </row>
    <row r="34" spans="1:20" ht="25.5" customHeight="1">
      <c r="A34" s="1202" t="s">
        <v>910</v>
      </c>
      <c r="B34" s="1203">
        <v>4211</v>
      </c>
      <c r="C34" s="1205">
        <v>3681</v>
      </c>
      <c r="D34" s="1209"/>
      <c r="E34" s="1209"/>
      <c r="F34" s="1209"/>
      <c r="G34" s="1209"/>
      <c r="H34" s="1210"/>
      <c r="I34" s="1209"/>
      <c r="J34" s="289"/>
      <c r="K34" s="289"/>
      <c r="L34" s="289"/>
      <c r="M34" s="289"/>
      <c r="N34" s="289"/>
      <c r="O34" s="289"/>
      <c r="P34" s="289"/>
      <c r="Q34" s="289"/>
      <c r="R34" s="289"/>
      <c r="S34" s="289"/>
      <c r="T34" s="289"/>
    </row>
    <row r="35" spans="1:20" ht="25.5" customHeight="1">
      <c r="A35" s="1202" t="s">
        <v>911</v>
      </c>
      <c r="B35" s="1203">
        <v>2678</v>
      </c>
      <c r="C35" s="1205">
        <v>3373</v>
      </c>
      <c r="D35" s="1209"/>
      <c r="E35" s="1209"/>
      <c r="F35" s="1209"/>
      <c r="G35" s="1209"/>
      <c r="H35" s="1210"/>
      <c r="I35" s="1209"/>
      <c r="J35" s="289"/>
      <c r="K35" s="289"/>
      <c r="L35" s="289"/>
      <c r="M35" s="289"/>
      <c r="N35" s="289"/>
      <c r="O35" s="289"/>
      <c r="P35" s="289"/>
      <c r="Q35" s="289"/>
      <c r="R35" s="289"/>
      <c r="S35" s="289"/>
      <c r="T35" s="289"/>
    </row>
    <row r="36" spans="1:20" ht="25.5" customHeight="1">
      <c r="A36" s="1202" t="s">
        <v>912</v>
      </c>
      <c r="B36" s="1203">
        <v>45264</v>
      </c>
      <c r="C36" s="1205">
        <v>44786</v>
      </c>
      <c r="D36" s="1209"/>
      <c r="E36" s="1209"/>
      <c r="F36" s="1209"/>
      <c r="G36" s="1209"/>
      <c r="H36" s="1210"/>
      <c r="I36" s="1209"/>
      <c r="J36" s="289"/>
      <c r="K36" s="289"/>
      <c r="L36" s="289"/>
      <c r="M36" s="289"/>
      <c r="N36" s="289"/>
      <c r="O36" s="289"/>
      <c r="P36" s="289"/>
      <c r="Q36" s="289"/>
      <c r="R36" s="289"/>
      <c r="S36" s="289"/>
      <c r="T36" s="289"/>
    </row>
    <row r="37" spans="1:20" ht="25.5" customHeight="1">
      <c r="A37" s="1202" t="s">
        <v>913</v>
      </c>
      <c r="B37" s="1203">
        <v>1865</v>
      </c>
      <c r="C37" s="1205">
        <v>2058</v>
      </c>
      <c r="D37" s="1213"/>
      <c r="E37" s="1213"/>
      <c r="F37" s="1213"/>
      <c r="G37" s="1213"/>
      <c r="H37" s="1214"/>
      <c r="I37" s="1213"/>
      <c r="J37" s="1215"/>
      <c r="K37" s="1215"/>
      <c r="L37" s="289"/>
      <c r="M37" s="289"/>
      <c r="N37" s="289"/>
      <c r="O37" s="289"/>
      <c r="P37" s="289"/>
      <c r="Q37" s="289"/>
      <c r="R37" s="289"/>
      <c r="S37" s="289"/>
      <c r="T37" s="289"/>
    </row>
    <row r="38" spans="1:20" ht="25.5" customHeight="1">
      <c r="A38" s="1313" t="s">
        <v>914</v>
      </c>
      <c r="B38" s="1314">
        <v>9646</v>
      </c>
      <c r="C38" s="1315">
        <v>9342</v>
      </c>
      <c r="D38" s="1213"/>
      <c r="E38" s="1213"/>
      <c r="F38" s="1213"/>
      <c r="G38" s="1213"/>
      <c r="H38" s="1214"/>
      <c r="I38" s="1213"/>
      <c r="J38" s="1215"/>
      <c r="K38" s="1215"/>
      <c r="L38" s="289"/>
      <c r="M38" s="289"/>
      <c r="N38" s="289"/>
      <c r="O38" s="289"/>
      <c r="P38" s="289"/>
      <c r="Q38" s="289"/>
      <c r="R38" s="289"/>
      <c r="S38" s="289"/>
      <c r="T38" s="289"/>
    </row>
    <row r="39" spans="1:20">
      <c r="A39" s="1000" t="s">
        <v>317</v>
      </c>
      <c r="B39" s="1204">
        <v>89118</v>
      </c>
      <c r="C39" s="1204">
        <v>88600</v>
      </c>
      <c r="D39" s="1216"/>
      <c r="E39" s="1216"/>
      <c r="F39" s="1216"/>
      <c r="G39" s="1216"/>
      <c r="H39" s="1217"/>
      <c r="I39" s="1216"/>
      <c r="J39" s="1218"/>
      <c r="K39" s="1218"/>
    </row>
    <row r="40" spans="1:20">
      <c r="A40" s="1386" t="s">
        <v>915</v>
      </c>
      <c r="B40" s="1387">
        <v>43854</v>
      </c>
      <c r="C40" s="1387">
        <v>43814</v>
      </c>
      <c r="D40" s="1216"/>
      <c r="E40" s="1216"/>
      <c r="F40" s="1216"/>
      <c r="G40" s="1216"/>
      <c r="H40" s="1217"/>
      <c r="I40" s="1216"/>
      <c r="J40" s="1218"/>
      <c r="K40" s="1218"/>
    </row>
    <row r="41" spans="1:20" ht="51.65" customHeight="1">
      <c r="A41" s="1532" t="s">
        <v>916</v>
      </c>
      <c r="B41" s="1462"/>
      <c r="C41" s="1462"/>
      <c r="D41" s="1342"/>
      <c r="E41" s="1342"/>
      <c r="F41" s="1342"/>
      <c r="G41" s="1342"/>
      <c r="H41" s="1342"/>
      <c r="I41" s="1342"/>
      <c r="J41" s="1342"/>
      <c r="K41" s="1342"/>
      <c r="L41" s="1342"/>
      <c r="M41" s="1342"/>
      <c r="N41" s="1342"/>
      <c r="O41" s="1342"/>
      <c r="P41" s="1342"/>
      <c r="Q41" s="1342"/>
      <c r="R41" s="1342"/>
      <c r="S41" s="1342"/>
      <c r="T41" s="1342"/>
    </row>
    <row r="44" spans="1:20" ht="13" customHeight="1">
      <c r="A44" s="1350"/>
      <c r="B44" s="1350"/>
      <c r="C44" s="1350"/>
      <c r="D44" s="1350"/>
      <c r="E44" s="1350"/>
      <c r="F44" s="1350"/>
      <c r="G44" s="1350"/>
      <c r="H44" s="1350"/>
      <c r="I44" s="1350"/>
      <c r="J44" s="1350"/>
      <c r="K44" s="1350"/>
      <c r="L44" s="1350"/>
      <c r="M44" s="1350"/>
    </row>
    <row r="45" spans="1:20" ht="13" customHeight="1"/>
    <row r="46" spans="1:20" ht="13" customHeight="1"/>
    <row r="47" spans="1:20" ht="13" customHeight="1"/>
    <row r="48" spans="1:20" ht="13" customHeight="1"/>
    <row r="49" ht="13" customHeight="1"/>
    <row r="50" ht="13" customHeight="1"/>
    <row r="51" ht="13" customHeight="1"/>
    <row r="52" ht="13" customHeight="1"/>
    <row r="53" ht="13" customHeight="1"/>
    <row r="54" ht="13" customHeight="1"/>
    <row r="55" ht="13" customHeight="1"/>
    <row r="56" ht="13" customHeight="1"/>
    <row r="57" ht="13" customHeight="1"/>
  </sheetData>
  <mergeCells count="1">
    <mergeCell ref="A41:C41"/>
  </mergeCells>
  <pageMargins left="0.70866141732283472" right="0.70866141732283472" top="0.74803149606299213" bottom="0.74803149606299213" header="0.31496062992125984" footer="0.31496062992125984"/>
  <pageSetup paperSize="9" scale="70" fitToWidth="0" fitToHeight="0"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37786-D60B-4716-8517-33D0205A416A}">
  <dimension ref="A1:AC125"/>
  <sheetViews>
    <sheetView view="pageLayout" topLeftCell="A37" zoomScale="70" zoomScaleNormal="100" zoomScaleSheetLayoutView="55" zoomScalePageLayoutView="70" workbookViewId="0">
      <selection activeCell="A4" sqref="A4"/>
    </sheetView>
  </sheetViews>
  <sheetFormatPr defaultColWidth="8.81640625" defaultRowHeight="14.5"/>
  <cols>
    <col min="1" max="1" width="41.7265625" style="146" customWidth="1"/>
    <col min="2" max="8" width="10.453125" style="146" customWidth="1"/>
    <col min="9" max="9" width="9.453125" style="146" customWidth="1"/>
    <col min="10" max="10" width="13.54296875" style="477" customWidth="1"/>
    <col min="11" max="11" width="4.54296875" style="477" customWidth="1"/>
    <col min="12" max="12" width="8.81640625" style="476"/>
  </cols>
  <sheetData>
    <row r="1" spans="1:25" ht="18.649999999999999" customHeight="1">
      <c r="A1" s="887" t="s">
        <v>917</v>
      </c>
      <c r="B1" s="462"/>
      <c r="C1" s="462"/>
      <c r="D1" s="462"/>
      <c r="E1" s="462"/>
    </row>
    <row r="2" spans="1:25" ht="35.25" customHeight="1">
      <c r="A2" s="789" t="s">
        <v>103</v>
      </c>
      <c r="B2" s="783" t="s">
        <v>317</v>
      </c>
      <c r="C2" s="783" t="s">
        <v>678</v>
      </c>
      <c r="D2" s="783" t="s">
        <v>777</v>
      </c>
      <c r="E2" s="783" t="s">
        <v>778</v>
      </c>
      <c r="F2" s="783" t="s">
        <v>779</v>
      </c>
      <c r="G2" s="783" t="s">
        <v>780</v>
      </c>
      <c r="H2" s="784" t="s">
        <v>781</v>
      </c>
      <c r="I2" s="483"/>
    </row>
    <row r="3" spans="1:25" ht="15" customHeight="1">
      <c r="A3" s="778" t="s">
        <v>782</v>
      </c>
      <c r="B3" s="993">
        <v>62</v>
      </c>
      <c r="C3" s="993">
        <v>47</v>
      </c>
      <c r="D3" s="993">
        <v>7</v>
      </c>
      <c r="E3" s="993">
        <v>8</v>
      </c>
      <c r="F3" s="993">
        <v>0</v>
      </c>
      <c r="G3" s="993">
        <v>0</v>
      </c>
      <c r="H3" s="993">
        <v>0</v>
      </c>
      <c r="I3" s="465"/>
      <c r="K3" s="485"/>
      <c r="L3" s="139"/>
      <c r="M3" s="49"/>
      <c r="N3" s="49"/>
      <c r="O3" s="49"/>
      <c r="P3" s="49"/>
      <c r="Q3" s="49"/>
      <c r="R3" s="49"/>
      <c r="S3" s="49"/>
      <c r="T3" s="49"/>
      <c r="U3" s="49"/>
      <c r="V3" s="49"/>
      <c r="W3" s="49"/>
      <c r="X3" s="49"/>
      <c r="Y3" s="49"/>
    </row>
    <row r="4" spans="1:25" ht="15" customHeight="1">
      <c r="A4" s="778" t="s">
        <v>783</v>
      </c>
      <c r="B4" s="993">
        <v>315</v>
      </c>
      <c r="C4" s="993">
        <v>290</v>
      </c>
      <c r="D4" s="993">
        <v>21</v>
      </c>
      <c r="E4" s="993">
        <v>2</v>
      </c>
      <c r="F4" s="993">
        <v>1</v>
      </c>
      <c r="G4" s="993">
        <v>0</v>
      </c>
      <c r="H4" s="993">
        <v>1</v>
      </c>
      <c r="I4" s="465"/>
      <c r="K4" s="485"/>
      <c r="L4" s="139"/>
      <c r="M4" s="49"/>
      <c r="N4" s="49"/>
      <c r="O4" s="49"/>
      <c r="P4" s="49"/>
      <c r="Q4" s="49"/>
      <c r="R4" s="49"/>
      <c r="S4" s="49"/>
      <c r="T4" s="49"/>
      <c r="U4" s="49"/>
      <c r="V4" s="49"/>
      <c r="W4" s="49"/>
      <c r="X4" s="49"/>
      <c r="Y4" s="49"/>
    </row>
    <row r="5" spans="1:25" ht="15" customHeight="1">
      <c r="A5" s="417" t="s">
        <v>784</v>
      </c>
      <c r="B5" s="615">
        <v>71</v>
      </c>
      <c r="C5" s="615">
        <v>65</v>
      </c>
      <c r="D5" s="615">
        <v>3</v>
      </c>
      <c r="E5" s="615">
        <v>1</v>
      </c>
      <c r="F5" s="615">
        <v>1</v>
      </c>
      <c r="G5" s="615">
        <v>0</v>
      </c>
      <c r="H5" s="615">
        <v>1</v>
      </c>
      <c r="I5" s="465"/>
      <c r="K5" s="485"/>
      <c r="L5" s="139"/>
      <c r="M5" s="49"/>
      <c r="N5" s="49"/>
      <c r="O5" s="49"/>
      <c r="P5" s="49"/>
      <c r="Q5" s="49"/>
      <c r="R5" s="49"/>
      <c r="S5" s="49"/>
      <c r="T5" s="49"/>
      <c r="U5" s="49"/>
      <c r="V5" s="49"/>
      <c r="W5" s="49"/>
      <c r="X5" s="49"/>
      <c r="Y5" s="49"/>
    </row>
    <row r="6" spans="1:25" ht="15" customHeight="1">
      <c r="A6" s="417" t="s">
        <v>785</v>
      </c>
      <c r="B6" s="615">
        <v>243</v>
      </c>
      <c r="C6" s="615">
        <v>225</v>
      </c>
      <c r="D6" s="615">
        <v>17</v>
      </c>
      <c r="E6" s="615">
        <v>1</v>
      </c>
      <c r="F6" s="615">
        <v>0</v>
      </c>
      <c r="G6" s="615">
        <v>0</v>
      </c>
      <c r="H6" s="615">
        <v>0</v>
      </c>
      <c r="I6" s="465"/>
      <c r="K6" s="485"/>
      <c r="L6" s="139"/>
      <c r="M6" s="49"/>
      <c r="N6" s="49"/>
      <c r="O6" s="49"/>
      <c r="P6" s="49"/>
      <c r="Q6" s="49"/>
      <c r="R6" s="49"/>
      <c r="S6" s="49"/>
      <c r="T6" s="49"/>
      <c r="U6" s="49"/>
      <c r="V6" s="49"/>
      <c r="W6" s="49"/>
      <c r="X6" s="49"/>
      <c r="Y6" s="49"/>
    </row>
    <row r="7" spans="1:25" ht="15" customHeight="1">
      <c r="A7" s="153" t="s">
        <v>786</v>
      </c>
      <c r="B7" s="615">
        <v>1</v>
      </c>
      <c r="C7" s="615">
        <v>0</v>
      </c>
      <c r="D7" s="615">
        <v>1</v>
      </c>
      <c r="E7" s="615">
        <v>0</v>
      </c>
      <c r="F7" s="615">
        <v>0</v>
      </c>
      <c r="G7" s="615">
        <v>0</v>
      </c>
      <c r="H7" s="615">
        <v>0</v>
      </c>
      <c r="I7" s="465"/>
      <c r="K7" s="485"/>
      <c r="L7" s="139"/>
      <c r="M7" s="49"/>
      <c r="N7" s="49"/>
      <c r="O7" s="49"/>
      <c r="P7" s="49"/>
      <c r="Q7" s="49"/>
      <c r="R7" s="49"/>
      <c r="S7" s="49"/>
      <c r="T7" s="49"/>
      <c r="U7" s="49"/>
      <c r="V7" s="49"/>
      <c r="W7" s="49"/>
      <c r="X7" s="49"/>
      <c r="Y7" s="49"/>
    </row>
    <row r="8" spans="1:25" ht="15" customHeight="1">
      <c r="A8" s="780" t="s">
        <v>787</v>
      </c>
      <c r="B8" s="993">
        <v>169</v>
      </c>
      <c r="C8" s="993">
        <v>17</v>
      </c>
      <c r="D8" s="993">
        <v>13</v>
      </c>
      <c r="E8" s="993">
        <v>139</v>
      </c>
      <c r="F8" s="993">
        <v>0</v>
      </c>
      <c r="G8" s="993">
        <v>0</v>
      </c>
      <c r="H8" s="993">
        <v>0</v>
      </c>
      <c r="I8" s="465"/>
      <c r="K8" s="485"/>
      <c r="L8" s="139"/>
      <c r="M8" s="49"/>
      <c r="N8" s="49"/>
      <c r="O8" s="49"/>
      <c r="P8" s="49"/>
      <c r="Q8" s="49"/>
      <c r="R8" s="49"/>
      <c r="S8" s="49"/>
      <c r="T8" s="49"/>
      <c r="U8" s="49"/>
      <c r="V8" s="49"/>
      <c r="W8" s="49"/>
      <c r="X8" s="49"/>
      <c r="Y8" s="49"/>
    </row>
    <row r="9" spans="1:25" ht="15" customHeight="1">
      <c r="A9" s="417" t="s">
        <v>788</v>
      </c>
      <c r="B9" s="615">
        <v>31</v>
      </c>
      <c r="C9" s="615">
        <v>17</v>
      </c>
      <c r="D9" s="615">
        <v>10</v>
      </c>
      <c r="E9" s="615">
        <v>4</v>
      </c>
      <c r="F9" s="615">
        <v>0</v>
      </c>
      <c r="G9" s="615">
        <v>0</v>
      </c>
      <c r="H9" s="615">
        <v>0</v>
      </c>
      <c r="I9" s="465"/>
      <c r="K9" s="485"/>
      <c r="L9" s="139"/>
      <c r="M9" s="49"/>
      <c r="N9" s="49"/>
      <c r="O9" s="49"/>
      <c r="P9" s="49"/>
      <c r="Q9" s="49"/>
      <c r="R9" s="49"/>
      <c r="S9" s="49"/>
      <c r="T9" s="49"/>
      <c r="U9" s="49"/>
      <c r="V9" s="49"/>
      <c r="W9" s="49"/>
      <c r="X9" s="49"/>
      <c r="Y9" s="49"/>
    </row>
    <row r="10" spans="1:25" ht="15" customHeight="1">
      <c r="A10" s="417" t="s">
        <v>789</v>
      </c>
      <c r="B10" s="615">
        <v>3</v>
      </c>
      <c r="C10" s="615">
        <v>0</v>
      </c>
      <c r="D10" s="615">
        <v>3</v>
      </c>
      <c r="E10" s="615">
        <v>0</v>
      </c>
      <c r="F10" s="615">
        <v>0</v>
      </c>
      <c r="G10" s="615">
        <v>0</v>
      </c>
      <c r="H10" s="615">
        <v>0</v>
      </c>
      <c r="I10" s="465"/>
      <c r="K10" s="485"/>
      <c r="L10" s="139"/>
      <c r="M10" s="49"/>
      <c r="N10" s="49"/>
      <c r="O10" s="49"/>
      <c r="P10" s="49"/>
      <c r="Q10" s="49"/>
      <c r="R10" s="49"/>
      <c r="S10" s="49"/>
      <c r="T10" s="49"/>
      <c r="U10" s="49"/>
      <c r="V10" s="49"/>
      <c r="W10" s="49"/>
      <c r="X10" s="49"/>
      <c r="Y10" s="49"/>
    </row>
    <row r="11" spans="1:25" ht="15" customHeight="1">
      <c r="A11" s="146" t="s">
        <v>790</v>
      </c>
      <c r="B11" s="615">
        <v>135</v>
      </c>
      <c r="C11" s="615">
        <v>0</v>
      </c>
      <c r="D11" s="615">
        <v>0</v>
      </c>
      <c r="E11" s="615">
        <v>135</v>
      </c>
      <c r="F11" s="615">
        <v>0</v>
      </c>
      <c r="G11" s="615">
        <v>0</v>
      </c>
      <c r="H11" s="615">
        <v>0</v>
      </c>
      <c r="I11" s="465"/>
      <c r="K11" s="485"/>
      <c r="L11" s="139"/>
      <c r="M11" s="49"/>
      <c r="N11" s="49"/>
      <c r="O11" s="49"/>
      <c r="P11" s="49"/>
      <c r="Q11" s="49"/>
      <c r="R11" s="49"/>
      <c r="S11" s="49"/>
      <c r="T11" s="49"/>
      <c r="U11" s="49"/>
      <c r="V11" s="49"/>
      <c r="W11" s="49"/>
      <c r="X11" s="49"/>
      <c r="Y11" s="49"/>
    </row>
    <row r="12" spans="1:25" ht="15" customHeight="1">
      <c r="A12" s="781" t="s">
        <v>791</v>
      </c>
      <c r="B12" s="993">
        <v>21</v>
      </c>
      <c r="C12" s="993">
        <v>4</v>
      </c>
      <c r="D12" s="993">
        <v>6</v>
      </c>
      <c r="E12" s="993">
        <v>9</v>
      </c>
      <c r="F12" s="993">
        <v>2</v>
      </c>
      <c r="G12" s="993">
        <v>0</v>
      </c>
      <c r="H12" s="993">
        <v>0</v>
      </c>
      <c r="I12" s="465"/>
      <c r="K12" s="485"/>
      <c r="L12" s="139"/>
      <c r="M12" s="49"/>
      <c r="N12" s="49"/>
      <c r="O12" s="49"/>
      <c r="P12" s="49"/>
      <c r="Q12" s="49"/>
      <c r="R12" s="49"/>
      <c r="S12" s="49"/>
      <c r="T12" s="49"/>
      <c r="U12" s="49"/>
      <c r="V12" s="49"/>
      <c r="W12" s="49"/>
      <c r="X12" s="49"/>
      <c r="Y12" s="49"/>
    </row>
    <row r="13" spans="1:25" ht="15" customHeight="1">
      <c r="A13" s="417" t="s">
        <v>792</v>
      </c>
      <c r="B13" s="615">
        <v>6</v>
      </c>
      <c r="C13" s="615">
        <v>1</v>
      </c>
      <c r="D13" s="615">
        <v>2</v>
      </c>
      <c r="E13" s="615">
        <v>1</v>
      </c>
      <c r="F13" s="615">
        <v>2</v>
      </c>
      <c r="G13" s="615">
        <v>0</v>
      </c>
      <c r="H13" s="615">
        <v>0</v>
      </c>
      <c r="I13" s="465"/>
      <c r="K13" s="485"/>
      <c r="L13" s="139"/>
      <c r="M13" s="49"/>
      <c r="N13" s="49"/>
      <c r="O13" s="49"/>
      <c r="P13" s="49"/>
      <c r="Q13" s="49"/>
      <c r="R13" s="49"/>
      <c r="S13" s="49"/>
      <c r="T13" s="49"/>
      <c r="U13" s="49"/>
      <c r="V13" s="49"/>
      <c r="W13" s="49"/>
      <c r="X13" s="49"/>
      <c r="Y13" s="49"/>
    </row>
    <row r="14" spans="1:25" ht="15" customHeight="1">
      <c r="A14" s="417" t="s">
        <v>793</v>
      </c>
      <c r="B14" s="615">
        <v>11</v>
      </c>
      <c r="C14" s="615">
        <v>2</v>
      </c>
      <c r="D14" s="615">
        <v>1</v>
      </c>
      <c r="E14" s="615">
        <v>8</v>
      </c>
      <c r="F14" s="615">
        <v>0</v>
      </c>
      <c r="G14" s="615">
        <v>0</v>
      </c>
      <c r="H14" s="615">
        <v>0</v>
      </c>
      <c r="I14" s="465"/>
      <c r="K14" s="485"/>
      <c r="L14" s="139"/>
      <c r="M14" s="49"/>
      <c r="N14" s="49"/>
      <c r="O14" s="49"/>
      <c r="P14" s="49"/>
      <c r="Q14" s="49"/>
      <c r="R14" s="49"/>
      <c r="S14" s="49"/>
      <c r="T14" s="49"/>
      <c r="U14" s="49"/>
      <c r="V14" s="49"/>
      <c r="W14" s="49"/>
      <c r="X14" s="49"/>
      <c r="Y14" s="49"/>
    </row>
    <row r="15" spans="1:25" ht="15" customHeight="1">
      <c r="A15" s="417" t="s">
        <v>794</v>
      </c>
      <c r="B15" s="615">
        <v>4</v>
      </c>
      <c r="C15" s="615">
        <v>1</v>
      </c>
      <c r="D15" s="615">
        <v>3</v>
      </c>
      <c r="E15" s="615">
        <v>0</v>
      </c>
      <c r="F15" s="615">
        <v>0</v>
      </c>
      <c r="G15" s="615">
        <v>0</v>
      </c>
      <c r="H15" s="615">
        <v>0</v>
      </c>
      <c r="I15" s="465"/>
      <c r="K15" s="485"/>
      <c r="L15" s="139"/>
      <c r="M15" s="49"/>
      <c r="N15" s="49"/>
      <c r="O15" s="49"/>
      <c r="P15" s="49"/>
      <c r="Q15" s="49"/>
      <c r="R15" s="49"/>
      <c r="S15" s="49"/>
      <c r="T15" s="49"/>
      <c r="U15" s="49"/>
      <c r="V15" s="49"/>
      <c r="W15" s="49"/>
      <c r="X15" s="49"/>
      <c r="Y15" s="49"/>
    </row>
    <row r="16" spans="1:25" ht="15" customHeight="1">
      <c r="A16" s="778" t="s">
        <v>795</v>
      </c>
      <c r="B16" s="993">
        <v>305</v>
      </c>
      <c r="C16" s="993">
        <v>132</v>
      </c>
      <c r="D16" s="993">
        <v>41</v>
      </c>
      <c r="E16" s="993">
        <v>20</v>
      </c>
      <c r="F16" s="993">
        <v>112</v>
      </c>
      <c r="G16" s="993">
        <v>0</v>
      </c>
      <c r="H16" s="993">
        <v>0</v>
      </c>
      <c r="I16" s="465"/>
      <c r="K16" s="485"/>
      <c r="L16" s="139"/>
      <c r="M16" s="49"/>
      <c r="N16" s="49"/>
      <c r="O16" s="49"/>
      <c r="P16" s="49"/>
      <c r="Q16" s="49"/>
      <c r="R16" s="49"/>
      <c r="S16" s="49"/>
      <c r="T16" s="49"/>
      <c r="U16" s="49"/>
      <c r="V16" s="49"/>
      <c r="W16" s="49"/>
      <c r="X16" s="49"/>
      <c r="Y16" s="49"/>
    </row>
    <row r="17" spans="1:25" ht="15" customHeight="1">
      <c r="A17" s="417" t="s">
        <v>796</v>
      </c>
      <c r="B17" s="615">
        <v>57</v>
      </c>
      <c r="C17" s="615">
        <v>5</v>
      </c>
      <c r="D17" s="615">
        <v>4</v>
      </c>
      <c r="E17" s="615">
        <v>0</v>
      </c>
      <c r="F17" s="615">
        <v>48</v>
      </c>
      <c r="G17" s="615">
        <v>0</v>
      </c>
      <c r="H17" s="615">
        <v>0</v>
      </c>
      <c r="I17" s="465"/>
      <c r="K17" s="485"/>
      <c r="L17" s="139"/>
      <c r="M17" s="49"/>
      <c r="N17" s="49"/>
      <c r="O17" s="49"/>
      <c r="P17" s="49"/>
      <c r="Q17" s="49"/>
      <c r="R17" s="49"/>
      <c r="S17" s="49"/>
      <c r="T17" s="49"/>
      <c r="U17" s="49"/>
      <c r="V17" s="49"/>
      <c r="W17" s="49"/>
      <c r="X17" s="49"/>
      <c r="Y17" s="49"/>
    </row>
    <row r="18" spans="1:25" ht="15" customHeight="1">
      <c r="A18" s="146" t="s">
        <v>797</v>
      </c>
      <c r="B18" s="615">
        <v>17</v>
      </c>
      <c r="C18" s="615">
        <v>3</v>
      </c>
      <c r="D18" s="615">
        <v>10</v>
      </c>
      <c r="E18" s="615">
        <v>1</v>
      </c>
      <c r="F18" s="615">
        <v>3</v>
      </c>
      <c r="G18" s="615">
        <v>0</v>
      </c>
      <c r="H18" s="615">
        <v>0</v>
      </c>
      <c r="I18" s="465"/>
      <c r="K18" s="485"/>
      <c r="L18" s="139"/>
      <c r="M18" s="49"/>
      <c r="N18" s="49"/>
      <c r="O18" s="49"/>
      <c r="P18" s="49"/>
      <c r="Q18" s="49"/>
      <c r="R18" s="49"/>
      <c r="S18" s="49"/>
      <c r="T18" s="49"/>
      <c r="U18" s="49"/>
      <c r="V18" s="49"/>
      <c r="W18" s="49"/>
      <c r="X18" s="49"/>
      <c r="Y18" s="49"/>
    </row>
    <row r="19" spans="1:25" ht="15" customHeight="1">
      <c r="A19" s="417" t="s">
        <v>798</v>
      </c>
      <c r="B19" s="615">
        <v>188</v>
      </c>
      <c r="C19" s="615">
        <v>121</v>
      </c>
      <c r="D19" s="615">
        <v>15</v>
      </c>
      <c r="E19" s="615">
        <v>7</v>
      </c>
      <c r="F19" s="615">
        <v>45</v>
      </c>
      <c r="G19" s="615">
        <v>0</v>
      </c>
      <c r="H19" s="615">
        <v>0</v>
      </c>
      <c r="I19" s="465"/>
      <c r="K19" s="485"/>
      <c r="L19" s="139"/>
      <c r="M19" s="49"/>
      <c r="N19" s="49"/>
      <c r="O19" s="49"/>
      <c r="P19" s="49"/>
      <c r="Q19" s="49"/>
      <c r="R19" s="49"/>
      <c r="S19" s="49"/>
      <c r="T19" s="49"/>
      <c r="U19" s="49"/>
      <c r="V19" s="49"/>
      <c r="W19" s="49"/>
      <c r="X19" s="49"/>
      <c r="Y19" s="49"/>
    </row>
    <row r="20" spans="1:25" ht="15" customHeight="1">
      <c r="A20" s="417" t="s">
        <v>799</v>
      </c>
      <c r="B20" s="615">
        <v>10</v>
      </c>
      <c r="C20" s="615">
        <v>0</v>
      </c>
      <c r="D20" s="615">
        <v>2</v>
      </c>
      <c r="E20" s="615">
        <v>7</v>
      </c>
      <c r="F20" s="615">
        <v>1</v>
      </c>
      <c r="G20" s="615">
        <v>0</v>
      </c>
      <c r="H20" s="615">
        <v>0</v>
      </c>
      <c r="I20" s="465"/>
      <c r="K20" s="485"/>
      <c r="L20" s="139"/>
      <c r="M20" s="49"/>
      <c r="N20" s="49"/>
      <c r="O20" s="49"/>
      <c r="P20" s="49"/>
      <c r="Q20" s="49"/>
      <c r="R20" s="49"/>
      <c r="S20" s="49"/>
      <c r="T20" s="49"/>
      <c r="U20" s="49"/>
      <c r="V20" s="49"/>
      <c r="W20" s="49"/>
      <c r="X20" s="49"/>
      <c r="Y20" s="49"/>
    </row>
    <row r="21" spans="1:25" ht="15" customHeight="1">
      <c r="A21" s="417" t="s">
        <v>800</v>
      </c>
      <c r="B21" s="615">
        <v>25</v>
      </c>
      <c r="C21" s="615">
        <v>3</v>
      </c>
      <c r="D21" s="615">
        <v>10</v>
      </c>
      <c r="E21" s="615">
        <v>5</v>
      </c>
      <c r="F21" s="615">
        <v>7</v>
      </c>
      <c r="G21" s="615">
        <v>0</v>
      </c>
      <c r="H21" s="615">
        <v>0</v>
      </c>
      <c r="I21" s="465"/>
      <c r="K21" s="485"/>
      <c r="L21" s="139"/>
      <c r="M21" s="49"/>
      <c r="N21" s="49"/>
      <c r="O21" s="49"/>
      <c r="P21" s="49"/>
      <c r="Q21" s="49"/>
      <c r="R21" s="49"/>
      <c r="S21" s="49"/>
      <c r="T21" s="49"/>
      <c r="U21" s="49"/>
      <c r="V21" s="49"/>
      <c r="W21" s="49"/>
      <c r="X21" s="49"/>
      <c r="Y21" s="49"/>
    </row>
    <row r="22" spans="1:25" ht="15" customHeight="1">
      <c r="A22" s="417" t="s">
        <v>801</v>
      </c>
      <c r="B22" s="615">
        <v>8</v>
      </c>
      <c r="C22" s="615">
        <v>0</v>
      </c>
      <c r="D22" s="615">
        <v>0</v>
      </c>
      <c r="E22" s="615">
        <v>0</v>
      </c>
      <c r="F22" s="615">
        <v>8</v>
      </c>
      <c r="G22" s="615">
        <v>0</v>
      </c>
      <c r="H22" s="615">
        <v>0</v>
      </c>
      <c r="I22" s="465"/>
      <c r="K22" s="485"/>
      <c r="L22" s="139"/>
      <c r="M22" s="49"/>
      <c r="N22" s="49"/>
      <c r="O22" s="49"/>
      <c r="P22" s="49"/>
      <c r="Q22" s="49"/>
      <c r="R22" s="49"/>
      <c r="S22" s="49"/>
      <c r="T22" s="49"/>
      <c r="U22" s="49"/>
      <c r="V22" s="49"/>
      <c r="W22" s="49"/>
      <c r="X22" s="49"/>
      <c r="Y22" s="49"/>
    </row>
    <row r="23" spans="1:25" ht="15" customHeight="1">
      <c r="A23" s="778" t="s">
        <v>802</v>
      </c>
      <c r="B23" s="993">
        <v>766</v>
      </c>
      <c r="C23" s="993">
        <v>170</v>
      </c>
      <c r="D23" s="993">
        <v>235</v>
      </c>
      <c r="E23" s="993">
        <v>141</v>
      </c>
      <c r="F23" s="993">
        <v>220</v>
      </c>
      <c r="G23" s="993">
        <v>0</v>
      </c>
      <c r="H23" s="993">
        <v>0</v>
      </c>
      <c r="I23" s="465"/>
      <c r="K23" s="485"/>
      <c r="L23" s="139"/>
      <c r="M23" s="49"/>
      <c r="N23" s="49"/>
      <c r="O23" s="49"/>
      <c r="P23" s="49"/>
      <c r="Q23" s="49"/>
      <c r="R23" s="49"/>
      <c r="S23" s="49"/>
      <c r="T23" s="49"/>
      <c r="U23" s="49"/>
      <c r="V23" s="49"/>
      <c r="W23" s="49"/>
      <c r="X23" s="49"/>
      <c r="Y23" s="49"/>
    </row>
    <row r="24" spans="1:25" ht="15" customHeight="1">
      <c r="A24" s="417" t="s">
        <v>803</v>
      </c>
      <c r="B24" s="615">
        <v>119</v>
      </c>
      <c r="C24" s="615">
        <v>16</v>
      </c>
      <c r="D24" s="615">
        <v>30</v>
      </c>
      <c r="E24" s="615">
        <v>5</v>
      </c>
      <c r="F24" s="615">
        <v>68</v>
      </c>
      <c r="G24" s="615">
        <v>0</v>
      </c>
      <c r="H24" s="615">
        <v>0</v>
      </c>
      <c r="I24" s="465"/>
      <c r="K24" s="485"/>
      <c r="L24" s="139"/>
      <c r="M24" s="49"/>
      <c r="N24" s="49"/>
      <c r="O24" s="49"/>
      <c r="P24" s="49"/>
      <c r="Q24" s="49"/>
      <c r="R24" s="49"/>
      <c r="S24" s="49"/>
      <c r="T24" s="49"/>
      <c r="U24" s="49"/>
      <c r="V24" s="49"/>
      <c r="W24" s="49"/>
      <c r="X24" s="49"/>
      <c r="Y24" s="49"/>
    </row>
    <row r="25" spans="1:25" ht="15" customHeight="1">
      <c r="A25" s="417" t="s">
        <v>804</v>
      </c>
      <c r="B25" s="615">
        <v>111</v>
      </c>
      <c r="C25" s="615">
        <v>63</v>
      </c>
      <c r="D25" s="615">
        <v>33</v>
      </c>
      <c r="E25" s="615">
        <v>9</v>
      </c>
      <c r="F25" s="615">
        <v>6</v>
      </c>
      <c r="G25" s="615">
        <v>0</v>
      </c>
      <c r="H25" s="615">
        <v>0</v>
      </c>
      <c r="I25" s="465"/>
      <c r="K25" s="485"/>
      <c r="L25" s="139"/>
      <c r="M25" s="49"/>
      <c r="N25" s="49"/>
      <c r="O25" s="49"/>
      <c r="P25" s="49"/>
      <c r="Q25" s="49"/>
      <c r="R25" s="49"/>
      <c r="S25" s="49"/>
      <c r="T25" s="49"/>
      <c r="U25" s="49"/>
      <c r="V25" s="49"/>
      <c r="W25" s="49"/>
      <c r="X25" s="49"/>
      <c r="Y25" s="49"/>
    </row>
    <row r="26" spans="1:25" ht="15" customHeight="1">
      <c r="A26" s="417" t="s">
        <v>805</v>
      </c>
      <c r="B26" s="615">
        <v>54</v>
      </c>
      <c r="C26" s="615">
        <v>17</v>
      </c>
      <c r="D26" s="615">
        <v>16</v>
      </c>
      <c r="E26" s="615">
        <v>12</v>
      </c>
      <c r="F26" s="615">
        <v>9</v>
      </c>
      <c r="G26" s="615">
        <v>0</v>
      </c>
      <c r="H26" s="615">
        <v>0</v>
      </c>
      <c r="I26" s="465"/>
      <c r="K26" s="485"/>
      <c r="L26" s="139"/>
      <c r="M26" s="49"/>
      <c r="N26" s="49"/>
      <c r="O26" s="49"/>
      <c r="P26" s="49"/>
      <c r="Q26" s="49"/>
      <c r="R26" s="49"/>
      <c r="S26" s="49"/>
      <c r="T26" s="49"/>
      <c r="U26" s="49"/>
      <c r="V26" s="49"/>
      <c r="W26" s="49"/>
      <c r="X26" s="49"/>
      <c r="Y26" s="49"/>
    </row>
    <row r="27" spans="1:25" ht="15" customHeight="1">
      <c r="A27" s="417" t="s">
        <v>806</v>
      </c>
      <c r="B27" s="615">
        <v>188</v>
      </c>
      <c r="C27" s="615">
        <v>37</v>
      </c>
      <c r="D27" s="615">
        <v>78</v>
      </c>
      <c r="E27" s="615">
        <v>58</v>
      </c>
      <c r="F27" s="615">
        <v>15</v>
      </c>
      <c r="G27" s="615">
        <v>0</v>
      </c>
      <c r="H27" s="615">
        <v>0</v>
      </c>
      <c r="I27" s="465"/>
      <c r="K27" s="485"/>
      <c r="L27" s="139"/>
      <c r="M27" s="49"/>
      <c r="N27" s="49"/>
      <c r="O27" s="49"/>
      <c r="P27" s="49"/>
      <c r="Q27" s="49"/>
      <c r="R27" s="49"/>
      <c r="S27" s="49"/>
      <c r="T27" s="49"/>
      <c r="U27" s="49"/>
      <c r="V27" s="49"/>
      <c r="W27" s="49"/>
      <c r="X27" s="49"/>
      <c r="Y27" s="49"/>
    </row>
    <row r="28" spans="1:25" ht="15" customHeight="1">
      <c r="A28" s="417" t="s">
        <v>807</v>
      </c>
      <c r="B28" s="615">
        <v>78</v>
      </c>
      <c r="C28" s="615">
        <v>25</v>
      </c>
      <c r="D28" s="615">
        <v>24</v>
      </c>
      <c r="E28" s="615">
        <v>1</v>
      </c>
      <c r="F28" s="615">
        <v>28</v>
      </c>
      <c r="G28" s="615">
        <v>0</v>
      </c>
      <c r="H28" s="615">
        <v>0</v>
      </c>
      <c r="I28" s="465"/>
      <c r="K28" s="485"/>
      <c r="L28" s="139"/>
      <c r="M28" s="49"/>
      <c r="N28" s="49"/>
      <c r="O28" s="49"/>
      <c r="P28" s="49"/>
      <c r="Q28" s="49"/>
      <c r="R28" s="49"/>
      <c r="S28" s="49"/>
      <c r="T28" s="49"/>
      <c r="U28" s="49"/>
      <c r="V28" s="49"/>
      <c r="W28" s="49"/>
      <c r="X28" s="49"/>
      <c r="Y28" s="49"/>
    </row>
    <row r="29" spans="1:25" ht="15" customHeight="1">
      <c r="A29" s="417" t="s">
        <v>808</v>
      </c>
      <c r="B29" s="615">
        <v>144</v>
      </c>
      <c r="C29" s="615">
        <v>6</v>
      </c>
      <c r="D29" s="615">
        <v>44</v>
      </c>
      <c r="E29" s="615">
        <v>56</v>
      </c>
      <c r="F29" s="615">
        <v>38</v>
      </c>
      <c r="G29" s="615">
        <v>0</v>
      </c>
      <c r="H29" s="615">
        <v>0</v>
      </c>
      <c r="I29" s="465"/>
      <c r="K29" s="485"/>
      <c r="L29" s="139"/>
      <c r="M29" s="49"/>
      <c r="N29" s="49"/>
      <c r="O29" s="49"/>
      <c r="P29" s="49"/>
      <c r="Q29" s="49"/>
      <c r="R29" s="49"/>
      <c r="S29" s="49"/>
      <c r="T29" s="49"/>
      <c r="U29" s="49"/>
      <c r="V29" s="49"/>
      <c r="W29" s="49"/>
      <c r="X29" s="49"/>
      <c r="Y29" s="49"/>
    </row>
    <row r="30" spans="1:25" ht="15" customHeight="1">
      <c r="A30" s="417" t="s">
        <v>809</v>
      </c>
      <c r="B30" s="615">
        <v>72</v>
      </c>
      <c r="C30" s="615">
        <v>6</v>
      </c>
      <c r="D30" s="615">
        <v>10</v>
      </c>
      <c r="E30" s="615">
        <v>0</v>
      </c>
      <c r="F30" s="615">
        <v>56</v>
      </c>
      <c r="G30" s="615">
        <v>0</v>
      </c>
      <c r="H30" s="615">
        <v>0</v>
      </c>
      <c r="I30" s="465"/>
      <c r="K30" s="485"/>
      <c r="L30" s="139"/>
      <c r="M30" s="49"/>
      <c r="N30" s="49"/>
      <c r="O30" s="49"/>
      <c r="P30" s="49"/>
      <c r="Q30" s="49"/>
      <c r="R30" s="49"/>
      <c r="S30" s="49"/>
      <c r="T30" s="49"/>
      <c r="U30" s="49"/>
      <c r="V30" s="49"/>
      <c r="W30" s="49"/>
      <c r="X30" s="49"/>
      <c r="Y30" s="49"/>
    </row>
    <row r="31" spans="1:25" ht="15" customHeight="1">
      <c r="A31" s="778" t="s">
        <v>810</v>
      </c>
      <c r="B31" s="993">
        <v>519</v>
      </c>
      <c r="C31" s="993">
        <v>7</v>
      </c>
      <c r="D31" s="993">
        <v>0</v>
      </c>
      <c r="E31" s="993">
        <v>512</v>
      </c>
      <c r="F31" s="993">
        <v>0</v>
      </c>
      <c r="G31" s="993">
        <v>0</v>
      </c>
      <c r="H31" s="993">
        <v>0</v>
      </c>
      <c r="I31" s="465"/>
      <c r="K31" s="485"/>
      <c r="L31" s="139"/>
      <c r="M31" s="49"/>
      <c r="N31" s="49"/>
      <c r="O31" s="49"/>
      <c r="P31" s="49"/>
      <c r="Q31" s="49"/>
      <c r="R31" s="49"/>
      <c r="S31" s="49"/>
      <c r="T31" s="49"/>
      <c r="U31" s="49"/>
      <c r="V31" s="49"/>
      <c r="W31" s="49"/>
      <c r="X31" s="49"/>
      <c r="Y31" s="49"/>
    </row>
    <row r="32" spans="1:25" ht="15" customHeight="1">
      <c r="A32" s="417" t="s">
        <v>811</v>
      </c>
      <c r="B32" s="615">
        <v>0</v>
      </c>
      <c r="C32" s="615">
        <v>0</v>
      </c>
      <c r="D32" s="615">
        <v>0</v>
      </c>
      <c r="E32" s="615">
        <v>0</v>
      </c>
      <c r="F32" s="615">
        <v>0</v>
      </c>
      <c r="G32" s="615">
        <v>0</v>
      </c>
      <c r="H32" s="615">
        <v>0</v>
      </c>
      <c r="I32" s="465"/>
      <c r="K32" s="485"/>
      <c r="L32" s="139"/>
      <c r="M32" s="49"/>
      <c r="N32" s="49"/>
      <c r="O32" s="49"/>
      <c r="P32" s="49"/>
      <c r="Q32" s="49"/>
      <c r="R32" s="49"/>
      <c r="S32" s="49"/>
      <c r="T32" s="49"/>
      <c r="U32" s="49"/>
      <c r="V32" s="49"/>
      <c r="W32" s="49"/>
      <c r="X32" s="49"/>
      <c r="Y32" s="49"/>
    </row>
    <row r="33" spans="1:25" ht="15" customHeight="1">
      <c r="A33" s="417" t="s">
        <v>812</v>
      </c>
      <c r="B33" s="615">
        <v>508</v>
      </c>
      <c r="C33" s="615">
        <v>7</v>
      </c>
      <c r="D33" s="615">
        <v>0</v>
      </c>
      <c r="E33" s="615">
        <v>501</v>
      </c>
      <c r="F33" s="615">
        <v>0</v>
      </c>
      <c r="G33" s="615">
        <v>0</v>
      </c>
      <c r="H33" s="615">
        <v>0</v>
      </c>
      <c r="I33" s="465"/>
      <c r="K33" s="485"/>
      <c r="L33" s="139"/>
      <c r="M33" s="49"/>
      <c r="N33" s="49"/>
      <c r="O33" s="49"/>
      <c r="P33" s="49"/>
      <c r="Q33" s="49"/>
      <c r="R33" s="49"/>
      <c r="S33" s="49"/>
      <c r="T33" s="49"/>
      <c r="U33" s="49"/>
      <c r="V33" s="49"/>
      <c r="W33" s="49"/>
      <c r="X33" s="49"/>
      <c r="Y33" s="49"/>
    </row>
    <row r="34" spans="1:25" ht="15" customHeight="1">
      <c r="A34" s="417" t="s">
        <v>813</v>
      </c>
      <c r="B34" s="615">
        <v>11</v>
      </c>
      <c r="C34" s="615">
        <v>0</v>
      </c>
      <c r="D34" s="615">
        <v>0</v>
      </c>
      <c r="E34" s="615">
        <v>11</v>
      </c>
      <c r="F34" s="615">
        <v>0</v>
      </c>
      <c r="G34" s="615">
        <v>0</v>
      </c>
      <c r="H34" s="615">
        <v>0</v>
      </c>
      <c r="I34" s="465"/>
      <c r="K34" s="485"/>
      <c r="L34" s="139"/>
      <c r="M34" s="49"/>
      <c r="N34" s="49"/>
      <c r="O34" s="49"/>
      <c r="P34" s="49"/>
      <c r="Q34" s="49"/>
      <c r="R34" s="49"/>
      <c r="S34" s="49"/>
      <c r="T34" s="49"/>
      <c r="U34" s="49"/>
      <c r="V34" s="49"/>
      <c r="W34" s="49"/>
      <c r="X34" s="49"/>
      <c r="Y34" s="49"/>
    </row>
    <row r="35" spans="1:25" ht="15" customHeight="1">
      <c r="A35" s="778" t="s">
        <v>814</v>
      </c>
      <c r="B35" s="993">
        <v>47</v>
      </c>
      <c r="C35" s="993">
        <v>3</v>
      </c>
      <c r="D35" s="993">
        <v>3</v>
      </c>
      <c r="E35" s="993">
        <v>37</v>
      </c>
      <c r="F35" s="993">
        <v>4</v>
      </c>
      <c r="G35" s="993">
        <v>0</v>
      </c>
      <c r="H35" s="993">
        <v>0</v>
      </c>
      <c r="I35" s="465"/>
      <c r="K35" s="485"/>
      <c r="L35" s="139"/>
      <c r="M35" s="49"/>
      <c r="N35" s="49"/>
      <c r="O35" s="49"/>
      <c r="P35" s="49"/>
      <c r="Q35" s="49"/>
      <c r="R35" s="49"/>
      <c r="S35" s="49"/>
      <c r="T35" s="49"/>
      <c r="U35" s="49"/>
      <c r="V35" s="49"/>
      <c r="W35" s="49"/>
      <c r="X35" s="49"/>
      <c r="Y35" s="49"/>
    </row>
    <row r="36" spans="1:25" ht="15" customHeight="1">
      <c r="A36" s="153" t="s">
        <v>815</v>
      </c>
      <c r="B36" s="615">
        <v>30</v>
      </c>
      <c r="C36" s="615">
        <v>0</v>
      </c>
      <c r="D36" s="615">
        <v>1</v>
      </c>
      <c r="E36" s="615">
        <v>28</v>
      </c>
      <c r="F36" s="615">
        <v>1</v>
      </c>
      <c r="G36" s="615">
        <v>0</v>
      </c>
      <c r="H36" s="615">
        <v>0</v>
      </c>
      <c r="I36" s="465"/>
      <c r="K36" s="485"/>
      <c r="L36" s="139"/>
      <c r="M36" s="49"/>
      <c r="N36" s="49"/>
      <c r="O36" s="49"/>
      <c r="P36" s="49"/>
      <c r="Q36" s="49"/>
      <c r="R36" s="49"/>
      <c r="S36" s="49"/>
      <c r="T36" s="49"/>
      <c r="U36" s="49"/>
      <c r="V36" s="49"/>
      <c r="W36" s="49"/>
      <c r="X36" s="49"/>
      <c r="Y36" s="49"/>
    </row>
    <row r="37" spans="1:25" ht="15" customHeight="1">
      <c r="A37" s="153" t="s">
        <v>816</v>
      </c>
      <c r="B37" s="615">
        <v>1</v>
      </c>
      <c r="C37" s="615">
        <v>0</v>
      </c>
      <c r="D37" s="615">
        <v>0</v>
      </c>
      <c r="E37" s="615">
        <v>0</v>
      </c>
      <c r="F37" s="615">
        <v>1</v>
      </c>
      <c r="G37" s="615">
        <v>0</v>
      </c>
      <c r="H37" s="615">
        <v>0</v>
      </c>
      <c r="I37" s="465"/>
      <c r="K37" s="485"/>
      <c r="L37" s="139"/>
      <c r="M37" s="49"/>
      <c r="N37" s="49"/>
      <c r="O37" s="49"/>
      <c r="P37" s="49"/>
      <c r="Q37" s="49"/>
      <c r="R37" s="49"/>
      <c r="S37" s="49"/>
      <c r="T37" s="49"/>
      <c r="U37" s="49"/>
      <c r="V37" s="49"/>
      <c r="W37" s="49"/>
      <c r="X37" s="49"/>
      <c r="Y37" s="49"/>
    </row>
    <row r="38" spans="1:25" ht="15" customHeight="1">
      <c r="A38" s="417" t="s">
        <v>817</v>
      </c>
      <c r="B38" s="615">
        <v>16</v>
      </c>
      <c r="C38" s="615">
        <v>3</v>
      </c>
      <c r="D38" s="615">
        <v>2</v>
      </c>
      <c r="E38" s="615">
        <v>9</v>
      </c>
      <c r="F38" s="615">
        <v>2</v>
      </c>
      <c r="G38" s="615">
        <v>0</v>
      </c>
      <c r="H38" s="615">
        <v>0</v>
      </c>
      <c r="I38" s="465"/>
      <c r="K38" s="485"/>
      <c r="L38" s="139"/>
      <c r="M38" s="49"/>
      <c r="N38" s="49"/>
      <c r="O38" s="49"/>
      <c r="P38" s="49"/>
      <c r="Q38" s="49"/>
      <c r="R38" s="49"/>
      <c r="S38" s="49"/>
      <c r="T38" s="49"/>
      <c r="U38" s="49"/>
      <c r="V38" s="49"/>
      <c r="W38" s="49"/>
      <c r="X38" s="49"/>
      <c r="Y38" s="49"/>
    </row>
    <row r="39" spans="1:25" ht="15" customHeight="1">
      <c r="A39" s="778" t="s">
        <v>818</v>
      </c>
      <c r="B39" s="993">
        <v>224</v>
      </c>
      <c r="C39" s="993">
        <v>74</v>
      </c>
      <c r="D39" s="993">
        <v>90</v>
      </c>
      <c r="E39" s="993">
        <v>50</v>
      </c>
      <c r="F39" s="993">
        <v>10</v>
      </c>
      <c r="G39" s="993">
        <v>0</v>
      </c>
      <c r="H39" s="993">
        <v>0</v>
      </c>
      <c r="I39" s="465"/>
      <c r="K39" s="485"/>
      <c r="L39" s="139"/>
      <c r="M39" s="49"/>
      <c r="N39" s="49"/>
      <c r="O39" s="49"/>
      <c r="P39" s="49"/>
      <c r="Q39" s="49"/>
      <c r="R39" s="49"/>
      <c r="S39" s="49"/>
      <c r="T39" s="49"/>
      <c r="U39" s="49"/>
      <c r="V39" s="49"/>
      <c r="W39" s="49"/>
      <c r="X39" s="49"/>
      <c r="Y39" s="49"/>
    </row>
    <row r="40" spans="1:25" ht="15" customHeight="1">
      <c r="A40" s="778" t="s">
        <v>821</v>
      </c>
      <c r="B40" s="993">
        <v>9</v>
      </c>
      <c r="C40" s="993">
        <v>0</v>
      </c>
      <c r="D40" s="993">
        <v>0</v>
      </c>
      <c r="E40" s="993">
        <v>3</v>
      </c>
      <c r="F40" s="993">
        <v>6</v>
      </c>
      <c r="G40" s="993">
        <v>0</v>
      </c>
      <c r="H40" s="993">
        <v>0</v>
      </c>
      <c r="I40" s="465"/>
      <c r="K40" s="485"/>
      <c r="L40" s="139"/>
      <c r="M40" s="49"/>
      <c r="N40" s="49"/>
      <c r="O40" s="49"/>
      <c r="P40" s="49"/>
      <c r="Q40" s="49"/>
      <c r="R40" s="49"/>
      <c r="S40" s="49"/>
      <c r="T40" s="49"/>
      <c r="U40" s="49"/>
      <c r="V40" s="49"/>
      <c r="W40" s="49"/>
      <c r="X40" s="49"/>
      <c r="Y40" s="49"/>
    </row>
    <row r="41" spans="1:25" ht="15" customHeight="1">
      <c r="I41" s="465"/>
      <c r="K41" s="485"/>
      <c r="L41" s="139"/>
      <c r="M41" s="49"/>
      <c r="N41" s="49"/>
      <c r="O41" s="49"/>
      <c r="P41" s="49"/>
      <c r="Q41" s="49"/>
      <c r="R41" s="49"/>
      <c r="S41" s="49"/>
      <c r="T41" s="49"/>
      <c r="U41" s="49"/>
      <c r="V41" s="49"/>
      <c r="W41" s="49"/>
      <c r="X41" s="49"/>
      <c r="Y41" s="49"/>
    </row>
    <row r="42" spans="1:25" ht="15" customHeight="1">
      <c r="A42" s="1207" t="s">
        <v>822</v>
      </c>
      <c r="B42" s="1208">
        <v>2437</v>
      </c>
      <c r="C42" s="1208">
        <v>744</v>
      </c>
      <c r="D42" s="1208">
        <v>416</v>
      </c>
      <c r="E42" s="1208">
        <v>921</v>
      </c>
      <c r="F42" s="1208">
        <v>355</v>
      </c>
      <c r="G42" s="1208">
        <v>0</v>
      </c>
      <c r="H42" s="788">
        <v>1</v>
      </c>
      <c r="I42" s="465"/>
      <c r="K42" s="485"/>
      <c r="L42" s="139"/>
      <c r="M42" s="49"/>
      <c r="N42" s="49"/>
      <c r="O42" s="49"/>
      <c r="P42" s="49"/>
      <c r="Q42" s="49"/>
      <c r="R42" s="49"/>
      <c r="S42" s="49"/>
      <c r="T42" s="49"/>
      <c r="U42" s="49"/>
      <c r="V42" s="49"/>
      <c r="W42" s="49"/>
      <c r="X42" s="49"/>
      <c r="Y42" s="49"/>
    </row>
    <row r="43" spans="1:25" ht="15" customHeight="1">
      <c r="A43" s="417" t="s">
        <v>823</v>
      </c>
      <c r="B43" s="465">
        <v>797</v>
      </c>
      <c r="C43" s="465">
        <v>333</v>
      </c>
      <c r="D43" s="465">
        <v>342</v>
      </c>
      <c r="E43" s="465">
        <v>76</v>
      </c>
      <c r="F43" s="465">
        <v>46</v>
      </c>
      <c r="G43" s="465">
        <v>0</v>
      </c>
      <c r="H43" s="465">
        <v>0</v>
      </c>
      <c r="I43" s="465"/>
      <c r="K43" s="485"/>
      <c r="L43" s="139"/>
      <c r="M43" s="49"/>
      <c r="N43" s="49"/>
      <c r="O43" s="49"/>
      <c r="P43" s="49"/>
      <c r="Q43" s="49"/>
      <c r="R43" s="49"/>
      <c r="S43" s="49"/>
      <c r="T43" s="49"/>
      <c r="U43" s="49"/>
      <c r="V43" s="49"/>
      <c r="W43" s="49"/>
      <c r="X43" s="49"/>
      <c r="Y43" s="49"/>
    </row>
    <row r="44" spans="1:25" ht="15" customHeight="1">
      <c r="A44" s="417" t="s">
        <v>824</v>
      </c>
      <c r="B44" s="465">
        <v>317</v>
      </c>
      <c r="C44" s="465">
        <v>120</v>
      </c>
      <c r="D44" s="465">
        <v>156</v>
      </c>
      <c r="E44" s="465">
        <v>37</v>
      </c>
      <c r="F44" s="465">
        <v>4</v>
      </c>
      <c r="G44" s="465">
        <v>0</v>
      </c>
      <c r="H44" s="465">
        <v>0</v>
      </c>
      <c r="I44" s="465"/>
      <c r="K44" s="485"/>
      <c r="L44" s="139"/>
      <c r="M44" s="49"/>
      <c r="N44" s="49"/>
      <c r="O44" s="49"/>
      <c r="P44" s="49"/>
      <c r="Q44" s="49"/>
      <c r="R44" s="49"/>
      <c r="S44" s="49"/>
      <c r="T44" s="49"/>
      <c r="U44" s="49"/>
      <c r="V44" s="49"/>
      <c r="W44" s="49"/>
      <c r="X44" s="49"/>
      <c r="Y44" s="49"/>
    </row>
    <row r="45" spans="1:25" ht="15" customHeight="1">
      <c r="A45" s="417" t="s">
        <v>843</v>
      </c>
      <c r="B45" s="465">
        <v>194</v>
      </c>
      <c r="C45" s="465">
        <v>31</v>
      </c>
      <c r="D45" s="465">
        <v>104</v>
      </c>
      <c r="E45" s="465">
        <v>27</v>
      </c>
      <c r="F45" s="465">
        <v>32</v>
      </c>
      <c r="G45" s="465">
        <v>0</v>
      </c>
      <c r="H45" s="465">
        <v>0</v>
      </c>
      <c r="I45" s="465"/>
      <c r="K45" s="485"/>
      <c r="L45" s="139"/>
      <c r="M45" s="49"/>
      <c r="N45" s="49"/>
      <c r="O45" s="49"/>
      <c r="P45" s="49"/>
      <c r="Q45" s="49"/>
      <c r="R45" s="49"/>
      <c r="S45" s="49"/>
      <c r="T45" s="49"/>
      <c r="U45" s="49"/>
      <c r="V45" s="49"/>
      <c r="W45" s="49"/>
      <c r="X45" s="49"/>
      <c r="Y45" s="49"/>
    </row>
    <row r="46" spans="1:25" ht="15" customHeight="1">
      <c r="A46" s="1249" t="s">
        <v>826</v>
      </c>
      <c r="B46" s="913">
        <v>1308</v>
      </c>
      <c r="C46" s="913">
        <v>484</v>
      </c>
      <c r="D46" s="913">
        <v>602</v>
      </c>
      <c r="E46" s="913">
        <v>140</v>
      </c>
      <c r="F46" s="913">
        <v>82</v>
      </c>
      <c r="G46" s="913">
        <v>0</v>
      </c>
      <c r="H46" s="913">
        <v>0</v>
      </c>
      <c r="I46" s="465"/>
      <c r="K46" s="485"/>
      <c r="L46" s="139"/>
      <c r="M46" s="49"/>
      <c r="N46" s="49"/>
      <c r="O46" s="49"/>
      <c r="P46" s="49"/>
      <c r="Q46" s="49"/>
      <c r="R46" s="49"/>
      <c r="S46" s="49"/>
      <c r="T46" s="49"/>
      <c r="U46" s="49"/>
      <c r="V46" s="49"/>
      <c r="W46" s="49"/>
      <c r="X46" s="49"/>
      <c r="Y46" s="49"/>
    </row>
    <row r="47" spans="1:25" ht="15" customHeight="1">
      <c r="A47" s="1316" t="s">
        <v>772</v>
      </c>
      <c r="B47" s="1208">
        <v>35</v>
      </c>
      <c r="C47" s="1208">
        <v>35</v>
      </c>
      <c r="D47" s="1208">
        <v>0</v>
      </c>
      <c r="E47" s="1208">
        <v>0</v>
      </c>
      <c r="F47" s="1208">
        <v>0</v>
      </c>
      <c r="G47" s="1208">
        <v>0</v>
      </c>
      <c r="H47" s="1208">
        <v>0</v>
      </c>
      <c r="I47" s="465"/>
      <c r="K47" s="485"/>
      <c r="L47" s="139"/>
      <c r="M47" s="49"/>
      <c r="N47" s="49"/>
      <c r="O47" s="49"/>
      <c r="P47" s="49"/>
      <c r="Q47" s="49"/>
      <c r="R47" s="49"/>
      <c r="S47" s="49"/>
      <c r="T47" s="49"/>
      <c r="U47" s="49"/>
      <c r="V47" s="49"/>
      <c r="W47" s="49"/>
      <c r="X47" s="49"/>
      <c r="Y47" s="49"/>
    </row>
    <row r="48" spans="1:25" ht="15" customHeight="1">
      <c r="A48" s="1316" t="s">
        <v>827</v>
      </c>
      <c r="B48" s="1208">
        <v>0</v>
      </c>
      <c r="C48" s="1208">
        <v>0</v>
      </c>
      <c r="D48" s="1208">
        <v>0</v>
      </c>
      <c r="E48" s="1208">
        <v>0</v>
      </c>
      <c r="F48" s="1208">
        <v>0</v>
      </c>
      <c r="G48" s="1208">
        <v>0</v>
      </c>
      <c r="H48" s="1208">
        <v>0</v>
      </c>
      <c r="I48" s="465"/>
      <c r="K48" s="485"/>
      <c r="L48" s="139"/>
      <c r="M48" s="49"/>
      <c r="N48" s="49"/>
      <c r="O48" s="49"/>
      <c r="P48" s="49"/>
      <c r="Q48" s="49"/>
      <c r="R48" s="49"/>
      <c r="S48" s="49"/>
      <c r="T48" s="49"/>
      <c r="U48" s="49"/>
      <c r="V48" s="49"/>
      <c r="W48" s="49"/>
      <c r="X48" s="49"/>
      <c r="Y48" s="49"/>
    </row>
    <row r="49" spans="1:28" ht="15" customHeight="1">
      <c r="A49" s="1316" t="s">
        <v>918</v>
      </c>
      <c r="B49" s="1208">
        <v>3780</v>
      </c>
      <c r="C49" s="1208">
        <v>1263</v>
      </c>
      <c r="D49" s="1208">
        <v>1018</v>
      </c>
      <c r="E49" s="1208">
        <v>1061</v>
      </c>
      <c r="F49" s="1208">
        <v>437</v>
      </c>
      <c r="G49" s="1208">
        <v>0</v>
      </c>
      <c r="H49" s="1208">
        <v>1</v>
      </c>
      <c r="I49" s="465"/>
      <c r="K49" s="485"/>
      <c r="L49" s="139"/>
      <c r="M49" s="49"/>
      <c r="N49" s="49"/>
      <c r="O49" s="49"/>
      <c r="P49" s="49"/>
      <c r="Q49" s="49"/>
      <c r="R49" s="49"/>
      <c r="S49" s="49"/>
      <c r="T49" s="49"/>
      <c r="U49" s="49"/>
      <c r="V49" s="49"/>
      <c r="W49" s="49"/>
      <c r="X49" s="49"/>
      <c r="Y49" s="49"/>
    </row>
    <row r="50" spans="1:28" ht="15" customHeight="1">
      <c r="A50" s="1316" t="s">
        <v>829</v>
      </c>
      <c r="B50" s="1208">
        <v>637</v>
      </c>
      <c r="C50" s="1208">
        <v>620</v>
      </c>
      <c r="D50" s="1208">
        <v>0</v>
      </c>
      <c r="E50" s="1208">
        <v>17</v>
      </c>
      <c r="F50" s="1208">
        <v>0</v>
      </c>
      <c r="G50" s="1208">
        <v>0</v>
      </c>
      <c r="H50" s="1208">
        <v>0</v>
      </c>
      <c r="I50" s="465"/>
      <c r="K50" s="485"/>
      <c r="L50" s="139"/>
      <c r="M50" s="49"/>
      <c r="N50" s="49"/>
      <c r="O50" s="49"/>
      <c r="P50" s="49"/>
      <c r="Q50" s="49"/>
      <c r="R50" s="49"/>
      <c r="S50" s="49"/>
      <c r="T50" s="49"/>
      <c r="U50" s="49"/>
      <c r="V50" s="49"/>
      <c r="W50" s="49"/>
      <c r="X50" s="49"/>
      <c r="Y50" s="49"/>
    </row>
    <row r="51" spans="1:28" ht="15" customHeight="1">
      <c r="A51" s="1316" t="s">
        <v>845</v>
      </c>
      <c r="B51" s="1208">
        <v>10</v>
      </c>
      <c r="C51" s="1208">
        <v>0</v>
      </c>
      <c r="D51" s="1208">
        <v>10</v>
      </c>
      <c r="E51" s="1208">
        <v>0</v>
      </c>
      <c r="F51" s="1208">
        <v>0</v>
      </c>
      <c r="G51" s="1208">
        <v>0</v>
      </c>
      <c r="H51" s="1208">
        <v>0</v>
      </c>
      <c r="I51" s="465"/>
      <c r="K51" s="485"/>
      <c r="L51" s="139"/>
      <c r="M51" s="49"/>
      <c r="N51" s="49"/>
      <c r="O51" s="49"/>
      <c r="P51" s="49"/>
      <c r="Q51" s="49"/>
      <c r="R51" s="49"/>
      <c r="S51" s="49"/>
      <c r="T51" s="49"/>
      <c r="U51" s="49"/>
      <c r="V51" s="49"/>
      <c r="W51" s="49"/>
      <c r="X51" s="49"/>
      <c r="Y51" s="49"/>
    </row>
    <row r="52" spans="1:28" ht="23.15" customHeight="1">
      <c r="A52" s="1533" t="s">
        <v>1367</v>
      </c>
      <c r="B52" s="1534"/>
      <c r="C52" s="1534"/>
      <c r="D52" s="1534"/>
      <c r="E52" s="1534"/>
      <c r="F52" s="1534"/>
      <c r="G52" s="1534"/>
      <c r="H52" s="1534"/>
      <c r="I52" s="468"/>
      <c r="M52" s="49"/>
      <c r="N52" s="49"/>
    </row>
    <row r="53" spans="1:28" ht="15" customHeight="1">
      <c r="A53" s="484"/>
      <c r="B53" s="467"/>
      <c r="C53" s="467"/>
      <c r="D53" s="467"/>
      <c r="E53" s="467"/>
      <c r="F53" s="467"/>
      <c r="G53" s="467"/>
      <c r="H53" s="467"/>
      <c r="I53" s="480"/>
      <c r="M53" s="49"/>
      <c r="N53" s="49"/>
    </row>
    <row r="54" spans="1:28" ht="15" customHeight="1">
      <c r="B54" s="463"/>
      <c r="C54" s="463"/>
      <c r="D54" s="463"/>
      <c r="E54" s="463"/>
      <c r="F54" s="463"/>
      <c r="G54" s="463"/>
      <c r="H54" s="463"/>
      <c r="M54" s="49"/>
      <c r="N54" s="49"/>
    </row>
    <row r="55" spans="1:28" ht="15" customHeight="1">
      <c r="A55" s="887" t="s">
        <v>919</v>
      </c>
      <c r="B55" s="462"/>
      <c r="C55" s="462"/>
      <c r="D55" s="462"/>
      <c r="E55" s="462"/>
      <c r="M55" s="49"/>
      <c r="N55" s="49"/>
    </row>
    <row r="56" spans="1:28" ht="15" customHeight="1">
      <c r="A56" s="887"/>
      <c r="B56" s="462"/>
      <c r="C56" s="462"/>
      <c r="D56" s="462"/>
      <c r="E56" s="462"/>
      <c r="M56" s="49"/>
      <c r="N56" s="49"/>
    </row>
    <row r="57" spans="1:28" ht="30.75" customHeight="1">
      <c r="A57" s="782" t="s">
        <v>103</v>
      </c>
      <c r="B57" s="783" t="s">
        <v>317</v>
      </c>
      <c r="C57" s="783" t="s">
        <v>678</v>
      </c>
      <c r="D57" s="783" t="s">
        <v>777</v>
      </c>
      <c r="E57" s="783" t="s">
        <v>778</v>
      </c>
      <c r="F57" s="783" t="s">
        <v>779</v>
      </c>
      <c r="G57" s="783" t="s">
        <v>780</v>
      </c>
      <c r="H57" s="784" t="s">
        <v>781</v>
      </c>
      <c r="I57" s="483"/>
      <c r="J57" s="483"/>
      <c r="K57" s="483"/>
      <c r="M57" s="49"/>
      <c r="N57" s="49"/>
    </row>
    <row r="58" spans="1:28" ht="15" customHeight="1">
      <c r="A58" s="778" t="s">
        <v>782</v>
      </c>
      <c r="B58" s="779">
        <v>68</v>
      </c>
      <c r="C58" s="779">
        <v>48</v>
      </c>
      <c r="D58" s="779">
        <v>5</v>
      </c>
      <c r="E58" s="779">
        <v>15</v>
      </c>
      <c r="F58" s="779">
        <v>0</v>
      </c>
      <c r="G58" s="779">
        <v>0</v>
      </c>
      <c r="H58" s="779">
        <v>0</v>
      </c>
      <c r="I58" s="465"/>
      <c r="J58" s="482"/>
      <c r="K58" s="465"/>
      <c r="L58" s="139"/>
      <c r="M58" s="49"/>
      <c r="N58" s="49"/>
      <c r="O58" s="47"/>
      <c r="P58" s="47"/>
      <c r="Q58" s="47"/>
      <c r="R58" s="47"/>
      <c r="S58" s="47"/>
      <c r="T58" s="47"/>
      <c r="U58" s="47"/>
      <c r="V58" s="47"/>
      <c r="W58" s="47"/>
      <c r="X58" s="47"/>
      <c r="Y58" s="47"/>
      <c r="Z58" s="47"/>
      <c r="AA58" s="47"/>
      <c r="AB58" s="47"/>
    </row>
    <row r="59" spans="1:28" ht="15" customHeight="1">
      <c r="A59" s="778" t="s">
        <v>783</v>
      </c>
      <c r="B59" s="779">
        <v>332</v>
      </c>
      <c r="C59" s="779">
        <v>307</v>
      </c>
      <c r="D59" s="779">
        <v>18</v>
      </c>
      <c r="E59" s="779">
        <v>4</v>
      </c>
      <c r="F59" s="779">
        <v>2</v>
      </c>
      <c r="G59" s="779">
        <v>0</v>
      </c>
      <c r="H59" s="779">
        <v>1</v>
      </c>
      <c r="I59" s="465"/>
      <c r="J59" s="482"/>
      <c r="K59" s="465"/>
      <c r="L59" s="139"/>
      <c r="M59" s="49"/>
      <c r="N59" s="49"/>
      <c r="O59" s="47"/>
      <c r="P59" s="47"/>
      <c r="Q59" s="47"/>
      <c r="R59" s="47"/>
      <c r="S59" s="47"/>
      <c r="T59" s="47"/>
      <c r="U59" s="47"/>
      <c r="V59" s="47"/>
      <c r="W59" s="47"/>
      <c r="X59" s="47"/>
      <c r="Y59" s="47"/>
      <c r="Z59" s="47"/>
      <c r="AA59" s="47"/>
      <c r="AB59" s="47"/>
    </row>
    <row r="60" spans="1:28" ht="15" customHeight="1">
      <c r="A60" s="417" t="s">
        <v>784</v>
      </c>
      <c r="B60" s="465">
        <v>72</v>
      </c>
      <c r="C60" s="465">
        <v>66</v>
      </c>
      <c r="D60" s="465">
        <v>2</v>
      </c>
      <c r="E60" s="465">
        <v>2</v>
      </c>
      <c r="F60" s="465">
        <v>1</v>
      </c>
      <c r="G60" s="465">
        <v>0</v>
      </c>
      <c r="H60" s="465">
        <v>1</v>
      </c>
      <c r="I60" s="465"/>
      <c r="J60" s="482"/>
      <c r="K60" s="465"/>
      <c r="L60" s="139"/>
      <c r="M60" s="49"/>
      <c r="N60" s="49"/>
      <c r="O60" s="47"/>
      <c r="P60" s="47"/>
      <c r="Q60" s="47"/>
      <c r="R60" s="47"/>
      <c r="S60" s="47"/>
      <c r="T60" s="47"/>
      <c r="U60" s="47"/>
      <c r="V60" s="47"/>
      <c r="W60" s="47"/>
      <c r="X60" s="47"/>
      <c r="Y60" s="47"/>
      <c r="Z60" s="47"/>
      <c r="AA60" s="47"/>
      <c r="AB60" s="47"/>
    </row>
    <row r="61" spans="1:28" ht="15" customHeight="1">
      <c r="A61" s="417" t="s">
        <v>785</v>
      </c>
      <c r="B61" s="465">
        <v>259</v>
      </c>
      <c r="C61" s="465">
        <v>241</v>
      </c>
      <c r="D61" s="465">
        <v>15</v>
      </c>
      <c r="E61" s="465">
        <v>2</v>
      </c>
      <c r="F61" s="465">
        <v>1</v>
      </c>
      <c r="G61" s="465">
        <v>0</v>
      </c>
      <c r="H61" s="465">
        <v>0</v>
      </c>
      <c r="I61" s="465"/>
      <c r="J61" s="482"/>
      <c r="K61" s="465"/>
      <c r="L61" s="139"/>
      <c r="M61" s="49"/>
      <c r="N61" s="49"/>
      <c r="O61" s="47"/>
      <c r="P61" s="47"/>
      <c r="Q61" s="47"/>
      <c r="R61" s="47"/>
      <c r="S61" s="47"/>
      <c r="T61" s="47"/>
      <c r="U61" s="47"/>
      <c r="V61" s="47"/>
      <c r="W61" s="47"/>
      <c r="X61" s="47"/>
      <c r="Y61" s="47"/>
      <c r="Z61" s="47"/>
      <c r="AA61" s="47"/>
      <c r="AB61" s="47"/>
    </row>
    <row r="62" spans="1:28" ht="15" customHeight="1">
      <c r="A62" s="153" t="s">
        <v>786</v>
      </c>
      <c r="B62" s="465">
        <v>1</v>
      </c>
      <c r="C62" s="465">
        <v>0</v>
      </c>
      <c r="D62" s="465">
        <v>1</v>
      </c>
      <c r="E62" s="465">
        <v>0</v>
      </c>
      <c r="F62" s="465">
        <v>0</v>
      </c>
      <c r="G62" s="465">
        <v>0</v>
      </c>
      <c r="H62" s="465">
        <v>0</v>
      </c>
      <c r="I62" s="465"/>
      <c r="J62" s="482"/>
      <c r="K62" s="465"/>
      <c r="L62" s="139"/>
      <c r="M62" s="49"/>
      <c r="N62" s="49"/>
      <c r="O62" s="47"/>
      <c r="P62" s="47"/>
      <c r="Q62" s="47"/>
      <c r="R62" s="47"/>
      <c r="S62" s="47"/>
      <c r="T62" s="47"/>
      <c r="U62" s="47"/>
      <c r="V62" s="47"/>
      <c r="W62" s="47"/>
      <c r="X62" s="47"/>
      <c r="Y62" s="47"/>
      <c r="Z62" s="47"/>
      <c r="AA62" s="47"/>
      <c r="AB62" s="47"/>
    </row>
    <row r="63" spans="1:28" ht="15" customHeight="1">
      <c r="A63" s="780" t="s">
        <v>787</v>
      </c>
      <c r="B63" s="779">
        <v>576</v>
      </c>
      <c r="C63" s="779">
        <v>17</v>
      </c>
      <c r="D63" s="779">
        <v>15</v>
      </c>
      <c r="E63" s="779">
        <v>207</v>
      </c>
      <c r="F63" s="779">
        <v>0</v>
      </c>
      <c r="G63" s="779">
        <v>0</v>
      </c>
      <c r="H63" s="779">
        <v>337</v>
      </c>
      <c r="I63" s="465"/>
      <c r="J63" s="482"/>
      <c r="K63" s="465"/>
      <c r="L63" s="139"/>
      <c r="M63" s="49"/>
      <c r="N63" s="49"/>
      <c r="O63" s="47"/>
      <c r="P63" s="47"/>
      <c r="Q63" s="47"/>
      <c r="R63" s="47"/>
      <c r="S63" s="47"/>
      <c r="T63" s="47"/>
      <c r="U63" s="47"/>
      <c r="V63" s="47"/>
      <c r="W63" s="47"/>
      <c r="X63" s="47"/>
      <c r="Y63" s="47"/>
      <c r="Z63" s="47"/>
      <c r="AA63" s="47"/>
      <c r="AB63" s="47"/>
    </row>
    <row r="64" spans="1:28" ht="15" customHeight="1">
      <c r="A64" s="417" t="s">
        <v>788</v>
      </c>
      <c r="B64" s="465">
        <v>32</v>
      </c>
      <c r="C64" s="465">
        <v>17</v>
      </c>
      <c r="D64" s="465">
        <v>11</v>
      </c>
      <c r="E64" s="465">
        <v>4</v>
      </c>
      <c r="F64" s="465">
        <v>0</v>
      </c>
      <c r="G64" s="465">
        <v>0</v>
      </c>
      <c r="H64" s="465">
        <v>0</v>
      </c>
      <c r="I64" s="465"/>
      <c r="J64" s="482"/>
      <c r="K64" s="465"/>
      <c r="L64" s="139"/>
      <c r="M64" s="49"/>
      <c r="N64" s="49"/>
      <c r="O64" s="47"/>
      <c r="P64" s="47"/>
      <c r="Q64" s="47"/>
      <c r="R64" s="47"/>
      <c r="S64" s="47"/>
      <c r="T64" s="47"/>
      <c r="U64" s="47"/>
      <c r="V64" s="47"/>
      <c r="W64" s="47"/>
      <c r="X64" s="47"/>
      <c r="Y64" s="47"/>
      <c r="Z64" s="47"/>
      <c r="AA64" s="47"/>
      <c r="AB64" s="47"/>
    </row>
    <row r="65" spans="1:28" ht="15" customHeight="1">
      <c r="A65" s="417" t="s">
        <v>789</v>
      </c>
      <c r="B65" s="465">
        <v>3</v>
      </c>
      <c r="C65" s="465">
        <v>0</v>
      </c>
      <c r="D65" s="465">
        <v>2</v>
      </c>
      <c r="E65" s="465">
        <v>1</v>
      </c>
      <c r="F65" s="465">
        <v>0</v>
      </c>
      <c r="G65" s="465">
        <v>0</v>
      </c>
      <c r="H65" s="465">
        <v>0</v>
      </c>
      <c r="I65" s="465"/>
      <c r="J65" s="482"/>
      <c r="K65" s="465"/>
      <c r="L65" s="139"/>
      <c r="M65" s="49"/>
      <c r="N65" s="49"/>
      <c r="O65" s="47"/>
      <c r="P65" s="47"/>
      <c r="Q65" s="47"/>
      <c r="R65" s="47"/>
      <c r="S65" s="47"/>
      <c r="T65" s="47"/>
      <c r="U65" s="47"/>
      <c r="V65" s="47"/>
      <c r="W65" s="47"/>
      <c r="X65" s="47"/>
      <c r="Y65" s="47"/>
      <c r="Z65" s="47"/>
      <c r="AA65" s="47"/>
      <c r="AB65" s="47"/>
    </row>
    <row r="66" spans="1:28" ht="15" customHeight="1">
      <c r="A66" s="146" t="s">
        <v>790</v>
      </c>
      <c r="B66" s="465">
        <v>541</v>
      </c>
      <c r="C66" s="465">
        <v>0</v>
      </c>
      <c r="D66" s="465">
        <v>2</v>
      </c>
      <c r="E66" s="465">
        <v>202</v>
      </c>
      <c r="F66" s="465">
        <v>0</v>
      </c>
      <c r="G66" s="465">
        <v>0</v>
      </c>
      <c r="H66" s="465">
        <v>337</v>
      </c>
      <c r="I66" s="465"/>
      <c r="J66" s="482"/>
      <c r="K66" s="465"/>
      <c r="L66" s="139"/>
      <c r="M66" s="49"/>
      <c r="N66" s="49"/>
      <c r="O66" s="47"/>
      <c r="P66" s="47"/>
      <c r="Q66" s="47"/>
      <c r="R66" s="47"/>
      <c r="S66" s="47"/>
      <c r="T66" s="47"/>
      <c r="U66" s="47"/>
      <c r="V66" s="47"/>
      <c r="W66" s="47"/>
      <c r="X66" s="47"/>
      <c r="Y66" s="47"/>
      <c r="Z66" s="47"/>
      <c r="AA66" s="47"/>
      <c r="AB66" s="47"/>
    </row>
    <row r="67" spans="1:28" ht="15" customHeight="1">
      <c r="A67" s="781" t="s">
        <v>791</v>
      </c>
      <c r="B67" s="779">
        <v>20</v>
      </c>
      <c r="C67" s="779">
        <v>5</v>
      </c>
      <c r="D67" s="779">
        <v>5</v>
      </c>
      <c r="E67" s="779">
        <v>9</v>
      </c>
      <c r="F67" s="779">
        <v>1</v>
      </c>
      <c r="G67" s="779">
        <v>0</v>
      </c>
      <c r="H67" s="779">
        <v>0</v>
      </c>
      <c r="I67" s="465"/>
      <c r="J67" s="482"/>
      <c r="K67" s="465"/>
      <c r="L67" s="139"/>
      <c r="M67" s="49"/>
      <c r="N67" s="49"/>
      <c r="O67" s="47"/>
      <c r="P67" s="47"/>
      <c r="Q67" s="47"/>
      <c r="R67" s="47"/>
      <c r="S67" s="47"/>
      <c r="T67" s="47"/>
      <c r="U67" s="47"/>
      <c r="V67" s="47"/>
      <c r="W67" s="47"/>
      <c r="X67" s="47"/>
      <c r="Y67" s="47"/>
      <c r="Z67" s="47"/>
      <c r="AA67" s="47"/>
      <c r="AB67" s="47"/>
    </row>
    <row r="68" spans="1:28" ht="15" customHeight="1">
      <c r="A68" s="417" t="s">
        <v>792</v>
      </c>
      <c r="B68" s="465">
        <v>5</v>
      </c>
      <c r="C68" s="465">
        <v>1</v>
      </c>
      <c r="D68" s="465">
        <v>2</v>
      </c>
      <c r="E68" s="465">
        <v>1</v>
      </c>
      <c r="F68" s="465">
        <v>1</v>
      </c>
      <c r="G68" s="465">
        <v>0</v>
      </c>
      <c r="H68" s="465">
        <v>0</v>
      </c>
      <c r="I68" s="465"/>
      <c r="J68" s="482"/>
      <c r="K68" s="465"/>
      <c r="L68" s="139"/>
      <c r="M68" s="49"/>
      <c r="N68" s="49"/>
      <c r="O68" s="47"/>
      <c r="P68" s="47"/>
      <c r="Q68" s="47"/>
      <c r="R68" s="47"/>
      <c r="S68" s="47"/>
      <c r="T68" s="47"/>
      <c r="U68" s="47"/>
      <c r="V68" s="47"/>
      <c r="W68" s="47"/>
      <c r="X68" s="47"/>
      <c r="Y68" s="47"/>
      <c r="Z68" s="47"/>
      <c r="AA68" s="47"/>
      <c r="AB68" s="47"/>
    </row>
    <row r="69" spans="1:28" ht="15" customHeight="1">
      <c r="A69" s="417" t="s">
        <v>793</v>
      </c>
      <c r="B69" s="465">
        <v>11</v>
      </c>
      <c r="C69" s="465">
        <v>2</v>
      </c>
      <c r="D69" s="465">
        <v>1</v>
      </c>
      <c r="E69" s="465">
        <v>8</v>
      </c>
      <c r="F69" s="465">
        <v>0</v>
      </c>
      <c r="G69" s="465">
        <v>0</v>
      </c>
      <c r="H69" s="465">
        <v>0</v>
      </c>
      <c r="I69" s="465"/>
      <c r="J69" s="482"/>
      <c r="K69" s="465"/>
      <c r="L69" s="139"/>
      <c r="M69" s="49"/>
      <c r="N69" s="49"/>
      <c r="O69" s="47"/>
      <c r="P69" s="47"/>
      <c r="Q69" s="47"/>
      <c r="R69" s="47"/>
      <c r="S69" s="47"/>
      <c r="T69" s="47"/>
      <c r="U69" s="47"/>
      <c r="V69" s="47"/>
      <c r="W69" s="47"/>
      <c r="X69" s="47"/>
      <c r="Y69" s="47"/>
      <c r="Z69" s="47"/>
      <c r="AA69" s="47"/>
      <c r="AB69" s="47"/>
    </row>
    <row r="70" spans="1:28" ht="15" customHeight="1">
      <c r="A70" s="417" t="s">
        <v>794</v>
      </c>
      <c r="B70" s="465">
        <v>4</v>
      </c>
      <c r="C70" s="465">
        <v>2</v>
      </c>
      <c r="D70" s="465">
        <v>2</v>
      </c>
      <c r="E70" s="465">
        <v>0</v>
      </c>
      <c r="F70" s="465">
        <v>0</v>
      </c>
      <c r="G70" s="465">
        <v>0</v>
      </c>
      <c r="H70" s="465">
        <v>0</v>
      </c>
      <c r="I70" s="465"/>
      <c r="J70" s="482"/>
      <c r="K70" s="465"/>
      <c r="L70" s="139"/>
      <c r="M70" s="49"/>
      <c r="N70" s="49"/>
      <c r="O70" s="47"/>
      <c r="P70" s="47"/>
      <c r="Q70" s="47"/>
      <c r="R70" s="47"/>
      <c r="S70" s="47"/>
      <c r="T70" s="47"/>
      <c r="U70" s="47"/>
      <c r="V70" s="47"/>
      <c r="W70" s="47"/>
      <c r="X70" s="47"/>
      <c r="Y70" s="47"/>
      <c r="Z70" s="47"/>
      <c r="AA70" s="47"/>
      <c r="AB70" s="47"/>
    </row>
    <row r="71" spans="1:28" ht="15" customHeight="1">
      <c r="A71" s="778" t="s">
        <v>795</v>
      </c>
      <c r="B71" s="779">
        <v>271</v>
      </c>
      <c r="C71" s="779">
        <v>114</v>
      </c>
      <c r="D71" s="779">
        <v>39</v>
      </c>
      <c r="E71" s="779">
        <v>14</v>
      </c>
      <c r="F71" s="779">
        <v>104</v>
      </c>
      <c r="G71" s="779">
        <v>0</v>
      </c>
      <c r="H71" s="779">
        <v>0</v>
      </c>
      <c r="I71" s="465"/>
      <c r="J71" s="482"/>
      <c r="K71" s="465"/>
      <c r="L71" s="139"/>
      <c r="M71" s="49"/>
      <c r="N71" s="49"/>
      <c r="O71" s="47"/>
      <c r="P71" s="47"/>
      <c r="Q71" s="47"/>
      <c r="R71" s="47"/>
      <c r="S71" s="47"/>
      <c r="T71" s="47"/>
      <c r="U71" s="47"/>
      <c r="V71" s="47"/>
      <c r="W71" s="47"/>
      <c r="X71" s="47"/>
      <c r="Y71" s="47"/>
      <c r="Z71" s="47"/>
      <c r="AA71" s="47"/>
      <c r="AB71" s="47"/>
    </row>
    <row r="72" spans="1:28" ht="15" customHeight="1">
      <c r="A72" s="417" t="s">
        <v>796</v>
      </c>
      <c r="B72" s="465">
        <v>30</v>
      </c>
      <c r="C72" s="465">
        <v>3</v>
      </c>
      <c r="D72" s="465">
        <v>4</v>
      </c>
      <c r="E72" s="465">
        <v>0</v>
      </c>
      <c r="F72" s="465">
        <v>23</v>
      </c>
      <c r="G72" s="465">
        <v>0</v>
      </c>
      <c r="H72" s="465">
        <v>0</v>
      </c>
      <c r="I72" s="465"/>
      <c r="J72" s="482"/>
      <c r="K72" s="465"/>
      <c r="L72" s="139"/>
      <c r="M72" s="49"/>
      <c r="N72" s="49"/>
      <c r="O72" s="47"/>
      <c r="P72" s="47"/>
      <c r="Q72" s="47"/>
      <c r="R72" s="47"/>
      <c r="S72" s="47"/>
      <c r="T72" s="47"/>
      <c r="U72" s="47"/>
      <c r="V72" s="47"/>
      <c r="W72" s="47"/>
      <c r="X72" s="47"/>
      <c r="Y72" s="47"/>
      <c r="Z72" s="47"/>
      <c r="AA72" s="47"/>
      <c r="AB72" s="47"/>
    </row>
    <row r="73" spans="1:28" ht="15" customHeight="1">
      <c r="A73" s="146" t="s">
        <v>797</v>
      </c>
      <c r="B73" s="465">
        <v>19</v>
      </c>
      <c r="C73" s="465">
        <v>4</v>
      </c>
      <c r="D73" s="465">
        <v>10</v>
      </c>
      <c r="E73" s="465">
        <v>1</v>
      </c>
      <c r="F73" s="465">
        <v>4</v>
      </c>
      <c r="G73" s="465">
        <v>0</v>
      </c>
      <c r="H73" s="465">
        <v>0</v>
      </c>
      <c r="I73" s="465"/>
      <c r="J73" s="482"/>
      <c r="K73" s="465"/>
      <c r="L73" s="139"/>
      <c r="M73" s="49"/>
      <c r="N73" s="49"/>
      <c r="O73" s="47"/>
      <c r="P73" s="47"/>
      <c r="Q73" s="47"/>
      <c r="R73" s="47"/>
      <c r="S73" s="47"/>
      <c r="T73" s="47"/>
      <c r="U73" s="47"/>
      <c r="V73" s="47"/>
      <c r="W73" s="47"/>
      <c r="X73" s="47"/>
      <c r="Y73" s="47"/>
      <c r="Z73" s="47"/>
      <c r="AA73" s="47"/>
      <c r="AB73" s="47"/>
    </row>
    <row r="74" spans="1:28" ht="15" customHeight="1">
      <c r="A74" s="417" t="s">
        <v>798</v>
      </c>
      <c r="B74" s="465">
        <v>183</v>
      </c>
      <c r="C74" s="465">
        <v>104</v>
      </c>
      <c r="D74" s="465">
        <v>12</v>
      </c>
      <c r="E74" s="465">
        <v>7</v>
      </c>
      <c r="F74" s="465">
        <v>60</v>
      </c>
      <c r="G74" s="465">
        <v>0</v>
      </c>
      <c r="H74" s="465">
        <v>0</v>
      </c>
      <c r="I74" s="465"/>
      <c r="J74" s="482"/>
      <c r="K74" s="465"/>
      <c r="L74" s="139"/>
      <c r="M74" s="49"/>
      <c r="N74" s="49"/>
      <c r="O74" s="47"/>
      <c r="P74" s="47"/>
      <c r="Q74" s="47"/>
      <c r="R74" s="47"/>
      <c r="S74" s="47"/>
      <c r="T74" s="47"/>
      <c r="U74" s="47"/>
      <c r="V74" s="47"/>
      <c r="W74" s="47"/>
      <c r="X74" s="47"/>
      <c r="Y74" s="47"/>
      <c r="Z74" s="47"/>
      <c r="AA74" s="47"/>
      <c r="AB74" s="47"/>
    </row>
    <row r="75" spans="1:28" ht="15" customHeight="1">
      <c r="A75" s="417" t="s">
        <v>799</v>
      </c>
      <c r="B75" s="465">
        <v>5</v>
      </c>
      <c r="C75" s="465">
        <v>0</v>
      </c>
      <c r="D75" s="465">
        <v>3</v>
      </c>
      <c r="E75" s="465">
        <v>1</v>
      </c>
      <c r="F75" s="465">
        <v>1</v>
      </c>
      <c r="G75" s="465">
        <v>0</v>
      </c>
      <c r="H75" s="465">
        <v>0</v>
      </c>
      <c r="I75" s="465"/>
      <c r="J75" s="482"/>
      <c r="K75" s="465"/>
      <c r="L75" s="139"/>
      <c r="M75" s="49"/>
      <c r="N75" s="49"/>
      <c r="O75" s="47"/>
      <c r="P75" s="47"/>
      <c r="Q75" s="47"/>
      <c r="R75" s="47"/>
      <c r="S75" s="47"/>
      <c r="T75" s="47"/>
      <c r="U75" s="47"/>
      <c r="V75" s="47"/>
      <c r="W75" s="47"/>
      <c r="X75" s="47"/>
      <c r="Y75" s="47"/>
      <c r="Z75" s="47"/>
      <c r="AA75" s="47"/>
      <c r="AB75" s="47"/>
    </row>
    <row r="76" spans="1:28" ht="15" customHeight="1">
      <c r="A76" s="417" t="s">
        <v>800</v>
      </c>
      <c r="B76" s="465">
        <v>26</v>
      </c>
      <c r="C76" s="465">
        <v>3</v>
      </c>
      <c r="D76" s="465">
        <v>10</v>
      </c>
      <c r="E76" s="465">
        <v>5</v>
      </c>
      <c r="F76" s="465">
        <v>8</v>
      </c>
      <c r="G76" s="465">
        <v>0</v>
      </c>
      <c r="H76" s="465">
        <v>0</v>
      </c>
      <c r="I76" s="465"/>
      <c r="J76" s="482"/>
      <c r="K76" s="465"/>
      <c r="L76" s="139"/>
      <c r="M76" s="49"/>
      <c r="N76" s="49"/>
      <c r="O76" s="47"/>
      <c r="P76" s="47"/>
      <c r="Q76" s="47"/>
      <c r="R76" s="47"/>
      <c r="S76" s="47"/>
      <c r="T76" s="47"/>
      <c r="U76" s="47"/>
      <c r="V76" s="47"/>
      <c r="W76" s="47"/>
      <c r="X76" s="47"/>
      <c r="Y76" s="47"/>
      <c r="Z76" s="47"/>
      <c r="AA76" s="47"/>
      <c r="AB76" s="47"/>
    </row>
    <row r="77" spans="1:28" ht="15" customHeight="1">
      <c r="A77" s="417" t="s">
        <v>801</v>
      </c>
      <c r="B77" s="465">
        <v>8</v>
      </c>
      <c r="C77" s="465">
        <v>0</v>
      </c>
      <c r="D77" s="465">
        <v>0</v>
      </c>
      <c r="E77" s="465">
        <v>0</v>
      </c>
      <c r="F77" s="465">
        <v>8</v>
      </c>
      <c r="G77" s="465">
        <v>0</v>
      </c>
      <c r="H77" s="465">
        <v>0</v>
      </c>
      <c r="I77" s="465"/>
      <c r="J77" s="482"/>
      <c r="K77" s="465"/>
      <c r="L77" s="139"/>
      <c r="M77" s="49"/>
      <c r="N77" s="49"/>
      <c r="O77" s="47"/>
      <c r="P77" s="47"/>
      <c r="Q77" s="47"/>
      <c r="R77" s="47"/>
      <c r="S77" s="47"/>
      <c r="T77" s="47"/>
      <c r="U77" s="47"/>
      <c r="V77" s="47"/>
      <c r="W77" s="47"/>
      <c r="X77" s="47"/>
      <c r="Y77" s="47"/>
      <c r="Z77" s="47"/>
      <c r="AA77" s="47"/>
      <c r="AB77" s="47"/>
    </row>
    <row r="78" spans="1:28" ht="15" customHeight="1">
      <c r="A78" s="778" t="s">
        <v>802</v>
      </c>
      <c r="B78" s="779">
        <v>709</v>
      </c>
      <c r="C78" s="779">
        <v>163</v>
      </c>
      <c r="D78" s="779">
        <v>254</v>
      </c>
      <c r="E78" s="779">
        <v>174</v>
      </c>
      <c r="F78" s="779">
        <v>118</v>
      </c>
      <c r="G78" s="779">
        <v>0</v>
      </c>
      <c r="H78" s="779">
        <v>0</v>
      </c>
      <c r="I78" s="465"/>
      <c r="J78" s="482"/>
      <c r="K78" s="465"/>
      <c r="L78" s="139"/>
      <c r="M78" s="49"/>
      <c r="N78" s="49"/>
      <c r="O78" s="47"/>
      <c r="P78" s="47"/>
      <c r="Q78" s="47"/>
      <c r="R78" s="47"/>
      <c r="S78" s="47"/>
      <c r="T78" s="47"/>
      <c r="U78" s="47"/>
      <c r="V78" s="47"/>
      <c r="W78" s="47"/>
      <c r="X78" s="47"/>
      <c r="Y78" s="47"/>
      <c r="Z78" s="47"/>
      <c r="AA78" s="47"/>
      <c r="AB78" s="47"/>
    </row>
    <row r="79" spans="1:28" ht="15" customHeight="1">
      <c r="A79" s="417" t="s">
        <v>803</v>
      </c>
      <c r="B79" s="465">
        <v>59</v>
      </c>
      <c r="C79" s="465">
        <v>16</v>
      </c>
      <c r="D79" s="465">
        <v>43</v>
      </c>
      <c r="E79" s="465">
        <v>0</v>
      </c>
      <c r="F79" s="465">
        <v>0</v>
      </c>
      <c r="G79" s="465">
        <v>0</v>
      </c>
      <c r="H79" s="465">
        <v>0</v>
      </c>
      <c r="I79" s="465"/>
      <c r="J79" s="482"/>
      <c r="K79" s="465"/>
      <c r="L79" s="139"/>
      <c r="M79" s="49"/>
      <c r="N79" s="49"/>
      <c r="O79" s="47"/>
      <c r="P79" s="47"/>
      <c r="Q79" s="47"/>
      <c r="R79" s="47"/>
      <c r="S79" s="47"/>
      <c r="T79" s="47"/>
      <c r="U79" s="47"/>
      <c r="V79" s="47"/>
      <c r="W79" s="47"/>
      <c r="X79" s="47"/>
      <c r="Y79" s="47"/>
      <c r="Z79" s="47"/>
      <c r="AA79" s="47"/>
      <c r="AB79" s="47"/>
    </row>
    <row r="80" spans="1:28" ht="15" customHeight="1">
      <c r="A80" s="417" t="s">
        <v>804</v>
      </c>
      <c r="B80" s="465">
        <v>127</v>
      </c>
      <c r="C80" s="465">
        <v>62</v>
      </c>
      <c r="D80" s="465">
        <v>45</v>
      </c>
      <c r="E80" s="465">
        <v>15</v>
      </c>
      <c r="F80" s="465">
        <v>5</v>
      </c>
      <c r="G80" s="465">
        <v>0</v>
      </c>
      <c r="H80" s="465">
        <v>0</v>
      </c>
      <c r="I80" s="465"/>
      <c r="J80" s="482"/>
      <c r="K80" s="465"/>
      <c r="L80" s="139"/>
      <c r="M80" s="49"/>
      <c r="N80" s="49"/>
      <c r="O80" s="47"/>
      <c r="P80" s="47"/>
      <c r="Q80" s="47"/>
      <c r="R80" s="47"/>
      <c r="S80" s="47"/>
      <c r="T80" s="47"/>
      <c r="U80" s="47"/>
      <c r="V80" s="47"/>
      <c r="W80" s="47"/>
      <c r="X80" s="47"/>
      <c r="Y80" s="47"/>
      <c r="Z80" s="47"/>
      <c r="AA80" s="47"/>
      <c r="AB80" s="47"/>
    </row>
    <row r="81" spans="1:28" ht="15" customHeight="1">
      <c r="A81" s="417" t="s">
        <v>805</v>
      </c>
      <c r="B81" s="465">
        <v>56</v>
      </c>
      <c r="C81" s="465">
        <v>16</v>
      </c>
      <c r="D81" s="465">
        <v>18</v>
      </c>
      <c r="E81" s="465">
        <v>13</v>
      </c>
      <c r="F81" s="465">
        <v>9</v>
      </c>
      <c r="G81" s="465">
        <v>0</v>
      </c>
      <c r="H81" s="465">
        <v>0</v>
      </c>
      <c r="I81" s="465"/>
      <c r="J81" s="482"/>
      <c r="K81" s="465"/>
      <c r="L81" s="139"/>
      <c r="M81" s="49"/>
      <c r="N81" s="49"/>
      <c r="O81" s="47"/>
      <c r="P81" s="47"/>
      <c r="Q81" s="47"/>
      <c r="R81" s="47"/>
      <c r="S81" s="47"/>
      <c r="T81" s="47"/>
      <c r="U81" s="47"/>
      <c r="V81" s="47"/>
      <c r="W81" s="47"/>
      <c r="X81" s="47"/>
      <c r="Y81" s="47"/>
      <c r="Z81" s="47"/>
      <c r="AA81" s="47"/>
      <c r="AB81" s="47"/>
    </row>
    <row r="82" spans="1:28" ht="15" customHeight="1">
      <c r="A82" s="417" t="s">
        <v>806</v>
      </c>
      <c r="B82" s="465">
        <v>210</v>
      </c>
      <c r="C82" s="465">
        <v>38</v>
      </c>
      <c r="D82" s="465">
        <v>66</v>
      </c>
      <c r="E82" s="465">
        <v>89</v>
      </c>
      <c r="F82" s="465">
        <v>17</v>
      </c>
      <c r="G82" s="465">
        <v>0</v>
      </c>
      <c r="H82" s="465">
        <v>0</v>
      </c>
      <c r="I82" s="465"/>
      <c r="J82" s="482"/>
      <c r="K82" s="465"/>
      <c r="L82" s="139"/>
      <c r="M82" s="49"/>
      <c r="N82" s="49"/>
      <c r="O82" s="47"/>
      <c r="P82" s="47"/>
      <c r="Q82" s="47"/>
      <c r="R82" s="47"/>
      <c r="S82" s="47"/>
      <c r="T82" s="47"/>
      <c r="U82" s="47"/>
      <c r="V82" s="47"/>
      <c r="W82" s="47"/>
      <c r="X82" s="47"/>
      <c r="Y82" s="47"/>
      <c r="Z82" s="47"/>
      <c r="AA82" s="47"/>
      <c r="AB82" s="47"/>
    </row>
    <row r="83" spans="1:28" ht="15" customHeight="1">
      <c r="A83" s="417" t="s">
        <v>807</v>
      </c>
      <c r="B83" s="465">
        <v>80</v>
      </c>
      <c r="C83" s="465">
        <v>22</v>
      </c>
      <c r="D83" s="465">
        <v>25</v>
      </c>
      <c r="E83" s="465">
        <v>2</v>
      </c>
      <c r="F83" s="465">
        <v>31</v>
      </c>
      <c r="G83" s="465">
        <v>0</v>
      </c>
      <c r="H83" s="465">
        <v>0</v>
      </c>
      <c r="I83" s="465"/>
      <c r="J83" s="482"/>
      <c r="K83" s="465"/>
      <c r="L83" s="139"/>
      <c r="M83" s="49"/>
      <c r="N83" s="49"/>
      <c r="O83" s="47"/>
      <c r="P83" s="47"/>
      <c r="Q83" s="47"/>
      <c r="R83" s="47"/>
      <c r="S83" s="47"/>
      <c r="T83" s="47"/>
      <c r="U83" s="47"/>
      <c r="V83" s="47"/>
      <c r="W83" s="47"/>
      <c r="X83" s="47"/>
      <c r="Y83" s="47"/>
      <c r="Z83" s="47"/>
      <c r="AA83" s="47"/>
      <c r="AB83" s="47"/>
    </row>
    <row r="84" spans="1:28" ht="15" customHeight="1">
      <c r="A84" s="417" t="s">
        <v>808</v>
      </c>
      <c r="B84" s="465">
        <v>107</v>
      </c>
      <c r="C84" s="465">
        <v>7</v>
      </c>
      <c r="D84" s="465">
        <v>44</v>
      </c>
      <c r="E84" s="465">
        <v>54</v>
      </c>
      <c r="F84" s="465">
        <v>2</v>
      </c>
      <c r="G84" s="465">
        <v>0</v>
      </c>
      <c r="H84" s="465">
        <v>0</v>
      </c>
      <c r="I84" s="465"/>
      <c r="J84" s="482"/>
      <c r="K84" s="465"/>
      <c r="L84" s="139"/>
      <c r="M84" s="49"/>
      <c r="N84" s="49"/>
      <c r="O84" s="47"/>
      <c r="P84" s="47"/>
      <c r="Q84" s="47"/>
      <c r="R84" s="47"/>
      <c r="S84" s="47"/>
      <c r="T84" s="47"/>
      <c r="U84" s="47"/>
      <c r="V84" s="47"/>
      <c r="W84" s="47"/>
      <c r="X84" s="47"/>
      <c r="Y84" s="47"/>
      <c r="Z84" s="47"/>
      <c r="AA84" s="47"/>
      <c r="AB84" s="47"/>
    </row>
    <row r="85" spans="1:28" ht="15" customHeight="1">
      <c r="A85" s="417" t="s">
        <v>809</v>
      </c>
      <c r="B85" s="465">
        <v>70</v>
      </c>
      <c r="C85" s="465">
        <v>2</v>
      </c>
      <c r="D85" s="465">
        <v>13</v>
      </c>
      <c r="E85" s="465">
        <v>1</v>
      </c>
      <c r="F85" s="465">
        <v>54</v>
      </c>
      <c r="G85" s="465">
        <v>0</v>
      </c>
      <c r="H85" s="465">
        <v>0</v>
      </c>
      <c r="I85" s="465"/>
      <c r="J85" s="482"/>
      <c r="K85" s="465"/>
      <c r="L85" s="139"/>
      <c r="M85" s="49"/>
      <c r="N85" s="49"/>
      <c r="O85" s="47"/>
      <c r="P85" s="47"/>
      <c r="Q85" s="47"/>
      <c r="R85" s="47"/>
      <c r="S85" s="47"/>
      <c r="T85" s="47"/>
      <c r="U85" s="47"/>
      <c r="V85" s="47"/>
      <c r="W85" s="47"/>
      <c r="X85" s="47"/>
      <c r="Y85" s="47"/>
      <c r="Z85" s="47"/>
      <c r="AA85" s="47"/>
      <c r="AB85" s="47"/>
    </row>
    <row r="86" spans="1:28" ht="15" customHeight="1">
      <c r="A86" s="778" t="s">
        <v>810</v>
      </c>
      <c r="B86" s="779">
        <v>516</v>
      </c>
      <c r="C86" s="779">
        <v>28</v>
      </c>
      <c r="D86" s="779">
        <v>0</v>
      </c>
      <c r="E86" s="779">
        <v>488</v>
      </c>
      <c r="F86" s="779">
        <v>0</v>
      </c>
      <c r="G86" s="779">
        <v>0</v>
      </c>
      <c r="H86" s="779">
        <v>0</v>
      </c>
      <c r="I86" s="465"/>
      <c r="J86" s="482"/>
      <c r="K86" s="465"/>
      <c r="L86" s="139"/>
      <c r="M86" s="49"/>
      <c r="N86" s="49"/>
      <c r="O86" s="47"/>
      <c r="P86" s="47"/>
      <c r="Q86" s="47"/>
      <c r="R86" s="47"/>
      <c r="S86" s="47"/>
      <c r="T86" s="47"/>
      <c r="U86" s="47"/>
      <c r="V86" s="47"/>
      <c r="W86" s="47"/>
      <c r="X86" s="47"/>
      <c r="Y86" s="47"/>
      <c r="Z86" s="47"/>
      <c r="AA86" s="47"/>
      <c r="AB86" s="47"/>
    </row>
    <row r="87" spans="1:28" ht="15" customHeight="1">
      <c r="A87" s="417" t="s">
        <v>811</v>
      </c>
      <c r="B87" s="465">
        <v>0</v>
      </c>
      <c r="C87" s="465">
        <v>0</v>
      </c>
      <c r="D87" s="465">
        <v>0</v>
      </c>
      <c r="E87" s="465">
        <v>0</v>
      </c>
      <c r="F87" s="465">
        <v>0</v>
      </c>
      <c r="G87" s="465">
        <v>0</v>
      </c>
      <c r="H87" s="465">
        <v>0</v>
      </c>
      <c r="I87" s="465"/>
      <c r="J87" s="482"/>
      <c r="K87" s="465"/>
      <c r="L87" s="139"/>
      <c r="M87" s="49"/>
      <c r="N87" s="49"/>
      <c r="O87" s="47"/>
      <c r="P87" s="47"/>
      <c r="Q87" s="47"/>
      <c r="R87" s="47"/>
      <c r="S87" s="47"/>
      <c r="T87" s="47"/>
      <c r="U87" s="47"/>
      <c r="V87" s="47"/>
      <c r="W87" s="47"/>
      <c r="X87" s="47"/>
      <c r="Y87" s="47"/>
      <c r="Z87" s="47"/>
      <c r="AA87" s="47"/>
      <c r="AB87" s="47"/>
    </row>
    <row r="88" spans="1:28" ht="15" customHeight="1">
      <c r="A88" s="417" t="s">
        <v>812</v>
      </c>
      <c r="B88" s="465">
        <v>505</v>
      </c>
      <c r="C88" s="465">
        <v>28</v>
      </c>
      <c r="D88" s="465">
        <v>0</v>
      </c>
      <c r="E88" s="465">
        <v>477</v>
      </c>
      <c r="F88" s="465">
        <v>0</v>
      </c>
      <c r="G88" s="465">
        <v>0</v>
      </c>
      <c r="H88" s="465">
        <v>0</v>
      </c>
      <c r="I88" s="465"/>
      <c r="J88" s="482"/>
      <c r="K88" s="465"/>
      <c r="L88" s="139"/>
      <c r="M88" s="49"/>
      <c r="N88" s="49"/>
      <c r="O88" s="47"/>
      <c r="P88" s="47"/>
      <c r="Q88" s="47"/>
      <c r="R88" s="47"/>
      <c r="S88" s="47"/>
      <c r="T88" s="47"/>
      <c r="U88" s="47"/>
      <c r="V88" s="47"/>
      <c r="W88" s="47"/>
      <c r="X88" s="47"/>
      <c r="Y88" s="47"/>
      <c r="Z88" s="47"/>
      <c r="AA88" s="47"/>
      <c r="AB88" s="47"/>
    </row>
    <row r="89" spans="1:28" ht="15" customHeight="1">
      <c r="A89" s="417" t="s">
        <v>813</v>
      </c>
      <c r="B89" s="465">
        <v>11</v>
      </c>
      <c r="C89" s="465">
        <v>0</v>
      </c>
      <c r="D89" s="465">
        <v>0</v>
      </c>
      <c r="E89" s="465">
        <v>11</v>
      </c>
      <c r="F89" s="465">
        <v>0</v>
      </c>
      <c r="G89" s="465">
        <v>0</v>
      </c>
      <c r="H89" s="465">
        <v>0</v>
      </c>
      <c r="I89" s="465"/>
      <c r="J89" s="482"/>
      <c r="K89" s="465"/>
      <c r="L89" s="139"/>
      <c r="M89" s="49"/>
      <c r="N89" s="49"/>
      <c r="O89" s="47"/>
      <c r="P89" s="47"/>
      <c r="Q89" s="47"/>
      <c r="R89" s="47"/>
      <c r="S89" s="47"/>
      <c r="T89" s="47"/>
      <c r="U89" s="47"/>
      <c r="V89" s="47"/>
      <c r="W89" s="47"/>
      <c r="X89" s="47"/>
      <c r="Y89" s="47"/>
      <c r="Z89" s="47"/>
      <c r="AA89" s="47"/>
      <c r="AB89" s="47"/>
    </row>
    <row r="90" spans="1:28" ht="15" customHeight="1">
      <c r="A90" s="778" t="s">
        <v>814</v>
      </c>
      <c r="B90" s="779">
        <v>48</v>
      </c>
      <c r="C90" s="779">
        <v>3</v>
      </c>
      <c r="D90" s="779">
        <v>5</v>
      </c>
      <c r="E90" s="779">
        <v>37</v>
      </c>
      <c r="F90" s="779">
        <v>3</v>
      </c>
      <c r="G90" s="779">
        <v>0</v>
      </c>
      <c r="H90" s="779">
        <v>0</v>
      </c>
      <c r="I90" s="465"/>
      <c r="J90" s="482"/>
      <c r="K90" s="465"/>
      <c r="L90" s="139"/>
      <c r="M90" s="49"/>
      <c r="N90" s="49"/>
      <c r="O90" s="47"/>
      <c r="P90" s="47"/>
      <c r="Q90" s="47"/>
      <c r="R90" s="47"/>
      <c r="S90" s="47"/>
      <c r="T90" s="47"/>
      <c r="U90" s="47"/>
      <c r="V90" s="47"/>
      <c r="W90" s="47"/>
      <c r="X90" s="47"/>
      <c r="Y90" s="47"/>
      <c r="Z90" s="47"/>
      <c r="AA90" s="47"/>
      <c r="AB90" s="47"/>
    </row>
    <row r="91" spans="1:28" ht="15" customHeight="1">
      <c r="A91" s="153" t="s">
        <v>815</v>
      </c>
      <c r="B91" s="465">
        <v>29</v>
      </c>
      <c r="C91" s="465">
        <v>0</v>
      </c>
      <c r="D91" s="465">
        <v>1</v>
      </c>
      <c r="E91" s="465">
        <v>28</v>
      </c>
      <c r="F91" s="465">
        <v>0</v>
      </c>
      <c r="G91" s="465">
        <v>0</v>
      </c>
      <c r="H91" s="465">
        <v>0</v>
      </c>
      <c r="I91" s="465"/>
      <c r="J91" s="482"/>
      <c r="K91" s="465"/>
      <c r="L91" s="139"/>
      <c r="M91" s="49"/>
      <c r="N91" s="49"/>
      <c r="O91" s="47"/>
      <c r="P91" s="47"/>
      <c r="Q91" s="47"/>
      <c r="R91" s="47"/>
      <c r="S91" s="47"/>
      <c r="T91" s="47"/>
      <c r="U91" s="47"/>
      <c r="V91" s="47"/>
      <c r="W91" s="47"/>
      <c r="X91" s="47"/>
      <c r="Y91" s="47"/>
      <c r="Z91" s="47"/>
      <c r="AA91" s="47"/>
      <c r="AB91" s="47"/>
    </row>
    <row r="92" spans="1:28" ht="15" customHeight="1">
      <c r="A92" s="153" t="s">
        <v>816</v>
      </c>
      <c r="B92" s="465">
        <v>1</v>
      </c>
      <c r="C92" s="465">
        <v>0</v>
      </c>
      <c r="D92" s="465">
        <v>0</v>
      </c>
      <c r="E92" s="465">
        <v>0</v>
      </c>
      <c r="F92" s="465">
        <v>1</v>
      </c>
      <c r="G92" s="465">
        <v>0</v>
      </c>
      <c r="H92" s="465">
        <v>0</v>
      </c>
      <c r="I92" s="465"/>
      <c r="J92" s="482"/>
      <c r="K92" s="465"/>
      <c r="L92" s="139"/>
      <c r="M92" s="49"/>
      <c r="N92" s="49"/>
      <c r="O92" s="47"/>
      <c r="P92" s="47"/>
      <c r="Q92" s="47"/>
      <c r="R92" s="47"/>
      <c r="S92" s="47"/>
      <c r="T92" s="47"/>
      <c r="U92" s="47"/>
      <c r="V92" s="47"/>
      <c r="W92" s="47"/>
      <c r="X92" s="47"/>
      <c r="Y92" s="47"/>
      <c r="Z92" s="47"/>
      <c r="AA92" s="47"/>
      <c r="AB92" s="47"/>
    </row>
    <row r="93" spans="1:28" ht="15" customHeight="1">
      <c r="A93" s="417" t="s">
        <v>817</v>
      </c>
      <c r="B93" s="465">
        <v>18</v>
      </c>
      <c r="C93" s="465">
        <v>3</v>
      </c>
      <c r="D93" s="465">
        <v>4</v>
      </c>
      <c r="E93" s="465">
        <v>9</v>
      </c>
      <c r="F93" s="465">
        <v>2</v>
      </c>
      <c r="G93" s="465">
        <v>0</v>
      </c>
      <c r="H93" s="465">
        <v>0</v>
      </c>
      <c r="I93" s="465"/>
      <c r="J93" s="482"/>
      <c r="K93" s="465"/>
      <c r="L93" s="139"/>
      <c r="M93" s="49"/>
      <c r="N93" s="49"/>
      <c r="O93" s="47"/>
      <c r="P93" s="47"/>
      <c r="Q93" s="47"/>
      <c r="R93" s="47"/>
      <c r="S93" s="47"/>
      <c r="T93" s="47"/>
      <c r="U93" s="47"/>
      <c r="V93" s="47"/>
      <c r="W93" s="47"/>
      <c r="X93" s="47"/>
      <c r="Y93" s="47"/>
      <c r="Z93" s="47"/>
      <c r="AA93" s="47"/>
      <c r="AB93" s="47"/>
    </row>
    <row r="94" spans="1:28" ht="15" customHeight="1">
      <c r="A94" s="778" t="s">
        <v>818</v>
      </c>
      <c r="B94" s="779">
        <v>254</v>
      </c>
      <c r="C94" s="779">
        <v>97</v>
      </c>
      <c r="D94" s="779">
        <v>97</v>
      </c>
      <c r="E94" s="779">
        <v>50</v>
      </c>
      <c r="F94" s="779">
        <v>10</v>
      </c>
      <c r="G94" s="779">
        <v>0</v>
      </c>
      <c r="H94" s="779">
        <v>0</v>
      </c>
      <c r="I94" s="465"/>
      <c r="J94" s="482"/>
      <c r="K94" s="465"/>
      <c r="L94" s="139"/>
      <c r="M94" s="49"/>
      <c r="N94" s="49"/>
      <c r="O94" s="47"/>
      <c r="P94" s="47"/>
      <c r="Q94" s="47"/>
      <c r="R94" s="47"/>
      <c r="S94" s="47"/>
      <c r="T94" s="47"/>
      <c r="U94" s="47"/>
      <c r="V94" s="47"/>
      <c r="W94" s="47"/>
      <c r="X94" s="47"/>
      <c r="Y94" s="47"/>
      <c r="Z94" s="47"/>
      <c r="AA94" s="47"/>
      <c r="AB94" s="47"/>
    </row>
    <row r="95" spans="1:28" ht="15" customHeight="1">
      <c r="A95" s="778" t="s">
        <v>821</v>
      </c>
      <c r="B95" s="779">
        <v>7</v>
      </c>
      <c r="C95" s="779">
        <v>1</v>
      </c>
      <c r="D95" s="779">
        <v>0</v>
      </c>
      <c r="E95" s="779">
        <v>4</v>
      </c>
      <c r="F95" s="779">
        <v>2</v>
      </c>
      <c r="G95" s="779">
        <v>0</v>
      </c>
      <c r="H95" s="779">
        <v>0</v>
      </c>
      <c r="I95" s="465"/>
      <c r="J95" s="482"/>
      <c r="K95" s="465"/>
      <c r="L95" s="139"/>
      <c r="M95" s="49"/>
      <c r="N95" s="49"/>
      <c r="O95" s="47"/>
      <c r="P95" s="47"/>
      <c r="Q95" s="47"/>
      <c r="R95" s="47"/>
      <c r="S95" s="47"/>
      <c r="T95" s="47"/>
      <c r="U95" s="47"/>
      <c r="V95" s="47"/>
      <c r="W95" s="47"/>
      <c r="X95" s="47"/>
      <c r="Y95" s="47"/>
      <c r="Z95" s="47"/>
      <c r="AA95" s="47"/>
      <c r="AB95" s="47"/>
    </row>
    <row r="96" spans="1:28" ht="15" customHeight="1">
      <c r="J96" s="161"/>
      <c r="K96" s="146"/>
      <c r="L96" s="139"/>
      <c r="M96" s="49"/>
      <c r="N96" s="49"/>
      <c r="O96" s="47"/>
      <c r="P96" s="47"/>
      <c r="Q96" s="47"/>
      <c r="R96" s="47"/>
      <c r="S96" s="47"/>
      <c r="T96" s="47"/>
      <c r="U96" s="47"/>
      <c r="V96" s="47"/>
      <c r="W96" s="47"/>
      <c r="X96" s="47"/>
      <c r="Y96" s="47"/>
      <c r="Z96" s="47"/>
      <c r="AA96" s="47"/>
      <c r="AB96" s="47"/>
    </row>
    <row r="97" spans="1:29" ht="15" customHeight="1">
      <c r="A97" s="1251" t="s">
        <v>822</v>
      </c>
      <c r="B97" s="1253">
        <v>2801</v>
      </c>
      <c r="C97" s="1253">
        <v>783</v>
      </c>
      <c r="D97" s="1253">
        <v>438</v>
      </c>
      <c r="E97" s="1253">
        <v>1002</v>
      </c>
      <c r="F97" s="1253">
        <v>240</v>
      </c>
      <c r="G97" s="1253">
        <v>0</v>
      </c>
      <c r="H97" s="1253">
        <v>338</v>
      </c>
      <c r="I97" s="480"/>
      <c r="J97" s="481"/>
      <c r="K97" s="480"/>
      <c r="L97" s="139"/>
      <c r="M97" s="49"/>
      <c r="N97" s="49"/>
      <c r="O97" s="47"/>
      <c r="P97" s="47"/>
      <c r="Q97" s="47"/>
      <c r="R97" s="47"/>
      <c r="S97" s="47"/>
      <c r="T97" s="47"/>
      <c r="U97" s="47"/>
      <c r="V97" s="47"/>
      <c r="W97" s="47"/>
      <c r="X97" s="47"/>
      <c r="Y97" s="47"/>
      <c r="Z97" s="47"/>
      <c r="AA97" s="47"/>
      <c r="AB97" s="47"/>
      <c r="AC97" s="472"/>
    </row>
    <row r="98" spans="1:29" ht="15" customHeight="1">
      <c r="A98" s="417" t="s">
        <v>823</v>
      </c>
      <c r="B98" s="465">
        <v>824</v>
      </c>
      <c r="C98" s="465">
        <v>346</v>
      </c>
      <c r="D98" s="465">
        <v>355</v>
      </c>
      <c r="E98" s="465">
        <v>81</v>
      </c>
      <c r="F98" s="465">
        <v>42</v>
      </c>
      <c r="G98" s="465">
        <v>0</v>
      </c>
      <c r="H98" s="465">
        <v>0</v>
      </c>
      <c r="I98" s="465"/>
      <c r="J98" s="482"/>
      <c r="K98" s="465"/>
      <c r="L98" s="139"/>
      <c r="M98" s="49"/>
      <c r="N98" s="49"/>
      <c r="O98" s="47"/>
      <c r="P98" s="47"/>
      <c r="Q98" s="47"/>
      <c r="R98" s="47"/>
      <c r="S98" s="47"/>
      <c r="T98" s="47"/>
      <c r="U98" s="47"/>
      <c r="V98" s="47"/>
      <c r="W98" s="47"/>
      <c r="X98" s="47"/>
      <c r="Y98" s="47"/>
      <c r="Z98" s="47"/>
      <c r="AA98" s="47"/>
      <c r="AB98" s="47"/>
      <c r="AC98" s="472"/>
    </row>
    <row r="99" spans="1:29" ht="15" customHeight="1">
      <c r="A99" s="417" t="s">
        <v>824</v>
      </c>
      <c r="B99" s="465">
        <v>311</v>
      </c>
      <c r="C99" s="465">
        <v>129</v>
      </c>
      <c r="D99" s="465">
        <v>138</v>
      </c>
      <c r="E99" s="465">
        <v>41</v>
      </c>
      <c r="F99" s="465">
        <v>3</v>
      </c>
      <c r="G99" s="465">
        <v>0</v>
      </c>
      <c r="H99" s="465">
        <v>0</v>
      </c>
      <c r="I99" s="465"/>
      <c r="J99" s="482"/>
      <c r="K99" s="465"/>
      <c r="L99" s="139"/>
      <c r="M99" s="49"/>
      <c r="N99" s="49"/>
      <c r="O99" s="47"/>
      <c r="P99" s="47"/>
      <c r="Q99" s="47"/>
      <c r="R99" s="47"/>
      <c r="S99" s="47"/>
      <c r="T99" s="47"/>
      <c r="U99" s="47"/>
      <c r="V99" s="47"/>
      <c r="W99" s="47"/>
      <c r="X99" s="47"/>
      <c r="Y99" s="47"/>
      <c r="Z99" s="47"/>
      <c r="AA99" s="47"/>
      <c r="AB99" s="47"/>
      <c r="AC99" s="472"/>
    </row>
    <row r="100" spans="1:29" ht="15" customHeight="1">
      <c r="A100" s="417" t="s">
        <v>843</v>
      </c>
      <c r="B100" s="465">
        <v>218</v>
      </c>
      <c r="C100" s="465">
        <v>31</v>
      </c>
      <c r="D100" s="465">
        <v>131</v>
      </c>
      <c r="E100" s="465">
        <v>24</v>
      </c>
      <c r="F100" s="465">
        <v>32</v>
      </c>
      <c r="G100" s="465">
        <v>0</v>
      </c>
      <c r="H100" s="465">
        <v>0</v>
      </c>
      <c r="I100" s="465"/>
      <c r="J100" s="482"/>
      <c r="K100" s="465"/>
      <c r="L100" s="139"/>
      <c r="M100" s="49"/>
      <c r="N100" s="49"/>
      <c r="O100" s="47"/>
      <c r="P100" s="47"/>
      <c r="Q100" s="47"/>
      <c r="R100" s="47"/>
      <c r="S100" s="47"/>
      <c r="T100" s="47"/>
      <c r="U100" s="47"/>
      <c r="V100" s="47"/>
      <c r="W100" s="47"/>
      <c r="X100" s="47"/>
      <c r="Y100" s="47"/>
      <c r="Z100" s="47"/>
      <c r="AA100" s="47"/>
      <c r="AB100" s="47"/>
      <c r="AC100" s="472"/>
    </row>
    <row r="101" spans="1:29" ht="15" customHeight="1">
      <c r="A101" s="1249" t="s">
        <v>826</v>
      </c>
      <c r="B101" s="913">
        <v>1353</v>
      </c>
      <c r="C101" s="913">
        <v>506</v>
      </c>
      <c r="D101" s="913">
        <v>624</v>
      </c>
      <c r="E101" s="913">
        <v>146</v>
      </c>
      <c r="F101" s="913">
        <v>77</v>
      </c>
      <c r="G101" s="913">
        <v>0</v>
      </c>
      <c r="H101" s="913">
        <v>0</v>
      </c>
      <c r="I101" s="480"/>
      <c r="J101" s="481"/>
      <c r="K101" s="480"/>
      <c r="L101" s="139"/>
      <c r="M101" s="49"/>
      <c r="N101" s="49"/>
      <c r="O101" s="47"/>
      <c r="P101" s="47"/>
      <c r="Q101" s="47"/>
      <c r="R101" s="47"/>
      <c r="S101" s="47"/>
      <c r="T101" s="47"/>
      <c r="U101" s="47"/>
      <c r="V101" s="47"/>
      <c r="W101" s="47"/>
      <c r="X101" s="47"/>
      <c r="Y101" s="47"/>
      <c r="Z101" s="47"/>
      <c r="AA101" s="47"/>
      <c r="AB101" s="47"/>
      <c r="AC101" s="472"/>
    </row>
    <row r="102" spans="1:29" ht="15" customHeight="1">
      <c r="A102" s="1251" t="s">
        <v>772</v>
      </c>
      <c r="B102" s="1253">
        <v>34</v>
      </c>
      <c r="C102" s="1253">
        <v>32</v>
      </c>
      <c r="D102" s="1253">
        <v>0</v>
      </c>
      <c r="E102" s="1253">
        <v>2</v>
      </c>
      <c r="F102" s="1253">
        <v>0</v>
      </c>
      <c r="G102" s="1253">
        <v>0</v>
      </c>
      <c r="H102" s="1253">
        <v>0</v>
      </c>
      <c r="I102" s="480"/>
      <c r="J102" s="481"/>
      <c r="K102" s="480"/>
      <c r="L102" s="139"/>
      <c r="M102" s="49"/>
      <c r="N102" s="49"/>
      <c r="O102" s="47"/>
      <c r="P102" s="47"/>
      <c r="Q102" s="47"/>
      <c r="R102" s="47"/>
      <c r="S102" s="47"/>
      <c r="T102" s="47"/>
      <c r="U102" s="47"/>
      <c r="V102" s="47"/>
      <c r="W102" s="47"/>
      <c r="X102" s="47"/>
      <c r="Y102" s="47"/>
      <c r="Z102" s="47"/>
      <c r="AA102" s="47"/>
      <c r="AB102" s="47"/>
      <c r="AC102" s="472"/>
    </row>
    <row r="103" spans="1:29" ht="15" customHeight="1">
      <c r="A103" s="1251" t="s">
        <v>827</v>
      </c>
      <c r="B103" s="1253">
        <v>0</v>
      </c>
      <c r="C103" s="1253">
        <v>0</v>
      </c>
      <c r="D103" s="1253">
        <v>0</v>
      </c>
      <c r="E103" s="1253">
        <v>0</v>
      </c>
      <c r="F103" s="1253">
        <v>0</v>
      </c>
      <c r="G103" s="1253">
        <v>0</v>
      </c>
      <c r="H103" s="1253">
        <v>0</v>
      </c>
      <c r="I103" s="480"/>
      <c r="J103" s="481"/>
      <c r="K103" s="480"/>
      <c r="L103" s="139"/>
      <c r="M103" s="49"/>
      <c r="N103" s="49"/>
      <c r="O103" s="47"/>
      <c r="P103" s="47"/>
      <c r="Q103" s="47"/>
      <c r="R103" s="47"/>
      <c r="S103" s="47"/>
      <c r="T103" s="47"/>
      <c r="U103" s="47"/>
      <c r="V103" s="47"/>
      <c r="W103" s="47"/>
      <c r="X103" s="47"/>
      <c r="Y103" s="47"/>
      <c r="Z103" s="47"/>
      <c r="AA103" s="47"/>
      <c r="AB103" s="47"/>
      <c r="AC103" s="472"/>
    </row>
    <row r="104" spans="1:29" ht="15" customHeight="1">
      <c r="A104" s="1251" t="s">
        <v>918</v>
      </c>
      <c r="B104" s="1253">
        <v>4188</v>
      </c>
      <c r="C104" s="1253">
        <v>1321</v>
      </c>
      <c r="D104" s="1253">
        <v>1062</v>
      </c>
      <c r="E104" s="1253">
        <v>1150</v>
      </c>
      <c r="F104" s="1253">
        <v>317</v>
      </c>
      <c r="G104" s="1253">
        <v>0</v>
      </c>
      <c r="H104" s="1253">
        <v>338</v>
      </c>
      <c r="I104" s="480"/>
      <c r="J104" s="481"/>
      <c r="K104" s="480"/>
      <c r="L104" s="139"/>
      <c r="M104" s="49"/>
      <c r="N104" s="49"/>
      <c r="O104" s="47"/>
      <c r="P104" s="47"/>
      <c r="Q104" s="47"/>
      <c r="R104" s="47"/>
      <c r="S104" s="47"/>
      <c r="T104" s="47"/>
      <c r="U104" s="47"/>
      <c r="V104" s="47"/>
      <c r="W104" s="47"/>
      <c r="X104" s="47"/>
      <c r="Y104" s="47"/>
      <c r="Z104" s="47"/>
      <c r="AA104" s="47"/>
      <c r="AB104" s="47"/>
      <c r="AC104" s="472"/>
    </row>
    <row r="105" spans="1:29" ht="15" customHeight="1">
      <c r="A105" s="1251" t="s">
        <v>829</v>
      </c>
      <c r="B105" s="1253">
        <v>675</v>
      </c>
      <c r="C105" s="1253">
        <v>658</v>
      </c>
      <c r="D105" s="1253">
        <v>0</v>
      </c>
      <c r="E105" s="1253">
        <v>17</v>
      </c>
      <c r="F105" s="1253">
        <v>0</v>
      </c>
      <c r="G105" s="1253">
        <v>0</v>
      </c>
      <c r="H105" s="1253">
        <v>0</v>
      </c>
      <c r="I105" s="480"/>
      <c r="J105" s="481"/>
      <c r="K105" s="480"/>
      <c r="L105" s="139"/>
      <c r="M105" s="49"/>
      <c r="N105" s="49"/>
      <c r="O105" s="47"/>
      <c r="P105" s="47"/>
      <c r="Q105" s="47"/>
      <c r="R105" s="47"/>
      <c r="S105" s="47"/>
      <c r="T105" s="47"/>
      <c r="U105" s="47"/>
      <c r="V105" s="47"/>
      <c r="W105" s="47"/>
      <c r="X105" s="47"/>
      <c r="Y105" s="47"/>
      <c r="Z105" s="47"/>
      <c r="AA105" s="47"/>
      <c r="AB105" s="47"/>
      <c r="AC105" s="472"/>
    </row>
    <row r="106" spans="1:29" ht="26.5" customHeight="1">
      <c r="A106" s="1524" t="s">
        <v>1368</v>
      </c>
      <c r="B106" s="1462"/>
      <c r="C106" s="1462"/>
      <c r="D106" s="1462"/>
      <c r="E106" s="1462"/>
      <c r="F106" s="1462"/>
      <c r="G106" s="1462"/>
      <c r="H106" s="1504"/>
      <c r="I106" s="465"/>
      <c r="J106" s="478"/>
    </row>
    <row r="107" spans="1:29">
      <c r="A107" s="417"/>
      <c r="B107" s="465"/>
      <c r="C107" s="479"/>
      <c r="D107" s="465"/>
      <c r="E107" s="465"/>
      <c r="F107" s="465"/>
      <c r="G107" s="465"/>
      <c r="H107" s="465"/>
      <c r="I107" s="465"/>
      <c r="J107" s="478"/>
    </row>
    <row r="108" spans="1:29">
      <c r="A108" s="417"/>
      <c r="B108" s="465"/>
      <c r="C108" s="479"/>
      <c r="D108" s="465"/>
      <c r="E108" s="465"/>
      <c r="F108" s="465"/>
      <c r="G108" s="465"/>
      <c r="H108" s="465"/>
      <c r="I108" s="465"/>
      <c r="J108" s="478"/>
    </row>
    <row r="109" spans="1:29">
      <c r="A109" s="417"/>
      <c r="B109" s="465"/>
      <c r="C109" s="479"/>
      <c r="D109" s="465"/>
      <c r="E109" s="465"/>
      <c r="F109" s="465"/>
      <c r="G109" s="465"/>
      <c r="H109" s="465"/>
      <c r="I109" s="465"/>
      <c r="J109" s="478"/>
    </row>
    <row r="110" spans="1:29">
      <c r="A110" s="417"/>
      <c r="B110" s="465"/>
      <c r="C110" s="479"/>
      <c r="D110" s="465"/>
      <c r="E110" s="465"/>
      <c r="F110" s="465"/>
      <c r="G110" s="465"/>
      <c r="H110" s="465"/>
      <c r="I110" s="465"/>
      <c r="J110" s="478"/>
    </row>
    <row r="111" spans="1:29">
      <c r="A111" s="417"/>
      <c r="B111" s="465"/>
      <c r="C111" s="479"/>
      <c r="D111" s="465"/>
      <c r="E111" s="465"/>
      <c r="F111" s="465"/>
      <c r="G111" s="465"/>
      <c r="H111" s="465"/>
      <c r="I111" s="465"/>
      <c r="J111" s="478"/>
    </row>
    <row r="112" spans="1:29">
      <c r="A112" s="417"/>
      <c r="B112" s="465"/>
      <c r="C112" s="479"/>
      <c r="D112" s="465"/>
      <c r="E112" s="465"/>
      <c r="F112" s="465"/>
      <c r="G112" s="465"/>
      <c r="H112" s="465"/>
      <c r="I112" s="465"/>
      <c r="J112" s="478"/>
    </row>
    <row r="113" spans="1:10">
      <c r="A113" s="417"/>
      <c r="B113" s="465"/>
      <c r="C113" s="479"/>
      <c r="D113" s="465"/>
      <c r="E113" s="465"/>
      <c r="F113" s="465"/>
      <c r="G113" s="465"/>
      <c r="H113" s="465"/>
      <c r="I113" s="465"/>
      <c r="J113" s="478"/>
    </row>
    <row r="114" spans="1:10">
      <c r="A114" s="417"/>
      <c r="B114" s="465"/>
      <c r="C114" s="479"/>
      <c r="D114" s="465"/>
      <c r="E114" s="465"/>
      <c r="F114" s="465"/>
      <c r="G114" s="465"/>
      <c r="H114" s="465"/>
      <c r="I114" s="465"/>
      <c r="J114" s="478"/>
    </row>
    <row r="115" spans="1:10">
      <c r="B115" s="465"/>
      <c r="C115" s="479"/>
      <c r="D115" s="465"/>
      <c r="E115" s="465"/>
      <c r="F115" s="465"/>
      <c r="G115" s="465"/>
      <c r="H115" s="465"/>
      <c r="I115" s="465"/>
      <c r="J115" s="478"/>
    </row>
    <row r="116" spans="1:10">
      <c r="C116" s="479"/>
      <c r="J116" s="478"/>
    </row>
    <row r="117" spans="1:10">
      <c r="C117" s="479"/>
      <c r="J117" s="478"/>
    </row>
    <row r="118" spans="1:10">
      <c r="C118" s="479"/>
      <c r="J118" s="478"/>
    </row>
    <row r="119" spans="1:10">
      <c r="C119" s="479"/>
      <c r="J119" s="478"/>
    </row>
    <row r="120" spans="1:10">
      <c r="C120" s="479"/>
      <c r="J120" s="478"/>
    </row>
    <row r="121" spans="1:10">
      <c r="C121" s="479"/>
      <c r="J121" s="478"/>
    </row>
    <row r="122" spans="1:10">
      <c r="C122" s="479"/>
      <c r="J122" s="478"/>
    </row>
    <row r="123" spans="1:10">
      <c r="C123" s="479"/>
      <c r="J123" s="478"/>
    </row>
    <row r="124" spans="1:10">
      <c r="C124" s="479"/>
      <c r="J124" s="478"/>
    </row>
    <row r="125" spans="1:10">
      <c r="C125" s="479"/>
      <c r="J125" s="478"/>
    </row>
  </sheetData>
  <mergeCells count="2">
    <mergeCell ref="A106:H106"/>
    <mergeCell ref="A52:H52"/>
  </mergeCells>
  <pageMargins left="0.70866141732283472" right="0.70866141732283472" top="0.74803149606299213" bottom="0.74803149606299213" header="0.31496062992125984" footer="0.31496062992125984"/>
  <pageSetup paperSize="9" scale="76" fitToWidth="0" fitToHeight="0" orientation="portrait" r:id="rId1"/>
  <headerFooter alignWithMargins="0">
    <oddHeader>&amp;CFirst quarter 2022&amp;R&amp;"-,Bold"&amp;K0000A0Risk, liquidity and capital management</oddHeader>
    <oddFooter>&amp;R&amp;"-,Bold"&amp;K0000A0Nordea</oddFooter>
  </headerFooter>
  <rowBreaks count="1" manualBreakCount="1">
    <brk id="54" max="16383" man="1"/>
  </row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36C7-CF81-4399-A80E-8DE50ED7D041}">
  <sheetPr codeName="Sheet36"/>
  <dimension ref="A1:V51"/>
  <sheetViews>
    <sheetView view="pageBreakPreview" zoomScale="60" zoomScaleNormal="100" zoomScalePageLayoutView="70" workbookViewId="0">
      <selection activeCell="A4" sqref="A4"/>
    </sheetView>
  </sheetViews>
  <sheetFormatPr defaultColWidth="8.81640625" defaultRowHeight="14.5"/>
  <cols>
    <col min="1" max="1" width="41.81640625" style="146" customWidth="1"/>
    <col min="2" max="2" width="8.81640625" style="146" customWidth="1"/>
    <col min="3" max="3" width="8.26953125" style="146" customWidth="1"/>
    <col min="4" max="4" width="5.81640625" style="146" customWidth="1"/>
    <col min="5" max="6" width="5.54296875" style="146" customWidth="1"/>
    <col min="7" max="7" width="5.453125" style="146" customWidth="1"/>
    <col min="8" max="8" width="5.54296875" style="146" customWidth="1"/>
    <col min="9" max="9" width="5.81640625" style="146" customWidth="1"/>
    <col min="10" max="10" width="4.81640625" style="146" customWidth="1"/>
    <col min="11" max="13" width="6.1796875" customWidth="1"/>
    <col min="14" max="14" width="6.1796875" style="160" customWidth="1"/>
    <col min="15" max="15" width="8.81640625" style="160"/>
    <col min="16" max="16" width="12.453125" style="160" customWidth="1"/>
    <col min="17" max="17" width="8.81640625" style="160"/>
    <col min="18" max="18" width="10" style="160" customWidth="1"/>
    <col min="19" max="20" width="8.81640625" style="160"/>
  </cols>
  <sheetData>
    <row r="1" spans="1:22" ht="19.5" customHeight="1">
      <c r="A1" s="888" t="s">
        <v>1560</v>
      </c>
      <c r="B1" s="495"/>
      <c r="C1" s="495"/>
      <c r="D1" s="495"/>
      <c r="E1" s="495"/>
      <c r="F1" s="495"/>
      <c r="G1" s="495"/>
      <c r="H1" s="495"/>
      <c r="I1" s="495"/>
      <c r="J1" s="495"/>
    </row>
    <row r="2" spans="1:22" ht="14.15" customHeight="1">
      <c r="A2" s="152"/>
      <c r="B2" s="494"/>
      <c r="C2" s="494"/>
      <c r="D2" s="494"/>
      <c r="E2" s="494"/>
      <c r="F2" s="494"/>
      <c r="G2" s="494"/>
      <c r="H2" s="494"/>
      <c r="I2" s="494"/>
      <c r="J2" s="494"/>
    </row>
    <row r="3" spans="1:22" ht="16" customHeight="1">
      <c r="A3" s="789" t="s">
        <v>103</v>
      </c>
      <c r="B3" s="802" t="s">
        <v>228</v>
      </c>
      <c r="C3" s="802" t="s">
        <v>229</v>
      </c>
      <c r="D3" s="802" t="s">
        <v>230</v>
      </c>
      <c r="E3" s="802" t="s">
        <v>231</v>
      </c>
      <c r="F3" s="802" t="s">
        <v>232</v>
      </c>
      <c r="G3" s="802" t="s">
        <v>233</v>
      </c>
      <c r="H3" s="802" t="s">
        <v>234</v>
      </c>
      <c r="I3" s="802" t="s">
        <v>235</v>
      </c>
      <c r="J3" s="802" t="s">
        <v>236</v>
      </c>
      <c r="K3" s="802" t="s">
        <v>237</v>
      </c>
      <c r="L3" s="802" t="s">
        <v>238</v>
      </c>
      <c r="M3" s="802" t="s">
        <v>239</v>
      </c>
      <c r="N3" s="802" t="s">
        <v>240</v>
      </c>
      <c r="O3" s="530"/>
      <c r="P3" s="530"/>
      <c r="Q3" s="530"/>
      <c r="R3" s="510"/>
      <c r="S3" s="510"/>
    </row>
    <row r="4" spans="1:22" ht="16" customHeight="1">
      <c r="A4" s="290" t="s">
        <v>920</v>
      </c>
      <c r="B4" s="493">
        <v>-4.3958049200000016</v>
      </c>
      <c r="C4" s="493">
        <v>81</v>
      </c>
      <c r="D4" s="493">
        <v>3.6074435100000048</v>
      </c>
      <c r="E4" s="493">
        <v>-29.523802760000006</v>
      </c>
      <c r="F4" s="493">
        <v>62.703000219999993</v>
      </c>
      <c r="G4" s="493">
        <v>58.143000000000001</v>
      </c>
      <c r="H4" s="493">
        <v>-1.964</v>
      </c>
      <c r="I4" s="493">
        <v>698.10867182937</v>
      </c>
      <c r="J4" s="493">
        <v>153.6345689</v>
      </c>
      <c r="K4" s="493">
        <v>102.49542765</v>
      </c>
      <c r="L4" s="493">
        <v>49</v>
      </c>
      <c r="M4" s="493">
        <v>60.998514178166999</v>
      </c>
      <c r="N4" s="493">
        <v>42.226057208623608</v>
      </c>
      <c r="O4" s="493"/>
      <c r="P4" s="493"/>
      <c r="Q4" s="493"/>
      <c r="R4" s="510"/>
      <c r="S4" s="510"/>
    </row>
    <row r="5" spans="1:22" ht="16" customHeight="1">
      <c r="A5" s="146" t="s">
        <v>921</v>
      </c>
      <c r="B5" s="465">
        <v>-7.931</v>
      </c>
      <c r="C5" s="465">
        <v>-25</v>
      </c>
      <c r="D5" s="465">
        <v>-26</v>
      </c>
      <c r="E5" s="465">
        <v>-21</v>
      </c>
      <c r="F5" s="149">
        <v>-11</v>
      </c>
      <c r="G5" s="149">
        <v>-30</v>
      </c>
      <c r="H5" s="149">
        <v>-17</v>
      </c>
      <c r="I5" s="149">
        <v>-2</v>
      </c>
      <c r="J5" s="149">
        <v>1</v>
      </c>
      <c r="K5" s="149">
        <v>-16</v>
      </c>
      <c r="L5" s="149">
        <v>1</v>
      </c>
      <c r="M5" s="149">
        <v>2</v>
      </c>
      <c r="N5" s="149">
        <v>1</v>
      </c>
      <c r="O5" s="149"/>
      <c r="P5" s="149"/>
      <c r="Q5" s="149"/>
      <c r="R5" s="510"/>
      <c r="S5" s="510"/>
    </row>
    <row r="6" spans="1:22" ht="16" customHeight="1">
      <c r="A6" s="511" t="s">
        <v>245</v>
      </c>
      <c r="B6" s="496">
        <v>-12.326804920000001</v>
      </c>
      <c r="C6" s="496">
        <v>56</v>
      </c>
      <c r="D6" s="496">
        <v>-22.392556489999997</v>
      </c>
      <c r="E6" s="496">
        <v>-50.523802760000009</v>
      </c>
      <c r="F6" s="496">
        <v>51.703000219999993</v>
      </c>
      <c r="G6" s="530">
        <v>28</v>
      </c>
      <c r="H6" s="530">
        <v>-19</v>
      </c>
      <c r="I6" s="530">
        <v>696</v>
      </c>
      <c r="J6" s="530">
        <v>155</v>
      </c>
      <c r="K6" s="530">
        <v>86</v>
      </c>
      <c r="L6" s="530">
        <v>50</v>
      </c>
      <c r="M6" s="530">
        <v>63</v>
      </c>
      <c r="N6" s="530">
        <v>43</v>
      </c>
      <c r="O6" s="530"/>
      <c r="P6" s="530"/>
      <c r="Q6" s="530"/>
      <c r="R6" s="510"/>
      <c r="S6" s="510"/>
    </row>
    <row r="7" spans="1:22" ht="16" customHeight="1">
      <c r="B7" s="149"/>
      <c r="C7" s="493"/>
      <c r="D7" s="493"/>
      <c r="E7" s="493"/>
      <c r="F7" s="493"/>
      <c r="G7" s="493"/>
      <c r="H7" s="493"/>
      <c r="I7" s="493"/>
      <c r="J7" s="493"/>
      <c r="K7" s="149"/>
      <c r="L7" s="149"/>
      <c r="M7" s="149"/>
      <c r="N7" s="149"/>
      <c r="O7" s="149"/>
      <c r="P7" s="149"/>
      <c r="Q7" s="149"/>
    </row>
    <row r="8" spans="1:22" ht="16" customHeight="1">
      <c r="A8" s="492"/>
      <c r="B8" s="493"/>
      <c r="C8" s="493"/>
      <c r="D8" s="493"/>
      <c r="E8" s="493"/>
      <c r="F8" s="493"/>
      <c r="G8" s="493"/>
      <c r="H8" s="493"/>
      <c r="I8" s="493"/>
    </row>
    <row r="9" spans="1:22" ht="16" customHeight="1">
      <c r="A9" s="777" t="s">
        <v>922</v>
      </c>
      <c r="B9" s="491"/>
      <c r="C9" s="491"/>
      <c r="D9" s="465"/>
      <c r="E9" s="465"/>
      <c r="F9" s="465"/>
      <c r="G9" s="465"/>
      <c r="H9" s="465"/>
      <c r="I9" s="465"/>
      <c r="J9" s="465"/>
    </row>
    <row r="10" spans="1:22" ht="16" customHeight="1">
      <c r="A10" s="490"/>
      <c r="B10" s="150"/>
    </row>
    <row r="11" spans="1:22" ht="16" customHeight="1">
      <c r="A11" s="1258" t="s">
        <v>103</v>
      </c>
      <c r="B11" s="802" t="s">
        <v>228</v>
      </c>
      <c r="C11" s="802" t="s">
        <v>229</v>
      </c>
      <c r="D11" s="802" t="s">
        <v>230</v>
      </c>
      <c r="E11" s="802" t="s">
        <v>231</v>
      </c>
      <c r="F11" s="802" t="s">
        <v>232</v>
      </c>
      <c r="G11" s="802" t="s">
        <v>233</v>
      </c>
      <c r="H11" s="802" t="s">
        <v>234</v>
      </c>
      <c r="I11" s="802" t="s">
        <v>235</v>
      </c>
      <c r="J11" s="802" t="s">
        <v>236</v>
      </c>
    </row>
    <row r="12" spans="1:22" ht="16" customHeight="1">
      <c r="A12" s="509" t="s">
        <v>923</v>
      </c>
      <c r="B12" s="148">
        <v>3153.9856965700001</v>
      </c>
      <c r="C12" s="148">
        <v>3512.4644105099997</v>
      </c>
      <c r="D12" s="148">
        <v>3628.4089098300001</v>
      </c>
      <c r="E12" s="148">
        <v>3749.6547258599999</v>
      </c>
      <c r="F12" s="148">
        <v>4022.5666058099996</v>
      </c>
      <c r="G12" s="148">
        <v>3979.1682331699999</v>
      </c>
      <c r="H12" s="148">
        <v>4219.3866348599995</v>
      </c>
      <c r="I12" s="148">
        <v>4421.0415033700001</v>
      </c>
      <c r="J12" s="148">
        <v>4516.1705630400002</v>
      </c>
      <c r="M12" s="139"/>
      <c r="N12" s="139"/>
      <c r="O12" s="139"/>
      <c r="P12" s="139"/>
      <c r="Q12" s="139"/>
      <c r="R12" s="139"/>
      <c r="S12" s="139"/>
      <c r="T12" s="139"/>
      <c r="U12" s="49"/>
      <c r="V12" s="49"/>
    </row>
    <row r="13" spans="1:22" ht="16" customHeight="1">
      <c r="A13" s="509" t="s">
        <v>924</v>
      </c>
      <c r="B13" s="147">
        <v>1309.154874926036</v>
      </c>
      <c r="C13" s="147">
        <v>1609.9331906806003</v>
      </c>
      <c r="D13" s="147">
        <v>1623.0684328954028</v>
      </c>
      <c r="E13" s="147">
        <v>1650.880740687242</v>
      </c>
      <c r="F13" s="148">
        <v>1675.6424703620339</v>
      </c>
      <c r="G13" s="148">
        <v>1673.845457984195</v>
      </c>
      <c r="H13" s="148">
        <v>1816.1964101319818</v>
      </c>
      <c r="I13" s="148">
        <v>1906.593671302543</v>
      </c>
      <c r="J13" s="148">
        <v>1745.7920109778261</v>
      </c>
      <c r="M13" s="139"/>
      <c r="N13" s="139"/>
      <c r="O13" s="139"/>
      <c r="P13" s="139"/>
      <c r="Q13" s="139"/>
      <c r="R13" s="139"/>
      <c r="S13" s="139"/>
      <c r="T13" s="139"/>
      <c r="U13" s="49"/>
      <c r="V13" s="49"/>
    </row>
    <row r="14" spans="1:22" ht="16" customHeight="1">
      <c r="A14" s="509" t="s">
        <v>925</v>
      </c>
      <c r="B14" s="147">
        <v>1844.8308216439641</v>
      </c>
      <c r="C14" s="147">
        <v>1902.5312198293993</v>
      </c>
      <c r="D14" s="147">
        <v>2005.3404769345973</v>
      </c>
      <c r="E14" s="147">
        <v>2098.7739851727579</v>
      </c>
      <c r="F14" s="148">
        <v>2346.9241354479655</v>
      </c>
      <c r="G14" s="148">
        <v>2305.3227751858049</v>
      </c>
      <c r="H14" s="148">
        <v>2403.1902247280177</v>
      </c>
      <c r="I14" s="148">
        <v>2514.4478320674571</v>
      </c>
      <c r="J14" s="148">
        <v>2770.3785520621741</v>
      </c>
      <c r="M14" s="139"/>
      <c r="N14" s="139"/>
      <c r="O14" s="139"/>
      <c r="P14" s="139"/>
      <c r="Q14" s="139"/>
      <c r="R14" s="139"/>
      <c r="S14" s="139"/>
      <c r="T14" s="139"/>
      <c r="U14" s="49"/>
      <c r="V14" s="49"/>
    </row>
    <row r="15" spans="1:22" ht="16" customHeight="1">
      <c r="A15" s="509"/>
      <c r="B15" s="147"/>
      <c r="C15" s="147"/>
      <c r="D15" s="147"/>
      <c r="E15" s="362"/>
      <c r="F15" s="148"/>
      <c r="G15" s="148"/>
      <c r="H15" s="148"/>
      <c r="I15" s="148"/>
      <c r="J15" s="148"/>
      <c r="M15" s="139"/>
      <c r="N15" s="139"/>
      <c r="O15" s="139"/>
      <c r="P15" s="139"/>
      <c r="Q15" s="139"/>
      <c r="R15" s="139"/>
      <c r="S15" s="139"/>
      <c r="T15" s="139"/>
      <c r="U15" s="49"/>
      <c r="V15" s="49"/>
    </row>
    <row r="16" spans="1:22" ht="16" customHeight="1">
      <c r="A16" s="617" t="s">
        <v>926</v>
      </c>
      <c r="B16" s="489">
        <v>112.33560821847988</v>
      </c>
      <c r="C16" s="489">
        <v>128.25004607899541</v>
      </c>
      <c r="D16" s="489">
        <v>136.14681240720688</v>
      </c>
      <c r="E16" s="489">
        <v>140.81514366391121</v>
      </c>
      <c r="F16" s="489">
        <v>153.41188179769509</v>
      </c>
      <c r="G16" s="489">
        <v>150.81604381182626</v>
      </c>
      <c r="H16" s="489">
        <v>168.77782591210195</v>
      </c>
      <c r="I16" s="489">
        <v>174.18354170777732</v>
      </c>
      <c r="J16" s="489">
        <v>173.85213607255918</v>
      </c>
      <c r="M16" s="139"/>
      <c r="N16" s="139"/>
      <c r="O16" s="139"/>
      <c r="P16" s="139"/>
      <c r="Q16" s="139"/>
      <c r="R16" s="139"/>
      <c r="S16" s="139"/>
      <c r="T16" s="139"/>
      <c r="U16" s="49"/>
      <c r="V16" s="49"/>
    </row>
    <row r="17" spans="1:22" ht="16" customHeight="1">
      <c r="A17" s="617" t="s">
        <v>927</v>
      </c>
      <c r="B17" s="291">
        <v>41.5079521872835</v>
      </c>
      <c r="C17" s="291">
        <v>45.834861297479812</v>
      </c>
      <c r="D17" s="291">
        <v>44.732235898170792</v>
      </c>
      <c r="E17" s="291">
        <v>44.027540170611445</v>
      </c>
      <c r="F17" s="489">
        <v>41.65605282810774</v>
      </c>
      <c r="G17" s="489">
        <v>42.065209609163169</v>
      </c>
      <c r="H17" s="489">
        <v>43.044085960902791</v>
      </c>
      <c r="I17" s="489">
        <v>43.125441592195315</v>
      </c>
      <c r="J17" s="148">
        <v>38.656467611415216</v>
      </c>
      <c r="M17" s="139"/>
      <c r="N17" s="139"/>
      <c r="O17" s="139"/>
      <c r="P17" s="139"/>
      <c r="Q17" s="139"/>
      <c r="R17" s="139"/>
      <c r="S17" s="139"/>
      <c r="T17" s="139"/>
      <c r="U17" s="49"/>
      <c r="V17" s="49"/>
    </row>
    <row r="18" spans="1:22" ht="16" customHeight="1">
      <c r="A18" s="617" t="s">
        <v>928</v>
      </c>
      <c r="B18" s="489">
        <v>23.146506698242785</v>
      </c>
      <c r="C18" s="489">
        <v>22.064847172907847</v>
      </c>
      <c r="D18" s="489">
        <v>24.621277603284099</v>
      </c>
      <c r="E18" s="489">
        <v>25.165487754957311</v>
      </c>
      <c r="F18" s="489">
        <v>30.430051639237444</v>
      </c>
      <c r="G18" s="489">
        <v>29.808941225385116</v>
      </c>
      <c r="H18" s="489">
        <v>29.225519373473485</v>
      </c>
      <c r="I18" s="489">
        <v>31.92302250795111</v>
      </c>
      <c r="J18" s="489">
        <v>19.43055793781831</v>
      </c>
      <c r="M18" s="139"/>
      <c r="N18" s="139"/>
      <c r="O18" s="139"/>
      <c r="P18" s="139"/>
      <c r="Q18" s="139"/>
      <c r="R18" s="139"/>
      <c r="S18" s="139"/>
      <c r="T18" s="139"/>
      <c r="U18" s="49"/>
      <c r="V18" s="49"/>
    </row>
    <row r="19" spans="1:22" ht="16" customHeight="1">
      <c r="A19" s="509"/>
      <c r="M19" s="139"/>
      <c r="N19" s="139"/>
      <c r="O19" s="139"/>
      <c r="P19" s="139"/>
      <c r="Q19" s="139"/>
      <c r="R19" s="139"/>
      <c r="S19" s="139"/>
      <c r="T19" s="139"/>
      <c r="U19" s="49"/>
      <c r="V19" s="49"/>
    </row>
    <row r="20" spans="1:22" ht="20.5" customHeight="1">
      <c r="A20" s="803" t="s">
        <v>929</v>
      </c>
      <c r="B20" s="804">
        <v>61.881268689850664</v>
      </c>
      <c r="C20" s="804">
        <v>62.818765843468192</v>
      </c>
      <c r="D20" s="804">
        <v>62.57038159367039</v>
      </c>
      <c r="E20" s="804">
        <v>61.647178891299234</v>
      </c>
      <c r="F20" s="804">
        <v>61.187276967729744</v>
      </c>
      <c r="G20" s="804">
        <v>61.532219765876803</v>
      </c>
      <c r="H20" s="804">
        <v>60.067801757749415</v>
      </c>
      <c r="I20" s="804">
        <v>61.133443776655071</v>
      </c>
      <c r="J20" s="804">
        <v>49.638647047848835</v>
      </c>
      <c r="M20" s="139"/>
      <c r="N20" s="139"/>
      <c r="O20" s="139"/>
      <c r="P20" s="139"/>
      <c r="Q20" s="139"/>
      <c r="R20" s="139"/>
      <c r="S20" s="139"/>
      <c r="T20" s="139"/>
      <c r="U20" s="49"/>
      <c r="V20" s="49"/>
    </row>
    <row r="21" spans="1:22" ht="16" customHeight="1">
      <c r="A21" s="532"/>
      <c r="B21" s="148"/>
      <c r="C21" s="148"/>
      <c r="D21" s="148"/>
      <c r="E21" s="148"/>
      <c r="F21" s="148"/>
      <c r="G21" s="148"/>
      <c r="H21" s="148"/>
      <c r="I21" s="148"/>
      <c r="J21" s="148"/>
      <c r="M21" s="139"/>
      <c r="N21" s="139"/>
      <c r="O21" s="139"/>
      <c r="P21" s="139"/>
      <c r="Q21" s="139"/>
      <c r="R21" s="139"/>
      <c r="S21" s="139"/>
      <c r="T21" s="139"/>
      <c r="U21" s="49"/>
      <c r="V21" s="49"/>
    </row>
    <row r="22" spans="1:22" ht="16" customHeight="1">
      <c r="A22" s="509" t="s">
        <v>930</v>
      </c>
      <c r="B22" s="148">
        <v>1309.154874926036</v>
      </c>
      <c r="C22" s="148">
        <v>1609.9331906806003</v>
      </c>
      <c r="D22" s="148">
        <v>1623.0684328954028</v>
      </c>
      <c r="E22" s="148">
        <v>1650.880740687242</v>
      </c>
      <c r="F22" s="148">
        <v>1675.6424703620339</v>
      </c>
      <c r="G22" s="148">
        <v>1673.845457984195</v>
      </c>
      <c r="H22" s="148">
        <v>1816.1964101319818</v>
      </c>
      <c r="I22" s="148">
        <v>1906.593671302543</v>
      </c>
      <c r="J22" s="148">
        <v>1745.7920109778261</v>
      </c>
      <c r="M22" s="139"/>
      <c r="N22" s="139"/>
      <c r="O22" s="139"/>
      <c r="P22" s="139"/>
      <c r="Q22" s="139"/>
      <c r="R22" s="139"/>
      <c r="S22" s="139"/>
      <c r="T22" s="139"/>
      <c r="U22" s="49"/>
      <c r="V22" s="49"/>
    </row>
    <row r="23" spans="1:22" ht="16" customHeight="1">
      <c r="A23" s="509" t="s">
        <v>931</v>
      </c>
      <c r="B23" s="148">
        <v>642.57148840790398</v>
      </c>
      <c r="C23" s="148">
        <v>596.55360269283199</v>
      </c>
      <c r="D23" s="148">
        <v>647.24086776396405</v>
      </c>
      <c r="E23" s="148">
        <v>660.67561596972803</v>
      </c>
      <c r="F23" s="148">
        <v>785.656499946336</v>
      </c>
      <c r="G23" s="148">
        <v>774.62508410392627</v>
      </c>
      <c r="H23" s="148">
        <v>718.29638908869708</v>
      </c>
      <c r="I23" s="148">
        <v>796.14125050274197</v>
      </c>
      <c r="J23" s="148">
        <v>495.973954888447</v>
      </c>
      <c r="M23" s="139"/>
      <c r="N23" s="139"/>
      <c r="O23" s="139"/>
      <c r="P23" s="139"/>
      <c r="Q23" s="139"/>
      <c r="R23" s="139"/>
      <c r="S23" s="139"/>
      <c r="T23" s="139"/>
      <c r="U23" s="49"/>
      <c r="V23" s="49"/>
    </row>
    <row r="24" spans="1:22" ht="16" customHeight="1">
      <c r="A24" s="805" t="s">
        <v>932</v>
      </c>
      <c r="B24" s="806">
        <v>1951.7263633339398</v>
      </c>
      <c r="C24" s="806">
        <v>2206.4867933734322</v>
      </c>
      <c r="D24" s="806">
        <v>2270.3093006593667</v>
      </c>
      <c r="E24" s="806">
        <v>2311.5563566569699</v>
      </c>
      <c r="F24" s="806">
        <v>2461.2989703083699</v>
      </c>
      <c r="G24" s="806">
        <v>2448.4705420881214</v>
      </c>
      <c r="H24" s="806">
        <v>2534.492799220679</v>
      </c>
      <c r="I24" s="806">
        <v>2702.734921805285</v>
      </c>
      <c r="J24" s="806">
        <v>2241.7659658662733</v>
      </c>
      <c r="M24" s="139"/>
      <c r="N24" s="139"/>
      <c r="O24" s="139"/>
      <c r="P24" s="139"/>
      <c r="Q24" s="139"/>
      <c r="R24" s="139"/>
      <c r="S24" s="139"/>
      <c r="T24" s="139"/>
      <c r="U24" s="49"/>
      <c r="V24" s="49"/>
    </row>
    <row r="25" spans="1:22" ht="16" customHeight="1">
      <c r="A25" s="290"/>
      <c r="B25" s="148"/>
      <c r="C25" s="148"/>
      <c r="D25" s="148"/>
      <c r="E25" s="148"/>
      <c r="F25" s="148"/>
      <c r="G25" s="148"/>
      <c r="H25" s="148"/>
      <c r="I25" s="148"/>
      <c r="J25" s="148"/>
      <c r="M25" s="139"/>
      <c r="N25" s="139"/>
      <c r="O25" s="139"/>
      <c r="P25" s="139"/>
      <c r="Q25" s="139"/>
      <c r="R25" s="139"/>
      <c r="S25" s="139"/>
      <c r="T25" s="139"/>
      <c r="U25" s="49"/>
      <c r="V25" s="49"/>
    </row>
    <row r="26" spans="1:22" ht="16" customHeight="1">
      <c r="A26" s="290" t="s">
        <v>933</v>
      </c>
      <c r="B26" s="148">
        <v>1951.7265500672836</v>
      </c>
      <c r="C26" s="148">
        <v>2206.4868536383387</v>
      </c>
      <c r="D26" s="148">
        <v>2270.3093006593672</v>
      </c>
      <c r="E26" s="148">
        <v>2311.5563566569704</v>
      </c>
      <c r="F26" s="148">
        <v>2461.2989703083704</v>
      </c>
      <c r="G26" s="148">
        <v>2448.4705420881196</v>
      </c>
      <c r="H26" s="148">
        <v>2534.4923468538323</v>
      </c>
      <c r="I26" s="148">
        <v>2702.7349218052855</v>
      </c>
      <c r="J26" s="148">
        <v>2241.7659658662733</v>
      </c>
      <c r="L26" s="49"/>
      <c r="M26" s="139"/>
      <c r="N26" s="139"/>
      <c r="O26" s="139"/>
      <c r="P26" s="139"/>
      <c r="Q26" s="139"/>
      <c r="R26" s="139"/>
      <c r="S26" s="139"/>
      <c r="T26" s="139"/>
      <c r="U26" s="49"/>
      <c r="V26" s="49"/>
    </row>
    <row r="27" spans="1:22" ht="16" customHeight="1">
      <c r="A27" s="290" t="s">
        <v>934</v>
      </c>
      <c r="B27" s="148">
        <v>5.66010835095343</v>
      </c>
      <c r="C27" s="148">
        <v>15.023595985896891</v>
      </c>
      <c r="D27" s="148">
        <v>6.0422273094374308</v>
      </c>
      <c r="E27" s="148">
        <v>4.2683784081487506</v>
      </c>
      <c r="F27" s="148">
        <v>3.8077215177164998</v>
      </c>
      <c r="G27" s="148">
        <v>3.1325359629242802</v>
      </c>
      <c r="H27" s="148">
        <v>1.8388685866411172</v>
      </c>
      <c r="I27" s="148">
        <v>1.9352620633513202</v>
      </c>
      <c r="J27" s="148">
        <v>1.8212419217521094</v>
      </c>
      <c r="L27" s="49"/>
      <c r="M27" s="139"/>
      <c r="N27" s="139"/>
      <c r="O27" s="139"/>
      <c r="P27" s="139"/>
      <c r="Q27" s="139"/>
      <c r="R27" s="139"/>
      <c r="S27" s="139"/>
      <c r="T27" s="139"/>
      <c r="U27" s="49"/>
      <c r="V27" s="49"/>
    </row>
    <row r="28" spans="1:22" ht="16" customHeight="1">
      <c r="A28" s="1002" t="s">
        <v>935</v>
      </c>
      <c r="B28" s="787">
        <v>195.18734158176304</v>
      </c>
      <c r="C28" s="787">
        <v>183.25355037576455</v>
      </c>
      <c r="D28" s="787">
        <v>218.77422924482161</v>
      </c>
      <c r="E28" s="787">
        <v>202.63107541305655</v>
      </c>
      <c r="F28" s="787">
        <v>224.98682536394938</v>
      </c>
      <c r="G28" s="787">
        <v>234.95413049188784</v>
      </c>
      <c r="H28" s="787">
        <v>253.46878455952691</v>
      </c>
      <c r="I28" s="787">
        <v>248.29361012040329</v>
      </c>
      <c r="J28" s="787">
        <v>132.68903647574015</v>
      </c>
      <c r="M28" s="139"/>
      <c r="N28" s="139"/>
      <c r="O28" s="139"/>
      <c r="P28" s="139"/>
      <c r="Q28" s="139"/>
      <c r="R28" s="139"/>
      <c r="S28" s="139"/>
      <c r="T28" s="139"/>
      <c r="U28" s="49"/>
      <c r="V28" s="49"/>
    </row>
    <row r="29" spans="1:22" ht="16" customHeight="1">
      <c r="A29" s="805" t="s">
        <v>932</v>
      </c>
      <c r="B29" s="806">
        <v>2152.5740000000001</v>
      </c>
      <c r="C29" s="806">
        <v>2404.7640000000001</v>
      </c>
      <c r="D29" s="806">
        <v>2495.125757213626</v>
      </c>
      <c r="E29" s="806">
        <v>2518.4558104781754</v>
      </c>
      <c r="F29" s="806">
        <v>2690.093517190036</v>
      </c>
      <c r="G29" s="806">
        <v>2686.5572085429317</v>
      </c>
      <c r="H29" s="806">
        <v>2789.8</v>
      </c>
      <c r="I29" s="806">
        <v>2952.9637939890399</v>
      </c>
      <c r="J29" s="806">
        <v>2376.2762442637654</v>
      </c>
      <c r="M29" s="139"/>
      <c r="N29" s="139"/>
      <c r="O29" s="139"/>
      <c r="P29" s="139"/>
      <c r="Q29" s="139"/>
      <c r="R29" s="139"/>
      <c r="S29" s="139"/>
      <c r="T29" s="139"/>
      <c r="U29" s="49"/>
      <c r="V29" s="49"/>
    </row>
    <row r="30" spans="1:22" ht="16" customHeight="1">
      <c r="K30" s="50"/>
    </row>
    <row r="31" spans="1:22" ht="16" customHeight="1">
      <c r="B31" s="150"/>
      <c r="C31" s="148"/>
    </row>
    <row r="32" spans="1:22" ht="17.5" customHeight="1">
      <c r="A32" s="777" t="s">
        <v>936</v>
      </c>
    </row>
    <row r="33" spans="1:17" ht="1" customHeight="1">
      <c r="A33" s="1391"/>
      <c r="B33" s="1535" t="s">
        <v>937</v>
      </c>
      <c r="C33" s="1535" t="s">
        <v>938</v>
      </c>
      <c r="D33" s="1537" t="s">
        <v>317</v>
      </c>
    </row>
    <row r="34" spans="1:17" ht="21.75" customHeight="1">
      <c r="A34" s="1392"/>
      <c r="B34" s="1536"/>
      <c r="C34" s="1536"/>
      <c r="D34" s="1538"/>
      <c r="E34" s="150"/>
      <c r="F34" s="150"/>
    </row>
    <row r="35" spans="1:17" ht="17.5" customHeight="1">
      <c r="A35" s="487" t="s">
        <v>939</v>
      </c>
      <c r="B35" s="168">
        <v>617.44381207999993</v>
      </c>
      <c r="C35" s="168">
        <v>404.24651746000006</v>
      </c>
      <c r="D35" s="168">
        <v>1021.69032954</v>
      </c>
      <c r="E35" s="150"/>
      <c r="F35" s="168"/>
      <c r="G35" s="168"/>
      <c r="H35" s="168"/>
      <c r="I35" s="148"/>
      <c r="J35" s="148"/>
    </row>
    <row r="36" spans="1:17" ht="17.5" customHeight="1">
      <c r="A36" s="487" t="s">
        <v>940</v>
      </c>
      <c r="B36" s="168">
        <v>200.18283804999999</v>
      </c>
      <c r="C36" s="168">
        <v>95.306382690000021</v>
      </c>
      <c r="D36" s="168">
        <v>295.48922074000001</v>
      </c>
      <c r="E36" s="150"/>
      <c r="F36" s="168"/>
      <c r="G36" s="168"/>
      <c r="H36" s="168"/>
      <c r="I36" s="148"/>
      <c r="J36" s="148"/>
      <c r="K36" s="168"/>
      <c r="L36" s="487"/>
    </row>
    <row r="37" spans="1:17" ht="17.5" customHeight="1">
      <c r="A37" s="487" t="s">
        <v>941</v>
      </c>
      <c r="B37" s="168">
        <v>85.391001200000005</v>
      </c>
      <c r="C37" s="168">
        <v>37.583932360000006</v>
      </c>
      <c r="D37" s="168">
        <v>122.97493356000001</v>
      </c>
      <c r="E37" s="150"/>
      <c r="F37" s="168"/>
      <c r="G37" s="168"/>
      <c r="H37" s="168"/>
      <c r="I37" s="148"/>
      <c r="J37" s="148"/>
      <c r="K37" s="168"/>
      <c r="L37" s="487"/>
    </row>
    <row r="38" spans="1:17" ht="17.5" customHeight="1">
      <c r="A38" s="487" t="s">
        <v>942</v>
      </c>
      <c r="B38" s="168">
        <v>558.40268062000052</v>
      </c>
      <c r="C38" s="168">
        <v>313.85264188000008</v>
      </c>
      <c r="D38" s="168">
        <v>872.2553225000006</v>
      </c>
      <c r="E38" s="150"/>
      <c r="F38" s="168"/>
      <c r="G38" s="168"/>
      <c r="H38" s="168"/>
      <c r="I38" s="148"/>
      <c r="J38" s="148"/>
      <c r="K38" s="168"/>
      <c r="L38" s="487"/>
    </row>
    <row r="39" spans="1:17" ht="17.5" customHeight="1">
      <c r="A39" s="1393" t="s">
        <v>317</v>
      </c>
      <c r="B39" s="1394">
        <v>1461.4203319500004</v>
      </c>
      <c r="C39" s="1394">
        <v>850.98947439000017</v>
      </c>
      <c r="D39" s="1394">
        <v>2312.4098063400006</v>
      </c>
      <c r="E39" s="150"/>
      <c r="F39" s="425"/>
      <c r="G39" s="425"/>
      <c r="H39" s="168"/>
      <c r="I39" s="148"/>
      <c r="J39" s="148"/>
      <c r="K39" s="168"/>
      <c r="L39" s="487"/>
    </row>
    <row r="40" spans="1:17" ht="17.5" customHeight="1">
      <c r="A40" s="487" t="s">
        <v>943</v>
      </c>
      <c r="B40" s="169">
        <v>7.7700406836838879E-3</v>
      </c>
      <c r="C40" s="169">
        <v>5.1947250875361691E-3</v>
      </c>
      <c r="D40" s="169">
        <v>6.5711755157401791E-3</v>
      </c>
      <c r="E40" s="150"/>
      <c r="F40" s="463"/>
      <c r="H40" s="487"/>
      <c r="I40" s="168"/>
      <c r="J40" s="168"/>
      <c r="K40" s="168"/>
      <c r="L40" s="487"/>
    </row>
    <row r="41" spans="1:17" ht="17.5" customHeight="1">
      <c r="E41" s="148"/>
    </row>
    <row r="42" spans="1:17" ht="17.5" customHeight="1">
      <c r="A42" s="777" t="s">
        <v>944</v>
      </c>
      <c r="K42" s="50"/>
    </row>
    <row r="43" spans="1:17" ht="6.65" customHeight="1">
      <c r="A43" s="1395"/>
      <c r="B43" s="1537" t="s">
        <v>937</v>
      </c>
      <c r="C43" s="1537" t="s">
        <v>938</v>
      </c>
      <c r="D43" s="1537" t="s">
        <v>317</v>
      </c>
      <c r="E43" s="486"/>
      <c r="K43" s="49"/>
    </row>
    <row r="44" spans="1:17" ht="18.649999999999999" customHeight="1">
      <c r="A44" s="1396" t="s">
        <v>103</v>
      </c>
      <c r="B44" s="1538"/>
      <c r="C44" s="1538"/>
      <c r="D44" s="1538"/>
      <c r="E44" s="486"/>
    </row>
    <row r="45" spans="1:17" ht="17.5" customHeight="1">
      <c r="A45" s="487" t="s">
        <v>939</v>
      </c>
      <c r="B45" s="168">
        <v>595.44460841999989</v>
      </c>
      <c r="C45" s="168">
        <v>428.3057143000002</v>
      </c>
      <c r="D45" s="168">
        <v>1023.7503227200001</v>
      </c>
      <c r="E45" s="486"/>
      <c r="M45" s="139"/>
      <c r="N45" s="139"/>
      <c r="O45" s="139"/>
      <c r="P45" s="139"/>
      <c r="Q45" s="139"/>
    </row>
    <row r="46" spans="1:17" ht="17.5" customHeight="1">
      <c r="A46" s="487" t="s">
        <v>940</v>
      </c>
      <c r="B46" s="168">
        <v>199.18501584999998</v>
      </c>
      <c r="C46" s="168">
        <v>86.880430910000058</v>
      </c>
      <c r="D46" s="168">
        <v>286.06544676000004</v>
      </c>
      <c r="E46" s="486"/>
      <c r="M46" s="139"/>
      <c r="N46" s="139"/>
      <c r="O46" s="139"/>
      <c r="P46" s="139"/>
      <c r="Q46" s="139"/>
    </row>
    <row r="47" spans="1:17" ht="17.5" customHeight="1">
      <c r="A47" s="487" t="s">
        <v>941</v>
      </c>
      <c r="B47" s="168">
        <v>75.224141430000003</v>
      </c>
      <c r="C47" s="168">
        <v>31.570274429999984</v>
      </c>
      <c r="D47" s="168">
        <v>106.79441585999999</v>
      </c>
      <c r="E47" s="486"/>
      <c r="M47" s="139"/>
      <c r="N47" s="139"/>
      <c r="O47" s="139"/>
      <c r="P47" s="139"/>
      <c r="Q47" s="139"/>
    </row>
    <row r="48" spans="1:17" ht="17.5" customHeight="1">
      <c r="A48" s="487" t="s">
        <v>942</v>
      </c>
      <c r="B48" s="168">
        <v>570.56759159000035</v>
      </c>
      <c r="C48" s="168">
        <v>316.90865772999939</v>
      </c>
      <c r="D48" s="168">
        <v>887.47624931999974</v>
      </c>
      <c r="E48" s="486"/>
      <c r="M48" s="139"/>
      <c r="N48" s="139"/>
      <c r="O48" s="139"/>
      <c r="P48" s="139"/>
      <c r="Q48" s="139"/>
    </row>
    <row r="49" spans="1:17" ht="17.5" customHeight="1">
      <c r="A49" s="1393" t="s">
        <v>317</v>
      </c>
      <c r="B49" s="1394">
        <v>1440.4213572900001</v>
      </c>
      <c r="C49" s="1394">
        <v>863.66507736999972</v>
      </c>
      <c r="D49" s="1394">
        <v>2304.0864346599997</v>
      </c>
      <c r="E49" s="486"/>
      <c r="M49" s="139"/>
      <c r="N49" s="139"/>
      <c r="O49" s="139"/>
      <c r="P49" s="139"/>
      <c r="Q49" s="139"/>
    </row>
    <row r="50" spans="1:17" ht="16" customHeight="1">
      <c r="A50" s="487" t="s">
        <v>943</v>
      </c>
      <c r="B50" s="169">
        <v>7.6729169718422405E-3</v>
      </c>
      <c r="C50" s="169">
        <v>5.4897921293271109E-3</v>
      </c>
      <c r="D50" s="169">
        <v>6.6775436448630624E-3</v>
      </c>
      <c r="E50" s="488"/>
    </row>
    <row r="51" spans="1:17" ht="14.25" customHeight="1">
      <c r="A51" s="487"/>
      <c r="B51" s="169"/>
      <c r="C51" s="169"/>
      <c r="D51" s="169"/>
      <c r="E51" s="486"/>
    </row>
  </sheetData>
  <mergeCells count="6">
    <mergeCell ref="B33:B34"/>
    <mergeCell ref="C33:C34"/>
    <mergeCell ref="D33:D34"/>
    <mergeCell ref="B43:B44"/>
    <mergeCell ref="C43:C44"/>
    <mergeCell ref="D43:D44"/>
  </mergeCells>
  <pageMargins left="0.70866141732283472" right="0.70866141732283472" top="0.74803149606299213" bottom="0.74803149606299213" header="0.31496062992125984" footer="0.31496062992125984"/>
  <pageSetup paperSize="9" scale="71" fitToWidth="0" fitToHeight="0"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70A8DA"/>
  </sheetPr>
  <dimension ref="A1:I51"/>
  <sheetViews>
    <sheetView view="pageLayout" zoomScale="85" zoomScaleNormal="100" zoomScaleSheetLayoutView="100" zoomScalePageLayoutView="85" workbookViewId="0">
      <selection activeCell="A4" sqref="A4"/>
    </sheetView>
  </sheetViews>
  <sheetFormatPr defaultColWidth="9.1796875" defaultRowHeight="13.5" customHeight="1"/>
  <cols>
    <col min="1" max="1" width="56.81640625" style="88" customWidth="1"/>
    <col min="2" max="2" width="6.54296875" style="88" customWidth="1"/>
    <col min="3" max="3" width="6.54296875" style="1" customWidth="1"/>
    <col min="4" max="8" width="6.54296875" style="88" customWidth="1"/>
    <col min="9" max="9" width="9.7265625" style="88" customWidth="1"/>
    <col min="10" max="13" width="9.1796875" style="88" customWidth="1"/>
    <col min="14" max="16384" width="9.1796875" style="88"/>
  </cols>
  <sheetData>
    <row r="1" spans="1:9" ht="19" customHeight="1">
      <c r="A1" s="889" t="s">
        <v>945</v>
      </c>
      <c r="B1" s="90"/>
      <c r="D1" s="110"/>
      <c r="E1" s="110"/>
      <c r="F1" s="110"/>
      <c r="G1" s="110"/>
      <c r="H1" s="110"/>
      <c r="I1" s="110"/>
    </row>
    <row r="2" spans="1:9" ht="14.15" customHeight="1">
      <c r="A2" s="110"/>
      <c r="B2" s="110"/>
      <c r="D2" s="110"/>
      <c r="E2" s="110"/>
      <c r="F2" s="110"/>
      <c r="G2" s="110"/>
      <c r="H2" s="110"/>
      <c r="I2" s="110"/>
    </row>
    <row r="3" spans="1:9" ht="13.5" customHeight="1">
      <c r="A3" s="636" t="s">
        <v>946</v>
      </c>
      <c r="B3" s="110"/>
      <c r="C3" s="5"/>
      <c r="D3" s="5"/>
      <c r="E3" s="5"/>
      <c r="F3" s="5"/>
      <c r="G3" s="5"/>
      <c r="H3" s="5"/>
      <c r="I3" s="5"/>
    </row>
    <row r="4" spans="1:9" ht="13.5" customHeight="1">
      <c r="A4" s="807" t="s">
        <v>2</v>
      </c>
      <c r="B4" s="110"/>
      <c r="C4" s="1161"/>
      <c r="D4" s="1161"/>
      <c r="E4" s="1162"/>
      <c r="F4" s="1162"/>
      <c r="G4" s="1162"/>
      <c r="H4" s="1162"/>
      <c r="I4" s="1162"/>
    </row>
    <row r="5" spans="1:9" ht="13.5" customHeight="1">
      <c r="A5" s="110"/>
      <c r="B5" s="110"/>
      <c r="C5" s="1161"/>
      <c r="D5" s="1161"/>
      <c r="E5" s="1162"/>
      <c r="F5" s="1162"/>
      <c r="G5" s="1162"/>
      <c r="H5" s="1162"/>
      <c r="I5" s="1162"/>
    </row>
    <row r="6" spans="1:9" ht="13.5" customHeight="1">
      <c r="A6" s="6"/>
      <c r="B6" s="110"/>
      <c r="C6" s="5"/>
      <c r="D6" s="93"/>
      <c r="E6" s="5"/>
      <c r="F6" s="6"/>
      <c r="G6" s="5"/>
      <c r="H6" s="6"/>
      <c r="I6" s="92"/>
    </row>
    <row r="7" spans="1:9" ht="13.5" customHeight="1">
      <c r="A7" s="109"/>
      <c r="B7" s="1161"/>
      <c r="C7" s="1161"/>
      <c r="D7" s="1161"/>
      <c r="E7" s="1162"/>
      <c r="F7" s="1162"/>
      <c r="G7" s="1162"/>
      <c r="H7" s="1162"/>
      <c r="I7" s="1162"/>
    </row>
    <row r="8" spans="1:9" ht="13.5" customHeight="1">
      <c r="A8" s="98"/>
      <c r="B8" s="93"/>
      <c r="C8" s="93"/>
      <c r="D8" s="93"/>
      <c r="E8" s="91"/>
      <c r="F8" s="91"/>
      <c r="G8" s="91"/>
      <c r="H8" s="91"/>
      <c r="I8" s="91"/>
    </row>
    <row r="9" spans="1:9" ht="13.5" customHeight="1">
      <c r="A9" s="98"/>
      <c r="B9" s="1161"/>
      <c r="C9" s="1161"/>
      <c r="D9" s="1161"/>
      <c r="E9" s="1162"/>
      <c r="F9" s="1162"/>
      <c r="G9" s="1162"/>
      <c r="H9" s="1162"/>
      <c r="I9" s="1162"/>
    </row>
    <row r="10" spans="1:9" ht="13.5" customHeight="1">
      <c r="A10" s="98"/>
      <c r="B10" s="1161"/>
      <c r="C10" s="1161"/>
      <c r="D10" s="1161"/>
      <c r="E10" s="1162"/>
      <c r="F10" s="1162"/>
      <c r="G10" s="1162"/>
      <c r="H10" s="1162"/>
      <c r="I10" s="1162"/>
    </row>
    <row r="11" spans="1:9" ht="13.5" customHeight="1">
      <c r="A11" s="98"/>
      <c r="B11" s="93"/>
      <c r="C11" s="93"/>
      <c r="D11" s="93"/>
      <c r="E11" s="91"/>
      <c r="F11" s="91"/>
      <c r="G11" s="91"/>
      <c r="H11" s="91"/>
      <c r="I11" s="91"/>
    </row>
    <row r="12" spans="1:9" ht="13.5" customHeight="1">
      <c r="A12" s="98"/>
      <c r="B12" s="93"/>
      <c r="C12" s="93"/>
      <c r="D12" s="93"/>
      <c r="E12" s="91"/>
      <c r="F12" s="91"/>
      <c r="G12" s="91"/>
      <c r="H12" s="91"/>
      <c r="I12" s="91"/>
    </row>
    <row r="13" spans="1:9" ht="13.5" customHeight="1">
      <c r="A13" s="98"/>
      <c r="B13" s="93"/>
      <c r="C13" s="93"/>
      <c r="D13" s="93"/>
      <c r="E13" s="91"/>
      <c r="F13" s="91"/>
      <c r="G13" s="91"/>
      <c r="H13" s="91"/>
      <c r="I13" s="91"/>
    </row>
    <row r="14" spans="1:9" ht="13.5" customHeight="1">
      <c r="A14" s="98"/>
      <c r="B14" s="93"/>
      <c r="C14" s="93"/>
      <c r="D14" s="93"/>
      <c r="E14" s="91"/>
      <c r="F14" s="91"/>
      <c r="G14" s="91"/>
      <c r="H14" s="91"/>
      <c r="I14" s="91"/>
    </row>
    <row r="15" spans="1:9" ht="13.5" customHeight="1">
      <c r="A15" s="97"/>
      <c r="B15" s="100"/>
      <c r="C15" s="99"/>
      <c r="D15" s="99"/>
      <c r="E15" s="99"/>
      <c r="F15" s="99"/>
      <c r="G15" s="99"/>
      <c r="H15" s="99"/>
      <c r="I15" s="99"/>
    </row>
    <row r="16" spans="1:9" ht="13.5" customHeight="1">
      <c r="A16" s="101"/>
      <c r="B16" s="93"/>
      <c r="C16" s="91"/>
      <c r="D16" s="91"/>
      <c r="E16" s="91"/>
      <c r="F16" s="91"/>
      <c r="G16" s="91"/>
      <c r="H16" s="91"/>
      <c r="I16" s="91"/>
    </row>
    <row r="17" spans="1:9" ht="13.5" customHeight="1">
      <c r="A17" s="101"/>
      <c r="B17" s="93"/>
      <c r="C17" s="91"/>
      <c r="D17" s="91"/>
      <c r="E17" s="91"/>
      <c r="F17" s="91"/>
      <c r="G17" s="91"/>
      <c r="H17" s="91"/>
      <c r="I17" s="91"/>
    </row>
    <row r="18" spans="1:9" ht="13.5" customHeight="1">
      <c r="A18" s="109"/>
      <c r="B18" s="109"/>
      <c r="D18" s="1"/>
      <c r="E18" s="1162"/>
      <c r="F18" s="1162"/>
      <c r="G18" s="1162"/>
      <c r="H18" s="1162"/>
      <c r="I18" s="1162"/>
    </row>
    <row r="19" spans="1:9" ht="13.5" customHeight="1">
      <c r="A19" s="94"/>
      <c r="B19" s="93"/>
      <c r="C19" s="5"/>
      <c r="D19" s="93"/>
      <c r="E19" s="5"/>
      <c r="F19" s="6"/>
      <c r="G19" s="5"/>
      <c r="H19" s="6"/>
      <c r="I19" s="92"/>
    </row>
    <row r="20" spans="1:9" ht="13.5" customHeight="1">
      <c r="A20" s="109"/>
      <c r="B20" s="1161"/>
      <c r="C20" s="1161"/>
      <c r="D20" s="1161"/>
      <c r="E20" s="1162"/>
      <c r="F20" s="1162"/>
      <c r="G20" s="1162"/>
      <c r="H20" s="1162"/>
      <c r="I20" s="1162"/>
    </row>
    <row r="21" spans="1:9" ht="13.5" customHeight="1">
      <c r="A21" s="98"/>
      <c r="B21" s="93"/>
      <c r="C21" s="93"/>
      <c r="D21" s="93"/>
      <c r="E21" s="91"/>
      <c r="F21" s="91"/>
      <c r="G21" s="91"/>
      <c r="H21" s="91"/>
      <c r="I21" s="91"/>
    </row>
    <row r="22" spans="1:9" ht="13.5" customHeight="1">
      <c r="A22" s="98"/>
      <c r="B22" s="93"/>
      <c r="C22" s="93"/>
      <c r="D22" s="93"/>
      <c r="E22" s="91"/>
      <c r="F22" s="91"/>
      <c r="G22" s="91"/>
      <c r="H22" s="91"/>
      <c r="I22" s="91"/>
    </row>
    <row r="23" spans="1:9" ht="13.5" customHeight="1">
      <c r="A23" s="98"/>
      <c r="B23" s="93"/>
      <c r="C23" s="93"/>
      <c r="D23" s="93"/>
      <c r="E23" s="91"/>
      <c r="F23" s="91"/>
      <c r="G23" s="91"/>
      <c r="H23" s="91"/>
      <c r="I23" s="91"/>
    </row>
    <row r="24" spans="1:9" ht="13.5" customHeight="1">
      <c r="A24" s="110"/>
      <c r="B24" s="1161"/>
      <c r="C24" s="1161"/>
      <c r="D24" s="1161"/>
      <c r="E24" s="1162"/>
      <c r="F24" s="1162"/>
      <c r="G24" s="1162"/>
      <c r="H24" s="1162"/>
      <c r="I24" s="1162"/>
    </row>
    <row r="25" spans="1:9" ht="13.5" customHeight="1">
      <c r="A25" s="110"/>
      <c r="B25" s="1161"/>
      <c r="C25" s="1161"/>
      <c r="D25" s="1161"/>
      <c r="E25" s="1162"/>
      <c r="F25" s="1162"/>
      <c r="G25" s="1162"/>
      <c r="H25" s="1162"/>
      <c r="I25" s="1162"/>
    </row>
    <row r="26" spans="1:9" ht="13.5" customHeight="1">
      <c r="A26" s="636" t="s">
        <v>947</v>
      </c>
      <c r="B26" s="110"/>
      <c r="D26" s="110"/>
      <c r="E26" s="110"/>
      <c r="F26" s="110"/>
      <c r="G26" s="110"/>
      <c r="H26" s="110"/>
      <c r="I26" s="110"/>
    </row>
    <row r="27" spans="1:9" ht="13.5" customHeight="1">
      <c r="A27" s="807" t="s">
        <v>2</v>
      </c>
      <c r="B27" s="93"/>
      <c r="C27" s="93"/>
      <c r="D27" s="93"/>
      <c r="E27" s="91"/>
      <c r="F27" s="91"/>
      <c r="G27" s="91"/>
      <c r="H27" s="91"/>
      <c r="I27" s="91"/>
    </row>
    <row r="28" spans="1:9" ht="13.5" customHeight="1">
      <c r="A28" s="110"/>
      <c r="B28" s="93"/>
      <c r="C28" s="93"/>
      <c r="D28" s="93"/>
      <c r="E28" s="91"/>
      <c r="F28" s="91"/>
      <c r="G28" s="91"/>
      <c r="H28" s="91"/>
      <c r="I28" s="91"/>
    </row>
    <row r="29" spans="1:9" ht="13.5" customHeight="1">
      <c r="A29" s="97"/>
      <c r="B29" s="100"/>
      <c r="C29" s="99"/>
      <c r="D29" s="99"/>
      <c r="E29" s="99"/>
      <c r="F29" s="99"/>
      <c r="G29" s="99"/>
      <c r="H29" s="99"/>
      <c r="I29" s="99"/>
    </row>
    <row r="30" spans="1:9" ht="13.5" customHeight="1">
      <c r="A30" s="101"/>
      <c r="B30" s="96"/>
      <c r="C30" s="89"/>
      <c r="D30" s="89"/>
      <c r="E30" s="89"/>
      <c r="F30" s="89"/>
      <c r="G30" s="89"/>
      <c r="H30" s="89"/>
      <c r="I30" s="89"/>
    </row>
    <row r="31" spans="1:9" ht="13.5" customHeight="1">
      <c r="A31" s="90"/>
      <c r="B31" s="90"/>
      <c r="D31" s="110"/>
      <c r="E31" s="110"/>
      <c r="F31" s="110"/>
      <c r="G31" s="110"/>
      <c r="H31" s="110"/>
      <c r="I31" s="110"/>
    </row>
    <row r="32" spans="1:9" ht="13.5" customHeight="1">
      <c r="A32" s="94"/>
      <c r="B32" s="93"/>
      <c r="C32" s="5"/>
      <c r="D32" s="93"/>
      <c r="E32" s="5"/>
      <c r="F32" s="6"/>
      <c r="G32" s="5"/>
      <c r="H32" s="6"/>
      <c r="I32" s="92"/>
    </row>
    <row r="33" spans="1:9" ht="13.5" customHeight="1">
      <c r="A33"/>
      <c r="B33" s="1161"/>
      <c r="C33" s="1161"/>
      <c r="D33" s="1161"/>
      <c r="E33" s="1162"/>
      <c r="F33" s="1162"/>
      <c r="G33" s="1162"/>
      <c r="H33" s="1162"/>
      <c r="I33" s="1162"/>
    </row>
    <row r="34" spans="1:9" ht="13.5" customHeight="1">
      <c r="A34" s="98"/>
      <c r="B34" s="93"/>
      <c r="C34" s="93"/>
      <c r="D34" s="93"/>
      <c r="E34" s="91"/>
      <c r="F34" s="91"/>
      <c r="G34" s="91"/>
      <c r="H34" s="91"/>
      <c r="I34" s="91"/>
    </row>
    <row r="35" spans="1:9" ht="13.5" customHeight="1">
      <c r="A35" s="98"/>
      <c r="B35" s="93"/>
      <c r="C35" s="93"/>
      <c r="D35" s="93"/>
      <c r="E35" s="91"/>
      <c r="F35" s="91"/>
      <c r="G35" s="91"/>
      <c r="H35" s="91"/>
      <c r="I35" s="91"/>
    </row>
    <row r="36" spans="1:9" ht="13.5" customHeight="1">
      <c r="A36" s="98"/>
      <c r="B36" s="93"/>
      <c r="C36" s="93"/>
      <c r="D36" s="93"/>
      <c r="E36" s="91"/>
      <c r="F36" s="91"/>
      <c r="G36" s="91"/>
      <c r="H36" s="91"/>
      <c r="I36" s="91"/>
    </row>
    <row r="37" spans="1:9" ht="13.5" customHeight="1">
      <c r="A37" s="98"/>
      <c r="B37" s="1161"/>
      <c r="C37" s="1161"/>
      <c r="D37" s="1161"/>
      <c r="E37" s="1162"/>
      <c r="F37" s="1162"/>
      <c r="G37" s="1162"/>
      <c r="H37" s="1162"/>
      <c r="I37" s="1162"/>
    </row>
    <row r="38" spans="1:9" ht="13.5" customHeight="1">
      <c r="A38" s="98"/>
      <c r="B38" s="1161"/>
      <c r="C38" s="1161"/>
      <c r="D38" s="1161"/>
      <c r="E38" s="1162"/>
      <c r="F38" s="1162"/>
      <c r="G38" s="1162"/>
      <c r="H38" s="1162"/>
      <c r="I38" s="1162"/>
    </row>
    <row r="39" spans="1:9" ht="13.5" customHeight="1">
      <c r="A39" s="98"/>
      <c r="B39" s="93"/>
      <c r="C39" s="93"/>
      <c r="D39" s="93"/>
      <c r="E39" s="91"/>
      <c r="F39" s="91"/>
      <c r="G39" s="91"/>
      <c r="H39" s="91"/>
      <c r="I39" s="91"/>
    </row>
    <row r="40" spans="1:9" ht="13.5" customHeight="1">
      <c r="A40" s="98"/>
      <c r="B40" s="93"/>
      <c r="C40" s="93"/>
      <c r="D40" s="93"/>
      <c r="E40" s="91"/>
      <c r="F40" s="91"/>
      <c r="G40" s="91"/>
      <c r="H40" s="91"/>
      <c r="I40" s="91"/>
    </row>
    <row r="41" spans="1:9" ht="13.5" customHeight="1">
      <c r="A41" s="97"/>
      <c r="B41" s="96"/>
      <c r="C41" s="89"/>
      <c r="D41" s="89"/>
      <c r="E41" s="89"/>
      <c r="F41" s="89"/>
      <c r="G41" s="89"/>
      <c r="H41" s="89"/>
      <c r="I41" s="89"/>
    </row>
    <row r="42" spans="1:9" ht="13.5" customHeight="1">
      <c r="A42" s="109"/>
      <c r="B42" s="96"/>
      <c r="C42" s="89"/>
      <c r="D42" s="89"/>
      <c r="E42" s="89"/>
      <c r="F42" s="89"/>
      <c r="G42" s="89"/>
      <c r="H42" s="89"/>
      <c r="I42" s="89"/>
    </row>
    <row r="43" spans="1:9" ht="13.5" customHeight="1">
      <c r="A43" s="95"/>
      <c r="B43" s="5"/>
      <c r="C43" s="5"/>
      <c r="D43" s="5"/>
      <c r="E43" s="5"/>
      <c r="F43" s="5"/>
      <c r="G43" s="5"/>
      <c r="H43" s="5"/>
      <c r="I43" s="5"/>
    </row>
    <row r="44" spans="1:9" ht="13.5" customHeight="1">
      <c r="A44" s="94"/>
      <c r="B44" s="93"/>
      <c r="C44" s="5"/>
      <c r="D44" s="93"/>
      <c r="E44" s="5"/>
      <c r="F44" s="6"/>
      <c r="G44" s="5"/>
      <c r="H44" s="6"/>
      <c r="I44" s="92"/>
    </row>
    <row r="45" spans="1:9" ht="13.5" customHeight="1">
      <c r="A45" s="109"/>
      <c r="B45" s="1161"/>
      <c r="C45" s="1161"/>
      <c r="D45" s="1161"/>
      <c r="E45" s="1162"/>
      <c r="F45" s="1162"/>
      <c r="G45" s="1162"/>
      <c r="H45" s="1162"/>
      <c r="I45" s="1162"/>
    </row>
    <row r="46" spans="1:9" ht="13.5" customHeight="1">
      <c r="A46" s="109"/>
      <c r="B46" s="1161"/>
      <c r="C46" s="1161"/>
      <c r="D46" s="1161"/>
      <c r="E46" s="1162"/>
      <c r="F46" s="1162"/>
      <c r="G46" s="1162"/>
      <c r="H46" s="1162"/>
      <c r="I46" s="1162"/>
    </row>
    <row r="47" spans="1:9" ht="13.5" customHeight="1">
      <c r="A47" s="110"/>
      <c r="B47" s="110"/>
      <c r="D47" s="110"/>
      <c r="E47" s="110"/>
      <c r="F47" s="110"/>
      <c r="G47" s="110"/>
      <c r="H47" s="1162"/>
      <c r="I47" s="1162"/>
    </row>
    <row r="48" spans="1:9" ht="13.5" customHeight="1">
      <c r="A48" s="110"/>
      <c r="B48" s="110"/>
      <c r="D48" s="110"/>
      <c r="E48" s="110"/>
      <c r="F48" s="110"/>
      <c r="G48" s="110"/>
      <c r="H48" s="1162"/>
      <c r="I48" s="1162"/>
    </row>
    <row r="49" spans="1:9" ht="13.5" customHeight="1">
      <c r="A49" s="110"/>
      <c r="B49" s="110"/>
      <c r="D49" s="110"/>
      <c r="E49" s="110"/>
      <c r="F49" s="110"/>
      <c r="G49" s="110"/>
      <c r="H49" s="1162"/>
      <c r="I49" s="1162"/>
    </row>
    <row r="50" spans="1:9" ht="13.5" customHeight="1">
      <c r="A50" s="110"/>
      <c r="B50" s="110"/>
      <c r="D50" s="110"/>
      <c r="E50" s="110"/>
      <c r="F50" s="110"/>
      <c r="G50" s="110"/>
      <c r="H50" s="110"/>
      <c r="I50" s="110"/>
    </row>
    <row r="51" spans="1:9" ht="13.5" customHeight="1">
      <c r="A51" s="102"/>
      <c r="B51" s="102"/>
      <c r="C51" s="103"/>
      <c r="D51" s="102"/>
      <c r="E51" s="102"/>
      <c r="F51" s="102"/>
      <c r="G51" s="110"/>
      <c r="H51" s="110"/>
      <c r="I51" s="110"/>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codeName="Sheet41">
    <tabColor theme="0" tint="-0.34998626667073579"/>
  </sheetPr>
  <dimension ref="A1:K53"/>
  <sheetViews>
    <sheetView view="pageLayout" topLeftCell="A40" zoomScale="85" zoomScaleNormal="100" zoomScaleSheetLayoutView="85" zoomScalePageLayoutView="85" workbookViewId="0">
      <selection activeCell="A4" sqref="A4"/>
    </sheetView>
  </sheetViews>
  <sheetFormatPr defaultColWidth="9.1796875" defaultRowHeight="13.5" customHeight="1"/>
  <cols>
    <col min="1" max="1" width="40.453125" style="136" customWidth="1"/>
    <col min="2" max="3" width="8.1796875" style="136" customWidth="1"/>
    <col min="4" max="4" width="6.81640625" style="136" customWidth="1"/>
    <col min="5" max="5" width="6.81640625" style="59" customWidth="1"/>
    <col min="6" max="6" width="6.81640625" style="136" customWidth="1"/>
    <col min="7" max="7" width="6.81640625" style="59" customWidth="1"/>
    <col min="8" max="8" width="6.81640625" style="136" customWidth="1"/>
    <col min="9" max="9" width="6.81640625" style="59" customWidth="1"/>
    <col min="10" max="11" width="6.81640625" style="136" customWidth="1"/>
    <col min="12" max="12" width="8" style="136" customWidth="1"/>
    <col min="13" max="16384" width="9.1796875" style="136"/>
  </cols>
  <sheetData>
    <row r="1" spans="1:11" ht="20.149999999999999" customHeight="1">
      <c r="A1" s="890" t="s">
        <v>948</v>
      </c>
      <c r="B1" s="890"/>
      <c r="C1" s="890"/>
      <c r="D1" s="368"/>
      <c r="E1" s="368"/>
      <c r="F1" s="368"/>
      <c r="G1" s="368"/>
      <c r="H1" s="368"/>
      <c r="I1" s="368"/>
      <c r="J1" s="368"/>
      <c r="K1" s="368"/>
    </row>
    <row r="2" spans="1:11" ht="14.5" customHeight="1">
      <c r="A2" s="533" t="s">
        <v>949</v>
      </c>
      <c r="B2" s="533"/>
      <c r="C2" s="533"/>
      <c r="D2" s="371"/>
      <c r="E2" s="371"/>
      <c r="F2" s="371"/>
      <c r="G2" s="371"/>
      <c r="H2" s="371"/>
      <c r="I2" s="371"/>
      <c r="J2" s="371"/>
      <c r="K2" s="370"/>
    </row>
    <row r="3" spans="1:11" ht="14.5" customHeight="1">
      <c r="A3" s="533"/>
      <c r="B3" s="533"/>
      <c r="C3" s="533"/>
      <c r="D3" s="371"/>
      <c r="E3" s="371"/>
      <c r="F3" s="371"/>
      <c r="G3" s="371"/>
      <c r="H3" s="371"/>
      <c r="I3" s="371"/>
      <c r="J3" s="371"/>
      <c r="K3" s="370"/>
    </row>
    <row r="4" spans="1:11" ht="14.5" customHeight="1">
      <c r="A4" s="811" t="s">
        <v>950</v>
      </c>
      <c r="B4" s="811"/>
      <c r="C4" s="811"/>
      <c r="D4" s="809"/>
      <c r="E4" s="810"/>
      <c r="F4" s="809"/>
      <c r="G4" s="810"/>
      <c r="H4" s="809"/>
      <c r="I4" s="810"/>
    </row>
    <row r="5" spans="1:11" ht="14.5" customHeight="1">
      <c r="A5" s="818" t="s">
        <v>951</v>
      </c>
      <c r="B5" s="1039" t="s">
        <v>228</v>
      </c>
      <c r="C5" s="1040" t="s">
        <v>952</v>
      </c>
      <c r="D5" s="1039" t="s">
        <v>229</v>
      </c>
      <c r="E5" s="1040" t="s">
        <v>952</v>
      </c>
      <c r="F5" s="1039" t="s">
        <v>230</v>
      </c>
      <c r="G5" s="1040" t="s">
        <v>952</v>
      </c>
      <c r="H5" s="1039" t="s">
        <v>231</v>
      </c>
      <c r="I5" s="1040" t="s">
        <v>952</v>
      </c>
      <c r="J5" s="1039" t="s">
        <v>232</v>
      </c>
      <c r="K5" s="1040" t="s">
        <v>952</v>
      </c>
    </row>
    <row r="6" spans="1:11" ht="14.5" customHeight="1">
      <c r="A6" s="1045" t="s">
        <v>953</v>
      </c>
      <c r="B6" s="1058">
        <v>17.6162681617615</v>
      </c>
      <c r="C6" s="1059">
        <v>0.74</v>
      </c>
      <c r="D6" s="1058">
        <v>17.517557398239799</v>
      </c>
      <c r="E6" s="1059">
        <v>0.74</v>
      </c>
      <c r="F6" s="1058">
        <v>17.4633929465218</v>
      </c>
      <c r="G6" s="1059">
        <v>0.7423845097415942</v>
      </c>
      <c r="H6" s="1058">
        <v>17.424223678915101</v>
      </c>
      <c r="I6" s="1059">
        <v>0.74625769234958861</v>
      </c>
      <c r="J6" s="1058">
        <v>17.344242688782899</v>
      </c>
      <c r="K6" s="1059">
        <v>0.74895830401807784</v>
      </c>
    </row>
    <row r="7" spans="1:11" ht="14.5" customHeight="1">
      <c r="A7" s="1045" t="s">
        <v>954</v>
      </c>
      <c r="B7" s="1058">
        <v>2.6623857727888902</v>
      </c>
      <c r="C7" s="1059">
        <v>0.11</v>
      </c>
      <c r="D7" s="1058">
        <v>2.6394190900062</v>
      </c>
      <c r="E7" s="1059">
        <v>0.11</v>
      </c>
      <c r="F7" s="1058">
        <v>2.6189090219149902</v>
      </c>
      <c r="G7" s="1059">
        <v>0.11133217332084562</v>
      </c>
      <c r="H7" s="1058">
        <v>2.5731917618873998</v>
      </c>
      <c r="I7" s="1059">
        <v>0.1102065826050407</v>
      </c>
      <c r="J7" s="1058">
        <v>2.5407991120694202</v>
      </c>
      <c r="K7" s="1059">
        <v>0.10971667244121613</v>
      </c>
    </row>
    <row r="8" spans="1:11" ht="14.5" customHeight="1">
      <c r="A8" s="1045" t="s">
        <v>955</v>
      </c>
      <c r="B8" s="1058">
        <v>2.0691408893781502</v>
      </c>
      <c r="C8" s="1059">
        <v>0.09</v>
      </c>
      <c r="D8" s="1058">
        <v>2.0470024089396701</v>
      </c>
      <c r="E8" s="1059">
        <v>0.09</v>
      </c>
      <c r="F8" s="1058">
        <v>2.0243035542309502</v>
      </c>
      <c r="G8" s="1059">
        <v>8.6054961156630624E-2</v>
      </c>
      <c r="H8" s="1058">
        <v>1.97901698463147</v>
      </c>
      <c r="I8" s="1059">
        <v>8.4758820552725878E-2</v>
      </c>
      <c r="J8" s="1058">
        <v>1.9406161938841899</v>
      </c>
      <c r="K8" s="1059">
        <v>8.3799600789806111E-2</v>
      </c>
    </row>
    <row r="9" spans="1:11" ht="14.5" customHeight="1">
      <c r="A9" s="1045" t="s">
        <v>956</v>
      </c>
      <c r="B9" s="1058">
        <v>1.4584854459471801</v>
      </c>
      <c r="C9" s="1059">
        <v>0.06</v>
      </c>
      <c r="D9" s="1058">
        <v>1.44016045499395</v>
      </c>
      <c r="E9" s="1059">
        <v>0.06</v>
      </c>
      <c r="F9" s="1058">
        <v>1.4167745012505599</v>
      </c>
      <c r="G9" s="1059">
        <v>6.0228355780929436E-2</v>
      </c>
      <c r="H9" s="1058">
        <v>1.3723703507960701</v>
      </c>
      <c r="I9" s="1059">
        <v>5.8776904492644673E-2</v>
      </c>
      <c r="J9" s="1058">
        <v>1.3321634697335001</v>
      </c>
      <c r="K9" s="1059">
        <v>5.7525422750899849E-2</v>
      </c>
    </row>
    <row r="10" spans="1:11" ht="14.5" customHeight="1">
      <c r="A10" s="1061" t="s">
        <v>957</v>
      </c>
      <c r="B10" s="1053" t="s">
        <v>962</v>
      </c>
      <c r="C10" s="1060">
        <v>0</v>
      </c>
      <c r="D10" s="1053" t="s">
        <v>962</v>
      </c>
      <c r="E10" s="1060">
        <v>0</v>
      </c>
      <c r="F10" s="1053" t="s">
        <v>962</v>
      </c>
      <c r="G10" s="1060">
        <v>0</v>
      </c>
      <c r="H10" s="1053" t="s">
        <v>962</v>
      </c>
      <c r="I10" s="1060">
        <v>0</v>
      </c>
      <c r="J10" s="1053" t="s">
        <v>962</v>
      </c>
      <c r="K10" s="1060">
        <v>0</v>
      </c>
    </row>
    <row r="11" spans="1:11" ht="14.5" customHeight="1">
      <c r="A11" s="1057" t="s">
        <v>317</v>
      </c>
      <c r="B11" s="1055">
        <f>B6+B7+B8+B9</f>
        <v>23.806280269875721</v>
      </c>
      <c r="C11" s="1056">
        <v>1</v>
      </c>
      <c r="D11" s="1055">
        <v>23.644139352179618</v>
      </c>
      <c r="E11" s="1056">
        <v>1</v>
      </c>
      <c r="F11" s="1055">
        <v>23.523380023918303</v>
      </c>
      <c r="G11" s="1056">
        <v>1</v>
      </c>
      <c r="H11" s="1055">
        <v>23.348802776230045</v>
      </c>
      <c r="I11" s="1056">
        <v>1</v>
      </c>
      <c r="J11" s="1055">
        <v>23.157821464470011</v>
      </c>
      <c r="K11" s="1056">
        <v>1</v>
      </c>
    </row>
    <row r="12" spans="1:11" ht="14.5" customHeight="1">
      <c r="A12" s="534"/>
      <c r="B12" s="534"/>
      <c r="C12" s="534"/>
      <c r="D12" s="583"/>
      <c r="E12" s="584"/>
      <c r="F12" s="583"/>
      <c r="G12" s="584"/>
      <c r="H12" s="583"/>
      <c r="I12" s="584"/>
      <c r="J12" s="583"/>
      <c r="K12" s="584"/>
    </row>
    <row r="13" spans="1:11" ht="14.5" customHeight="1">
      <c r="A13" s="811" t="s">
        <v>958</v>
      </c>
      <c r="B13" s="811"/>
      <c r="C13" s="811"/>
      <c r="D13" s="585"/>
      <c r="E13" s="585"/>
      <c r="F13" s="585"/>
      <c r="G13" s="585"/>
      <c r="H13" s="585"/>
      <c r="I13" s="585"/>
      <c r="J13" s="585"/>
      <c r="K13" s="585"/>
    </row>
    <row r="14" spans="1:11" ht="14.5" customHeight="1">
      <c r="A14" s="818" t="s">
        <v>959</v>
      </c>
      <c r="B14" s="1041" t="s">
        <v>228</v>
      </c>
      <c r="C14" s="1042" t="s">
        <v>952</v>
      </c>
      <c r="D14" s="1041" t="s">
        <v>229</v>
      </c>
      <c r="E14" s="1042" t="s">
        <v>952</v>
      </c>
      <c r="F14" s="1041" t="s">
        <v>230</v>
      </c>
      <c r="G14" s="1042" t="s">
        <v>952</v>
      </c>
      <c r="H14" s="1233" t="s">
        <v>231</v>
      </c>
      <c r="I14" s="1234" t="s">
        <v>952</v>
      </c>
      <c r="J14" s="1233" t="s">
        <v>232</v>
      </c>
      <c r="K14" s="1042" t="s">
        <v>952</v>
      </c>
    </row>
    <row r="15" spans="1:11" ht="14.5" customHeight="1">
      <c r="A15" s="533" t="s">
        <v>953</v>
      </c>
      <c r="B15" s="1050">
        <v>5.8654593093065301</v>
      </c>
      <c r="C15" s="1051">
        <v>0.27038810813782399</v>
      </c>
      <c r="D15" s="1050">
        <v>5.7646912335341502</v>
      </c>
      <c r="E15" s="1051">
        <v>0.27165340603210503</v>
      </c>
      <c r="F15" s="1050">
        <v>5.7007346085470498</v>
      </c>
      <c r="G15" s="1051">
        <v>0.27168283947563898</v>
      </c>
      <c r="H15" s="1050">
        <v>5.5355077312755103</v>
      </c>
      <c r="I15" s="1051">
        <v>0.27318961647006901</v>
      </c>
      <c r="J15" s="1050">
        <v>4.9857546044351597</v>
      </c>
      <c r="K15" s="1051">
        <v>0.26539115304039301</v>
      </c>
    </row>
    <row r="16" spans="1:11" ht="14.5" customHeight="1">
      <c r="A16" s="533" t="s">
        <v>954</v>
      </c>
      <c r="B16" s="1050">
        <v>3.9950627905384102</v>
      </c>
      <c r="C16" s="1051">
        <v>0.18416587906620499</v>
      </c>
      <c r="D16" s="1050">
        <v>3.90693823881867</v>
      </c>
      <c r="E16" s="1051">
        <v>0.18410926738941699</v>
      </c>
      <c r="F16" s="1050">
        <v>3.8458071353609302</v>
      </c>
      <c r="G16" s="1051">
        <v>0.18328160743424499</v>
      </c>
      <c r="H16" s="1050">
        <v>3.7380101246825501</v>
      </c>
      <c r="I16" s="1051">
        <v>0.18447911228695099</v>
      </c>
      <c r="J16" s="1050">
        <v>3.3324838641772501</v>
      </c>
      <c r="K16" s="1051">
        <v>0.17738773874184699</v>
      </c>
    </row>
    <row r="17" spans="1:11" ht="14.5" customHeight="1">
      <c r="A17" s="533" t="s">
        <v>955</v>
      </c>
      <c r="B17" s="1050">
        <v>5.0185071429145003</v>
      </c>
      <c r="C17" s="1051">
        <v>0.23134499456773799</v>
      </c>
      <c r="D17" s="1050">
        <v>4.8617268987914004</v>
      </c>
      <c r="E17" s="1051">
        <v>0.22910241290493299</v>
      </c>
      <c r="F17" s="1050">
        <v>4.7901604153302602</v>
      </c>
      <c r="G17" s="1051">
        <v>0.22828713710502399</v>
      </c>
      <c r="H17" s="1050">
        <v>4.5419843394094404</v>
      </c>
      <c r="I17" s="1051">
        <v>0.22415702767168</v>
      </c>
      <c r="J17" s="1050">
        <v>4.2497552902140603</v>
      </c>
      <c r="K17" s="1051">
        <v>0.22621399288407101</v>
      </c>
    </row>
    <row r="18" spans="1:11" ht="14.5" customHeight="1">
      <c r="A18" s="533" t="s">
        <v>956</v>
      </c>
      <c r="B18" s="1050">
        <v>4.4882735871286297</v>
      </c>
      <c r="C18" s="1051">
        <v>0.20690209240785801</v>
      </c>
      <c r="D18" s="1050">
        <v>4.3933989496235899</v>
      </c>
      <c r="E18" s="1051">
        <v>0.20703308128290401</v>
      </c>
      <c r="F18" s="1050">
        <v>4.3570038187745999</v>
      </c>
      <c r="G18" s="1051">
        <v>0.20764397053603301</v>
      </c>
      <c r="H18" s="1050">
        <v>4.16815105190443</v>
      </c>
      <c r="I18" s="1051">
        <v>0.20570752359814801</v>
      </c>
      <c r="J18" s="1050">
        <v>3.8864466339863801</v>
      </c>
      <c r="K18" s="1051">
        <v>0.206875114251727</v>
      </c>
    </row>
    <row r="19" spans="1:11" ht="14.5" customHeight="1">
      <c r="A19" s="533" t="s">
        <v>960</v>
      </c>
      <c r="B19" s="1050">
        <v>2.3254385769078998</v>
      </c>
      <c r="C19" s="1051">
        <v>0.107198925820385</v>
      </c>
      <c r="D19" s="1050">
        <v>2.2940028421276701</v>
      </c>
      <c r="E19" s="1051">
        <v>0.108101832390642</v>
      </c>
      <c r="F19" s="1050">
        <v>2.2893440355608901</v>
      </c>
      <c r="G19" s="1051">
        <v>0.109104445449062</v>
      </c>
      <c r="H19" s="1050">
        <v>2.27885820100617</v>
      </c>
      <c r="I19" s="1051">
        <v>0.112466719973146</v>
      </c>
      <c r="J19" s="1050">
        <v>2.3319982179584202</v>
      </c>
      <c r="K19" s="1051">
        <v>0.124132001081959</v>
      </c>
    </row>
    <row r="20" spans="1:11" ht="14.5" customHeight="1">
      <c r="A20" s="533" t="s">
        <v>961</v>
      </c>
      <c r="B20" s="1050" t="s">
        <v>962</v>
      </c>
      <c r="C20" s="1052">
        <v>0</v>
      </c>
      <c r="D20" s="1050" t="s">
        <v>962</v>
      </c>
      <c r="E20" s="1052">
        <v>0</v>
      </c>
      <c r="F20" s="1050" t="s">
        <v>962</v>
      </c>
      <c r="G20" s="1052">
        <v>0</v>
      </c>
      <c r="H20" s="1050" t="s">
        <v>962</v>
      </c>
      <c r="I20" s="1052">
        <v>0</v>
      </c>
      <c r="J20" s="1050" t="s">
        <v>962</v>
      </c>
      <c r="K20" s="1052">
        <v>0</v>
      </c>
    </row>
    <row r="21" spans="1:11" ht="14.5" customHeight="1">
      <c r="A21" s="819" t="s">
        <v>963</v>
      </c>
      <c r="B21" s="1053" t="s">
        <v>962</v>
      </c>
      <c r="C21" s="1054">
        <v>0</v>
      </c>
      <c r="D21" s="1053" t="s">
        <v>962</v>
      </c>
      <c r="E21" s="1054">
        <v>0</v>
      </c>
      <c r="F21" s="1053" t="s">
        <v>962</v>
      </c>
      <c r="G21" s="1054">
        <v>0</v>
      </c>
      <c r="H21" s="1053" t="s">
        <v>962</v>
      </c>
      <c r="I21" s="1054">
        <v>0</v>
      </c>
      <c r="J21" s="1053" t="s">
        <v>962</v>
      </c>
      <c r="K21" s="1054">
        <v>0</v>
      </c>
    </row>
    <row r="22" spans="1:11" ht="14.5" customHeight="1">
      <c r="A22" s="812" t="s">
        <v>317</v>
      </c>
      <c r="B22" s="1055">
        <v>21.692741406795701</v>
      </c>
      <c r="C22" s="1056">
        <v>1</v>
      </c>
      <c r="D22" s="1055">
        <v>21.220758162895482</v>
      </c>
      <c r="E22" s="1056">
        <v>1</v>
      </c>
      <c r="F22" s="1055">
        <v>20.983050013573731</v>
      </c>
      <c r="G22" s="1056">
        <v>1</v>
      </c>
      <c r="H22" s="1055">
        <v>20.2625114482782</v>
      </c>
      <c r="I22" s="1056">
        <v>1</v>
      </c>
      <c r="J22" s="1055">
        <v>18.786438610771299</v>
      </c>
      <c r="K22" s="1056">
        <v>1</v>
      </c>
    </row>
    <row r="23" spans="1:11" ht="14.5" customHeight="1">
      <c r="A23" s="533"/>
      <c r="B23" s="533"/>
      <c r="C23" s="533"/>
      <c r="D23" s="374"/>
      <c r="E23" s="373"/>
      <c r="F23" s="374"/>
      <c r="G23" s="373"/>
      <c r="H23" s="374"/>
      <c r="I23" s="373"/>
      <c r="J23" s="374"/>
      <c r="K23" s="373"/>
    </row>
    <row r="24" spans="1:11" ht="14.5" customHeight="1">
      <c r="A24" s="811" t="s">
        <v>964</v>
      </c>
      <c r="B24" s="811"/>
      <c r="C24" s="811"/>
      <c r="D24" s="372"/>
      <c r="E24" s="810"/>
      <c r="F24" s="372"/>
      <c r="G24" s="810"/>
      <c r="H24" s="372"/>
      <c r="I24" s="810"/>
      <c r="J24" s="372"/>
      <c r="K24" s="810"/>
    </row>
    <row r="25" spans="1:11" ht="14.5" customHeight="1">
      <c r="A25" s="818" t="s">
        <v>951</v>
      </c>
      <c r="B25" s="1039" t="s">
        <v>228</v>
      </c>
      <c r="C25" s="1040" t="s">
        <v>952</v>
      </c>
      <c r="D25" s="1039" t="s">
        <v>229</v>
      </c>
      <c r="E25" s="1040" t="s">
        <v>952</v>
      </c>
      <c r="F25" s="1039" t="s">
        <v>230</v>
      </c>
      <c r="G25" s="1040" t="s">
        <v>952</v>
      </c>
      <c r="H25" s="1233" t="s">
        <v>231</v>
      </c>
      <c r="I25" s="1235" t="s">
        <v>952</v>
      </c>
      <c r="J25" s="1233" t="s">
        <v>232</v>
      </c>
      <c r="K25" s="1235" t="s">
        <v>952</v>
      </c>
    </row>
    <row r="26" spans="1:11" ht="14.5" customHeight="1">
      <c r="A26" s="1045" t="s">
        <v>953</v>
      </c>
      <c r="B26" s="1043">
        <v>45.646661534276802</v>
      </c>
      <c r="C26" s="1046">
        <v>0.72575173758882305</v>
      </c>
      <c r="D26" s="1043">
        <v>44.9393041648473</v>
      </c>
      <c r="E26" s="1046">
        <v>0.72358210221145403</v>
      </c>
      <c r="F26" s="1043">
        <v>44.719997444952099</v>
      </c>
      <c r="G26" s="1046">
        <v>0.72229432331239996</v>
      </c>
      <c r="H26" s="1043">
        <v>43.9098756027863</v>
      </c>
      <c r="I26" s="1046">
        <v>0.72032136375921096</v>
      </c>
      <c r="J26" s="1043">
        <v>42.525886963259097</v>
      </c>
      <c r="K26" s="1046">
        <v>0.71951549135106796</v>
      </c>
    </row>
    <row r="27" spans="1:11" ht="14.5" customHeight="1">
      <c r="A27" s="1045" t="s">
        <v>954</v>
      </c>
      <c r="B27" s="1043">
        <v>7.1622711427444701</v>
      </c>
      <c r="C27" s="1046">
        <v>0.11387537559621499</v>
      </c>
      <c r="D27" s="1043">
        <v>7.0637441530735501</v>
      </c>
      <c r="E27" s="1046">
        <v>0.113735602692374</v>
      </c>
      <c r="F27" s="1043">
        <v>7.0390071423839702</v>
      </c>
      <c r="G27" s="1046">
        <v>0.113690411251874</v>
      </c>
      <c r="H27" s="1043">
        <v>6.9249192988137702</v>
      </c>
      <c r="I27" s="1046">
        <v>0.11360012399869999</v>
      </c>
      <c r="J27" s="1043">
        <v>6.7088251596210702</v>
      </c>
      <c r="K27" s="1046">
        <v>0.11350976959713099</v>
      </c>
    </row>
    <row r="28" spans="1:11" ht="14.5" customHeight="1">
      <c r="A28" s="1045" t="s">
        <v>955</v>
      </c>
      <c r="B28" s="1043">
        <v>5.3274847024179399</v>
      </c>
      <c r="C28" s="1046">
        <v>8.4703484325010903E-2</v>
      </c>
      <c r="D28" s="1043">
        <v>5.3145216181370802</v>
      </c>
      <c r="E28" s="1046">
        <v>8.5570811479272701E-2</v>
      </c>
      <c r="F28" s="1043">
        <v>5.3260883234601604</v>
      </c>
      <c r="G28" s="1046">
        <v>8.6024230350889005E-2</v>
      </c>
      <c r="H28" s="1043">
        <v>5.2938588593072602</v>
      </c>
      <c r="I28" s="1046">
        <v>8.6843325806257005E-2</v>
      </c>
      <c r="J28" s="1043">
        <v>5.1459059285527404</v>
      </c>
      <c r="K28" s="1046">
        <v>8.70660037221066E-2</v>
      </c>
    </row>
    <row r="29" spans="1:11" ht="14.5" customHeight="1">
      <c r="A29" s="1045" t="s">
        <v>956</v>
      </c>
      <c r="B29" s="1043">
        <v>3.6374131731805899</v>
      </c>
      <c r="C29" s="1046">
        <v>5.7832464457055199E-2</v>
      </c>
      <c r="D29" s="1043">
        <v>3.65582650392634</v>
      </c>
      <c r="E29" s="1046">
        <v>5.8863631206390203E-2</v>
      </c>
      <c r="F29" s="1043">
        <v>3.6773383334406402</v>
      </c>
      <c r="G29" s="1046">
        <v>5.9394471263393901E-2</v>
      </c>
      <c r="H29" s="1043">
        <v>3.6756645874277099</v>
      </c>
      <c r="I29" s="1046">
        <v>6.02975911908381E-2</v>
      </c>
      <c r="J29" s="1043">
        <v>3.5905854217110398</v>
      </c>
      <c r="K29" s="1046">
        <v>6.0750804237720897E-2</v>
      </c>
    </row>
    <row r="30" spans="1:11" ht="14.5" customHeight="1">
      <c r="A30" s="1045" t="s">
        <v>960</v>
      </c>
      <c r="B30" s="1043">
        <v>1.1218666536031401</v>
      </c>
      <c r="C30" s="1046">
        <v>1.7836938032895201E-2</v>
      </c>
      <c r="D30" s="1043">
        <v>1.1333140874060299</v>
      </c>
      <c r="E30" s="1046">
        <v>1.8247852410509101E-2</v>
      </c>
      <c r="F30" s="1043">
        <v>1.1513842207231599</v>
      </c>
      <c r="G30" s="1046">
        <v>1.8596563821442799E-2</v>
      </c>
      <c r="H30" s="1043">
        <v>1.15441175739105</v>
      </c>
      <c r="I30" s="1046">
        <v>1.89375952449936E-2</v>
      </c>
      <c r="J30" s="1043">
        <v>1.1323008633731499</v>
      </c>
      <c r="K30" s="1046">
        <v>1.9157931091973401E-2</v>
      </c>
    </row>
    <row r="31" spans="1:11" ht="14.5" customHeight="1">
      <c r="A31" s="1045" t="s">
        <v>961</v>
      </c>
      <c r="B31" s="1043">
        <v>0</v>
      </c>
      <c r="C31" s="1046">
        <v>0</v>
      </c>
      <c r="D31" s="1043">
        <v>0</v>
      </c>
      <c r="E31" s="1046">
        <v>0</v>
      </c>
      <c r="F31" s="1043">
        <v>0</v>
      </c>
      <c r="G31" s="1046">
        <v>0</v>
      </c>
      <c r="H31" s="1043">
        <v>0</v>
      </c>
      <c r="I31" s="1046">
        <v>0</v>
      </c>
      <c r="J31" s="1043">
        <v>0</v>
      </c>
      <c r="K31" s="1046">
        <v>0</v>
      </c>
    </row>
    <row r="32" spans="1:11" ht="14.5" customHeight="1">
      <c r="A32" s="1061" t="s">
        <v>963</v>
      </c>
      <c r="B32" s="1140">
        <v>0</v>
      </c>
      <c r="C32" s="1141">
        <v>0</v>
      </c>
      <c r="D32" s="1140">
        <v>0</v>
      </c>
      <c r="E32" s="1141">
        <v>0</v>
      </c>
      <c r="F32" s="1140">
        <v>0</v>
      </c>
      <c r="G32" s="1141">
        <v>0</v>
      </c>
      <c r="H32" s="1140">
        <v>0</v>
      </c>
      <c r="I32" s="1141">
        <v>0</v>
      </c>
      <c r="J32" s="1140">
        <v>0</v>
      </c>
      <c r="K32" s="1141">
        <v>0</v>
      </c>
    </row>
    <row r="33" spans="1:11" ht="14.5" customHeight="1">
      <c r="A33" s="1049" t="s">
        <v>317</v>
      </c>
      <c r="B33" s="1047">
        <v>62.895697206222899</v>
      </c>
      <c r="C33" s="1048">
        <v>1</v>
      </c>
      <c r="D33" s="1047">
        <v>62.106710527390298</v>
      </c>
      <c r="E33" s="1048">
        <v>1</v>
      </c>
      <c r="F33" s="1047">
        <v>61.913815464960031</v>
      </c>
      <c r="G33" s="1048">
        <v>1</v>
      </c>
      <c r="H33" s="1047">
        <v>60.95873010572609</v>
      </c>
      <c r="I33" s="1048">
        <v>1</v>
      </c>
      <c r="J33" s="1047">
        <v>59.103504336517098</v>
      </c>
      <c r="K33" s="1048">
        <v>1</v>
      </c>
    </row>
    <row r="34" spans="1:11" ht="14.5" customHeight="1">
      <c r="A34" s="533"/>
      <c r="B34" s="533"/>
      <c r="C34" s="533"/>
      <c r="D34" s="374"/>
      <c r="E34" s="373"/>
      <c r="F34" s="374"/>
      <c r="G34" s="373"/>
      <c r="H34" s="374"/>
      <c r="I34" s="373"/>
      <c r="J34" s="374"/>
      <c r="K34" s="373"/>
    </row>
    <row r="35" spans="1:11" s="60" customFormat="1" ht="14.5" customHeight="1">
      <c r="A35" s="811" t="s">
        <v>965</v>
      </c>
      <c r="B35" s="811"/>
      <c r="C35" s="811"/>
      <c r="D35" s="368"/>
      <c r="E35" s="368"/>
      <c r="F35" s="368"/>
      <c r="G35" s="368"/>
      <c r="H35" s="368"/>
      <c r="I35" s="368"/>
      <c r="J35" s="368"/>
      <c r="K35" s="368"/>
    </row>
    <row r="36" spans="1:11" ht="14.5" customHeight="1">
      <c r="A36" s="818" t="s">
        <v>966</v>
      </c>
      <c r="B36" s="1039" t="s">
        <v>228</v>
      </c>
      <c r="C36" s="1040" t="s">
        <v>952</v>
      </c>
      <c r="D36" s="1039" t="s">
        <v>229</v>
      </c>
      <c r="E36" s="1040" t="s">
        <v>952</v>
      </c>
      <c r="F36" s="1039" t="s">
        <v>230</v>
      </c>
      <c r="G36" s="1040" t="s">
        <v>952</v>
      </c>
      <c r="H36" s="1039" t="s">
        <v>231</v>
      </c>
      <c r="I36" s="1040" t="s">
        <v>952</v>
      </c>
      <c r="J36" s="1039" t="s">
        <v>232</v>
      </c>
      <c r="K36" s="1039" t="s">
        <v>952</v>
      </c>
    </row>
    <row r="37" spans="1:11" ht="14.5" customHeight="1">
      <c r="A37" s="1045" t="s">
        <v>967</v>
      </c>
      <c r="B37" s="1160">
        <v>22.9</v>
      </c>
      <c r="C37" s="1044">
        <v>0.41</v>
      </c>
      <c r="D37" s="1160">
        <v>22.8</v>
      </c>
      <c r="E37" s="1044">
        <v>0.39</v>
      </c>
      <c r="F37" s="1160">
        <v>22</v>
      </c>
      <c r="G37" s="1044">
        <v>0.39</v>
      </c>
      <c r="H37" s="1160">
        <v>21.3</v>
      </c>
      <c r="I37" s="1044">
        <v>0.38</v>
      </c>
      <c r="J37" s="1160">
        <v>20.5</v>
      </c>
      <c r="K37" s="1044">
        <v>0.36</v>
      </c>
    </row>
    <row r="38" spans="1:11" ht="14.5" customHeight="1">
      <c r="A38" s="1045" t="s">
        <v>968</v>
      </c>
      <c r="B38" s="1160">
        <v>19.399999999999999</v>
      </c>
      <c r="C38" s="1044">
        <v>0.35</v>
      </c>
      <c r="D38" s="1160">
        <v>19.600000000000001</v>
      </c>
      <c r="E38" s="1044">
        <v>0.34</v>
      </c>
      <c r="F38" s="1160">
        <v>19.600000000000001</v>
      </c>
      <c r="G38" s="1044">
        <v>0.34</v>
      </c>
      <c r="H38" s="1160">
        <v>18.899999999999999</v>
      </c>
      <c r="I38" s="1044">
        <v>0.33</v>
      </c>
      <c r="J38" s="1160">
        <v>18.5</v>
      </c>
      <c r="K38" s="1044">
        <v>0.33</v>
      </c>
    </row>
    <row r="39" spans="1:11" ht="14.5" customHeight="1">
      <c r="A39" s="1045" t="s">
        <v>969</v>
      </c>
      <c r="B39" s="1160">
        <v>11.2</v>
      </c>
      <c r="C39" s="1044">
        <v>0.2</v>
      </c>
      <c r="D39" s="1160">
        <v>12.1</v>
      </c>
      <c r="E39" s="1044">
        <v>0.21</v>
      </c>
      <c r="F39" s="1160">
        <v>12.1</v>
      </c>
      <c r="G39" s="1044">
        <v>0.21</v>
      </c>
      <c r="H39" s="1160">
        <v>12.2</v>
      </c>
      <c r="I39" s="1044">
        <v>0.22</v>
      </c>
      <c r="J39" s="1160">
        <v>12.6</v>
      </c>
      <c r="K39" s="1044">
        <v>0.22</v>
      </c>
    </row>
    <row r="40" spans="1:11" ht="14.5" customHeight="1">
      <c r="A40" s="1045" t="s">
        <v>956</v>
      </c>
      <c r="B40" s="1160">
        <v>1.9</v>
      </c>
      <c r="C40" s="1044">
        <v>0.03</v>
      </c>
      <c r="D40" s="1160">
        <v>2.4</v>
      </c>
      <c r="E40" s="1044">
        <v>0.04</v>
      </c>
      <c r="F40" s="1160">
        <v>2.2999999999999998</v>
      </c>
      <c r="G40" s="1044">
        <v>0.04</v>
      </c>
      <c r="H40" s="1160">
        <v>2.7</v>
      </c>
      <c r="I40" s="1044">
        <v>0.05</v>
      </c>
      <c r="J40" s="1160">
        <v>3.1</v>
      </c>
      <c r="K40" s="1044">
        <v>0.06</v>
      </c>
    </row>
    <row r="41" spans="1:11" ht="14.5" customHeight="1">
      <c r="A41" s="1045" t="s">
        <v>960</v>
      </c>
      <c r="B41" s="1160">
        <v>0.5</v>
      </c>
      <c r="C41" s="1044">
        <v>0.01</v>
      </c>
      <c r="D41" s="1160">
        <v>0.8</v>
      </c>
      <c r="E41" s="1044">
        <v>0.02</v>
      </c>
      <c r="F41" s="1160">
        <v>0.7</v>
      </c>
      <c r="G41" s="1044">
        <v>0.02</v>
      </c>
      <c r="H41" s="1160">
        <v>0.9</v>
      </c>
      <c r="I41" s="1044">
        <v>0.02</v>
      </c>
      <c r="J41" s="1160">
        <v>1.2</v>
      </c>
      <c r="K41" s="1044">
        <v>0.02</v>
      </c>
    </row>
    <row r="42" spans="1:11" ht="14.5" customHeight="1">
      <c r="A42" s="1045" t="s">
        <v>961</v>
      </c>
      <c r="B42" s="1160">
        <v>0.1</v>
      </c>
      <c r="C42" s="1044">
        <v>0</v>
      </c>
      <c r="D42" s="1160">
        <v>0.2</v>
      </c>
      <c r="E42" s="1044">
        <v>0</v>
      </c>
      <c r="F42" s="1160">
        <v>0.1</v>
      </c>
      <c r="G42" s="1044">
        <v>0</v>
      </c>
      <c r="H42" s="1160">
        <v>0.1</v>
      </c>
      <c r="I42" s="1044">
        <v>0</v>
      </c>
      <c r="J42" s="1160">
        <v>0.2</v>
      </c>
      <c r="K42" s="1044">
        <v>0.01</v>
      </c>
    </row>
    <row r="43" spans="1:11" ht="14.5" customHeight="1">
      <c r="A43" s="1045" t="s">
        <v>970</v>
      </c>
      <c r="B43" s="1160">
        <v>0</v>
      </c>
      <c r="C43" s="1044">
        <v>0</v>
      </c>
      <c r="D43" s="1160">
        <v>0</v>
      </c>
      <c r="E43" s="1044">
        <v>0</v>
      </c>
      <c r="F43" s="1160">
        <v>0</v>
      </c>
      <c r="G43" s="1044">
        <v>0</v>
      </c>
      <c r="H43" s="1160">
        <v>0.1</v>
      </c>
      <c r="I43" s="1044">
        <v>0</v>
      </c>
      <c r="J43" s="1160">
        <v>0.1</v>
      </c>
      <c r="K43" s="1044">
        <v>0</v>
      </c>
    </row>
    <row r="44" spans="1:11" ht="14.5" customHeight="1">
      <c r="A44" s="1045" t="s">
        <v>971</v>
      </c>
      <c r="B44" s="1160">
        <v>0</v>
      </c>
      <c r="C44" s="1044">
        <v>0</v>
      </c>
      <c r="D44" s="1160">
        <v>0.1</v>
      </c>
      <c r="E44" s="1044">
        <v>0</v>
      </c>
      <c r="F44" s="1160">
        <v>0.1</v>
      </c>
      <c r="G44" s="1044">
        <v>0</v>
      </c>
      <c r="H44" s="1160">
        <v>0.1</v>
      </c>
      <c r="I44" s="1044">
        <v>0</v>
      </c>
      <c r="J44" s="1160">
        <v>0.1</v>
      </c>
      <c r="K44" s="1044">
        <v>0</v>
      </c>
    </row>
    <row r="45" spans="1:11" ht="14.5" customHeight="1">
      <c r="A45" s="1397" t="s">
        <v>317</v>
      </c>
      <c r="B45" s="1398">
        <f>SUM(B37:B44)</f>
        <v>56</v>
      </c>
      <c r="C45" s="1399">
        <f>SUM(C37:C44)</f>
        <v>1</v>
      </c>
      <c r="D45" s="1398">
        <v>58</v>
      </c>
      <c r="E45" s="1399">
        <v>1</v>
      </c>
      <c r="F45" s="1398">
        <v>56.9</v>
      </c>
      <c r="G45" s="1399">
        <v>1</v>
      </c>
      <c r="H45" s="1398">
        <v>56.3</v>
      </c>
      <c r="I45" s="1399">
        <v>1</v>
      </c>
      <c r="J45" s="1398">
        <v>56.3</v>
      </c>
      <c r="K45" s="1399">
        <v>1</v>
      </c>
    </row>
    <row r="46" spans="1:11" ht="14.5" customHeight="1">
      <c r="A46" s="808" t="s">
        <v>972</v>
      </c>
      <c r="B46" s="808"/>
      <c r="C46" s="808"/>
      <c r="K46" s="59"/>
    </row>
    <row r="47" spans="1:11" ht="14.5" customHeight="1">
      <c r="A47" s="808" t="s">
        <v>973</v>
      </c>
      <c r="B47" s="808"/>
      <c r="C47" s="808"/>
      <c r="D47" s="369"/>
      <c r="E47" s="368"/>
      <c r="F47" s="369"/>
      <c r="G47" s="368"/>
      <c r="H47" s="369"/>
      <c r="I47" s="368"/>
      <c r="J47" s="369"/>
      <c r="K47" s="59"/>
    </row>
    <row r="48" spans="1:11" ht="14.5" customHeight="1">
      <c r="A48" s="808" t="s">
        <v>974</v>
      </c>
      <c r="B48" s="808"/>
      <c r="C48" s="808"/>
      <c r="K48" s="368"/>
    </row>
    <row r="49" spans="11:11" ht="13.5" customHeight="1">
      <c r="K49" s="59"/>
    </row>
    <row r="50" spans="11:11" ht="13.5" customHeight="1">
      <c r="K50" s="59"/>
    </row>
    <row r="51" spans="11:11" ht="13.5" customHeight="1">
      <c r="K51" s="59"/>
    </row>
    <row r="52" spans="11:11" ht="13.5" customHeight="1">
      <c r="K52" s="59"/>
    </row>
    <row r="53" spans="11:11" ht="13.5" customHeight="1">
      <c r="K53" s="59"/>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&amp;CFirst quarter 2022&amp;R&amp;"-,Bold"&amp;K0000A0Risk, liquidity and capital management
</oddHeader>
    <oddFooter>&amp;R&amp;"-,Bold"&amp;K0000A0Nordea</oddFooter>
  </headerFooter>
  <colBreaks count="1" manualBreakCount="1">
    <brk id="11" max="68" man="1"/>
  </colBreaks>
  <ignoredErrors>
    <ignoredError sqref="D23:K23 B10:K10 B20:K21" numberStoredAsText="1"/>
  </ignoredError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F2A4E-64F4-4346-93BA-E505DBF6A5BF}">
  <sheetPr>
    <tabColor rgb="FF70A8DA"/>
  </sheetPr>
  <dimension ref="A1:V77"/>
  <sheetViews>
    <sheetView view="pageLayout" topLeftCell="A61" zoomScale="85" zoomScaleNormal="100" zoomScaleSheetLayoutView="85" zoomScalePageLayoutView="85" workbookViewId="0">
      <selection activeCell="J1" sqref="J1"/>
    </sheetView>
  </sheetViews>
  <sheetFormatPr defaultColWidth="9.1796875" defaultRowHeight="8"/>
  <cols>
    <col min="1" max="1" width="56.36328125" style="32" customWidth="1"/>
    <col min="2" max="10" width="6.81640625" style="32" customWidth="1"/>
    <col min="11" max="22" width="9.1796875" style="33"/>
    <col min="23" max="16384" width="9.1796875" style="32"/>
  </cols>
  <sheetData>
    <row r="1" spans="1:22" ht="19.5" customHeight="1">
      <c r="A1" s="891" t="s">
        <v>1594</v>
      </c>
      <c r="B1" s="38"/>
      <c r="C1" s="38"/>
      <c r="D1" s="37"/>
      <c r="E1" s="37"/>
      <c r="F1" s="37"/>
      <c r="G1" s="37"/>
      <c r="H1" s="37"/>
      <c r="I1" s="37"/>
      <c r="J1" s="36"/>
    </row>
    <row r="2" spans="1:22" ht="15.75" customHeight="1" thickBot="1">
      <c r="A2" s="34"/>
      <c r="B2" s="38"/>
      <c r="C2" s="38"/>
      <c r="D2" s="37"/>
      <c r="E2" s="37"/>
      <c r="F2" s="37"/>
      <c r="G2" s="37"/>
      <c r="H2" s="37"/>
      <c r="I2" s="37"/>
      <c r="J2" s="36"/>
    </row>
    <row r="3" spans="1:22" ht="15" customHeight="1">
      <c r="A3" s="815" t="s">
        <v>103</v>
      </c>
      <c r="B3" s="816" t="s">
        <v>228</v>
      </c>
      <c r="C3" s="816" t="s">
        <v>229</v>
      </c>
      <c r="D3" s="816" t="s">
        <v>230</v>
      </c>
      <c r="E3" s="817" t="s">
        <v>231</v>
      </c>
      <c r="F3" s="817" t="s">
        <v>232</v>
      </c>
      <c r="G3" s="817" t="s">
        <v>233</v>
      </c>
      <c r="H3" s="817" t="s">
        <v>234</v>
      </c>
      <c r="I3" s="816" t="s">
        <v>235</v>
      </c>
      <c r="J3" s="816" t="s">
        <v>236</v>
      </c>
    </row>
    <row r="4" spans="1:22" s="108" customFormat="1" ht="15" customHeight="1">
      <c r="A4" s="544" t="s">
        <v>975</v>
      </c>
      <c r="B4" s="543">
        <v>30921</v>
      </c>
      <c r="C4" s="543">
        <v>33503</v>
      </c>
      <c r="D4" s="543">
        <v>36628</v>
      </c>
      <c r="E4" s="543">
        <v>35528</v>
      </c>
      <c r="F4" s="543">
        <v>34489</v>
      </c>
      <c r="G4" s="543">
        <v>33740</v>
      </c>
      <c r="H4" s="543">
        <v>32553</v>
      </c>
      <c r="I4" s="543">
        <v>31759</v>
      </c>
      <c r="J4" s="543">
        <v>31476</v>
      </c>
      <c r="K4" s="33"/>
      <c r="L4" s="33"/>
      <c r="M4" s="33"/>
      <c r="N4" s="39"/>
      <c r="O4" s="39"/>
      <c r="P4" s="39"/>
      <c r="Q4" s="39"/>
      <c r="R4" s="39"/>
      <c r="S4" s="39"/>
      <c r="T4" s="39"/>
      <c r="U4" s="39"/>
      <c r="V4" s="39"/>
    </row>
    <row r="5" spans="1:22" s="108" customFormat="1" ht="15" customHeight="1">
      <c r="A5" s="544" t="s">
        <v>976</v>
      </c>
      <c r="B5" s="543">
        <v>-9</v>
      </c>
      <c r="C5" s="543">
        <v>-9</v>
      </c>
      <c r="D5" s="543">
        <v>-4</v>
      </c>
      <c r="E5" s="543">
        <v>-4</v>
      </c>
      <c r="F5" s="543">
        <v>-4</v>
      </c>
      <c r="G5" s="543">
        <v>0</v>
      </c>
      <c r="H5" s="543">
        <v>-491</v>
      </c>
      <c r="I5" s="543">
        <v>-449</v>
      </c>
      <c r="J5" s="543">
        <v>-340</v>
      </c>
      <c r="K5" s="33"/>
      <c r="L5" s="33"/>
      <c r="M5" s="33"/>
      <c r="N5" s="39"/>
      <c r="O5" s="39"/>
      <c r="P5" s="39"/>
      <c r="Q5" s="39"/>
      <c r="R5" s="39"/>
      <c r="S5" s="39"/>
      <c r="T5" s="39"/>
      <c r="U5" s="39"/>
      <c r="V5" s="39"/>
    </row>
    <row r="6" spans="1:22" s="108" customFormat="1" ht="15" customHeight="1">
      <c r="A6" s="544" t="s">
        <v>977</v>
      </c>
      <c r="B6" s="543">
        <v>-750</v>
      </c>
      <c r="C6" s="543">
        <v>-750</v>
      </c>
      <c r="D6" s="543">
        <v>-750</v>
      </c>
      <c r="E6" s="543">
        <v>-749</v>
      </c>
      <c r="F6" s="543">
        <v>-749</v>
      </c>
      <c r="G6" s="543">
        <v>-748</v>
      </c>
      <c r="H6" s="543">
        <v>-750</v>
      </c>
      <c r="I6" s="543">
        <v>-750</v>
      </c>
      <c r="J6" s="543">
        <v>-750</v>
      </c>
      <c r="K6" s="33"/>
      <c r="L6" s="33"/>
      <c r="M6" s="33"/>
      <c r="N6" s="39"/>
      <c r="O6" s="39"/>
      <c r="P6" s="39"/>
      <c r="Q6" s="39"/>
      <c r="R6" s="39"/>
      <c r="S6" s="39"/>
      <c r="T6" s="39"/>
      <c r="U6" s="39"/>
      <c r="V6" s="39"/>
    </row>
    <row r="7" spans="1:22" s="108" customFormat="1" ht="15" customHeight="1">
      <c r="A7" s="550" t="s">
        <v>978</v>
      </c>
      <c r="B7" s="1419">
        <v>30162</v>
      </c>
      <c r="C7" s="1419">
        <v>32744</v>
      </c>
      <c r="D7" s="1419">
        <v>35874</v>
      </c>
      <c r="E7" s="1419">
        <v>34775</v>
      </c>
      <c r="F7" s="1419">
        <v>33736</v>
      </c>
      <c r="G7" s="1419">
        <v>32992</v>
      </c>
      <c r="H7" s="1419">
        <v>31312</v>
      </c>
      <c r="I7" s="1419">
        <v>30560</v>
      </c>
      <c r="J7" s="1419">
        <v>30386</v>
      </c>
      <c r="K7" s="33"/>
      <c r="L7" s="33"/>
      <c r="M7" s="33"/>
      <c r="N7" s="39"/>
      <c r="O7" s="39"/>
      <c r="P7" s="39"/>
      <c r="Q7" s="39"/>
      <c r="R7" s="39"/>
      <c r="S7" s="39"/>
      <c r="T7" s="39"/>
      <c r="U7" s="39"/>
      <c r="V7" s="39"/>
    </row>
    <row r="8" spans="1:22" s="108" customFormat="1" ht="15" customHeight="1">
      <c r="A8" s="544" t="s">
        <v>1593</v>
      </c>
      <c r="B8" s="1418">
        <v>-559</v>
      </c>
      <c r="C8" s="543">
        <v>-2682</v>
      </c>
      <c r="D8" s="543">
        <v>-1970</v>
      </c>
      <c r="E8" s="543">
        <v>-1269</v>
      </c>
      <c r="F8" s="543">
        <v>-552</v>
      </c>
      <c r="G8" s="543">
        <v>-1585</v>
      </c>
      <c r="H8" s="543">
        <v>-1078</v>
      </c>
      <c r="I8" s="543">
        <v>-492</v>
      </c>
      <c r="J8" s="543">
        <v>-322</v>
      </c>
      <c r="K8" s="33"/>
      <c r="L8" s="33"/>
      <c r="M8" s="33"/>
      <c r="N8" s="39"/>
      <c r="O8" s="39"/>
      <c r="P8" s="39"/>
      <c r="Q8" s="39"/>
      <c r="R8" s="39"/>
      <c r="S8" s="39"/>
      <c r="T8" s="39"/>
      <c r="U8" s="39"/>
      <c r="V8" s="39"/>
    </row>
    <row r="9" spans="1:22" s="108" customFormat="1" ht="15" customHeight="1">
      <c r="A9" s="544" t="s">
        <v>979</v>
      </c>
      <c r="B9" s="543" t="s">
        <v>345</v>
      </c>
      <c r="C9" s="543" t="s">
        <v>345</v>
      </c>
      <c r="D9" s="543" t="s">
        <v>345</v>
      </c>
      <c r="E9" s="543" t="s">
        <v>345</v>
      </c>
      <c r="F9" s="543" t="s">
        <v>345</v>
      </c>
      <c r="G9" s="543" t="s">
        <v>345</v>
      </c>
      <c r="H9" s="543" t="s">
        <v>345</v>
      </c>
      <c r="I9" s="543" t="s">
        <v>345</v>
      </c>
      <c r="J9" s="543" t="s">
        <v>345</v>
      </c>
      <c r="K9" s="33"/>
      <c r="L9" s="33"/>
      <c r="M9" s="33"/>
      <c r="N9" s="39"/>
      <c r="O9" s="39"/>
      <c r="P9" s="39"/>
      <c r="Q9" s="39"/>
      <c r="R9" s="39"/>
      <c r="S9" s="39"/>
      <c r="T9" s="39"/>
      <c r="U9" s="39"/>
      <c r="V9" s="39"/>
    </row>
    <row r="10" spans="1:22" s="108" customFormat="1" ht="15" customHeight="1">
      <c r="A10" s="544" t="s">
        <v>980</v>
      </c>
      <c r="B10" s="376">
        <v>-1873</v>
      </c>
      <c r="C10" s="376">
        <v>-1843</v>
      </c>
      <c r="D10" s="376">
        <v>-1834</v>
      </c>
      <c r="E10" s="376">
        <v>-1830</v>
      </c>
      <c r="F10" s="376">
        <v>-1843</v>
      </c>
      <c r="G10" s="376">
        <v>-1806</v>
      </c>
      <c r="H10" s="376">
        <v>-1734</v>
      </c>
      <c r="I10" s="376">
        <v>-1749</v>
      </c>
      <c r="J10" s="376">
        <v>-1691</v>
      </c>
      <c r="K10" s="33"/>
      <c r="L10" s="33"/>
      <c r="M10" s="33"/>
      <c r="N10" s="39"/>
      <c r="O10" s="39"/>
      <c r="P10" s="39"/>
      <c r="Q10" s="39"/>
      <c r="R10" s="39"/>
      <c r="S10" s="39"/>
      <c r="T10" s="39"/>
      <c r="U10" s="39"/>
      <c r="V10" s="39"/>
    </row>
    <row r="11" spans="1:22" s="108" customFormat="1" ht="15" customHeight="1">
      <c r="A11" s="544" t="s">
        <v>981</v>
      </c>
      <c r="B11" s="382">
        <v>-1032</v>
      </c>
      <c r="C11" s="382">
        <v>-961</v>
      </c>
      <c r="D11" s="382">
        <v>-933</v>
      </c>
      <c r="E11" s="382">
        <v>-855</v>
      </c>
      <c r="F11" s="382">
        <v>-823</v>
      </c>
      <c r="G11" s="382">
        <v>-829</v>
      </c>
      <c r="H11" s="382">
        <v>-1643</v>
      </c>
      <c r="I11" s="382">
        <v>-1652</v>
      </c>
      <c r="J11" s="382">
        <v>-1595</v>
      </c>
      <c r="K11" s="33"/>
      <c r="L11" s="33"/>
      <c r="M11" s="33"/>
      <c r="N11" s="39"/>
      <c r="O11" s="39"/>
      <c r="P11" s="39"/>
      <c r="Q11" s="39"/>
      <c r="R11" s="39"/>
      <c r="S11" s="39"/>
      <c r="T11" s="39"/>
      <c r="U11" s="39"/>
      <c r="V11" s="39"/>
    </row>
    <row r="12" spans="1:22" s="108" customFormat="1" ht="15" customHeight="1">
      <c r="A12" s="544" t="s">
        <v>982</v>
      </c>
      <c r="B12" s="376" t="s">
        <v>345</v>
      </c>
      <c r="C12" s="376" t="s">
        <v>345</v>
      </c>
      <c r="D12" s="376" t="s">
        <v>345</v>
      </c>
      <c r="E12" s="376" t="s">
        <v>345</v>
      </c>
      <c r="F12" s="376" t="s">
        <v>345</v>
      </c>
      <c r="G12" s="376" t="s">
        <v>345</v>
      </c>
      <c r="H12" s="376" t="s">
        <v>345</v>
      </c>
      <c r="I12" s="376" t="s">
        <v>345</v>
      </c>
      <c r="J12" s="376">
        <v>-96</v>
      </c>
      <c r="K12" s="33"/>
      <c r="L12" s="33"/>
      <c r="M12" s="33"/>
      <c r="N12" s="39"/>
      <c r="O12" s="39"/>
      <c r="P12" s="39"/>
      <c r="Q12" s="39"/>
      <c r="R12" s="39"/>
      <c r="S12" s="39"/>
      <c r="T12" s="39"/>
      <c r="U12" s="39"/>
      <c r="V12" s="39"/>
    </row>
    <row r="13" spans="1:22" s="108" customFormat="1" ht="15" customHeight="1">
      <c r="A13" s="544" t="s">
        <v>983</v>
      </c>
      <c r="B13" s="381">
        <v>-251</v>
      </c>
      <c r="C13" s="381">
        <v>-169</v>
      </c>
      <c r="D13" s="381">
        <v>-197</v>
      </c>
      <c r="E13" s="381">
        <v>-169</v>
      </c>
      <c r="F13" s="381">
        <v>-160</v>
      </c>
      <c r="G13" s="381">
        <v>-108</v>
      </c>
      <c r="H13" s="381">
        <v>-56</v>
      </c>
      <c r="I13" s="381">
        <v>-71</v>
      </c>
      <c r="J13" s="381">
        <v>-131</v>
      </c>
      <c r="K13" s="33"/>
      <c r="L13" s="33"/>
      <c r="M13" s="33"/>
      <c r="N13" s="39"/>
      <c r="O13" s="39"/>
      <c r="P13" s="39"/>
      <c r="Q13" s="39"/>
      <c r="R13" s="39"/>
      <c r="S13" s="39"/>
      <c r="T13" s="39"/>
      <c r="U13" s="39"/>
      <c r="V13" s="39"/>
    </row>
    <row r="14" spans="1:22" s="108" customFormat="1" ht="15" customHeight="1">
      <c r="A14" s="544" t="s">
        <v>984</v>
      </c>
      <c r="B14" s="376">
        <v>-1318</v>
      </c>
      <c r="C14" s="376">
        <v>-1209</v>
      </c>
      <c r="D14" s="376">
        <v>-5194</v>
      </c>
      <c r="E14" s="376">
        <v>-3211</v>
      </c>
      <c r="F14" s="376">
        <v>-3395</v>
      </c>
      <c r="G14" s="376">
        <v>-2110</v>
      </c>
      <c r="H14" s="376">
        <v>-2046</v>
      </c>
      <c r="I14" s="376">
        <v>-2135</v>
      </c>
      <c r="J14" s="376">
        <v>-2226</v>
      </c>
      <c r="K14" s="33"/>
      <c r="L14" s="33"/>
      <c r="M14" s="33"/>
      <c r="N14" s="39"/>
      <c r="O14" s="39"/>
      <c r="P14" s="39"/>
      <c r="Q14" s="39"/>
      <c r="R14" s="39"/>
      <c r="S14" s="39"/>
      <c r="T14" s="39"/>
      <c r="U14" s="39"/>
      <c r="V14" s="39"/>
    </row>
    <row r="15" spans="1:22" s="108" customFormat="1" ht="15" customHeight="1">
      <c r="A15" s="813" t="s">
        <v>985</v>
      </c>
      <c r="B15" s="814">
        <v>25130</v>
      </c>
      <c r="C15" s="814">
        <v>25880</v>
      </c>
      <c r="D15" s="814">
        <v>25745</v>
      </c>
      <c r="E15" s="814">
        <v>27440</v>
      </c>
      <c r="F15" s="814">
        <v>26964</v>
      </c>
      <c r="G15" s="814">
        <v>26553</v>
      </c>
      <c r="H15" s="814">
        <v>24756</v>
      </c>
      <c r="I15" s="814">
        <v>24461</v>
      </c>
      <c r="J15" s="814">
        <v>24325</v>
      </c>
      <c r="K15" s="33"/>
      <c r="L15" s="33"/>
      <c r="M15" s="33"/>
      <c r="N15" s="39"/>
      <c r="O15" s="39"/>
      <c r="P15" s="39"/>
      <c r="Q15" s="39"/>
      <c r="R15" s="39"/>
      <c r="S15" s="39"/>
      <c r="T15" s="39"/>
      <c r="U15" s="39"/>
      <c r="V15" s="39"/>
    </row>
    <row r="16" spans="1:22" s="108" customFormat="1" ht="15" customHeight="1">
      <c r="A16" s="544" t="s">
        <v>986</v>
      </c>
      <c r="B16" s="379">
        <v>0.16300000000000001</v>
      </c>
      <c r="C16" s="379">
        <v>0.17</v>
      </c>
      <c r="D16" s="379">
        <v>0.16900000000000001</v>
      </c>
      <c r="E16" s="379">
        <v>0.18</v>
      </c>
      <c r="F16" s="379">
        <v>0.17499999999999999</v>
      </c>
      <c r="G16" s="379">
        <v>0.17100000000000001</v>
      </c>
      <c r="H16" s="379">
        <v>0.16400000000000001</v>
      </c>
      <c r="I16" s="379">
        <v>0.158</v>
      </c>
      <c r="J16" s="379">
        <v>0.16</v>
      </c>
      <c r="K16" s="33"/>
      <c r="L16" s="33"/>
      <c r="M16" s="33"/>
      <c r="N16" s="39"/>
      <c r="O16" s="39"/>
      <c r="P16" s="39"/>
      <c r="Q16" s="39"/>
      <c r="R16" s="39"/>
      <c r="S16" s="39"/>
      <c r="T16" s="39"/>
      <c r="U16" s="39"/>
      <c r="V16" s="39"/>
    </row>
    <row r="17" spans="1:22" s="108" customFormat="1" ht="15" customHeight="1">
      <c r="A17" s="544"/>
      <c r="B17" s="379"/>
      <c r="C17" s="379"/>
      <c r="D17" s="379"/>
      <c r="E17" s="379"/>
      <c r="F17" s="379"/>
      <c r="G17" s="379"/>
      <c r="H17" s="379"/>
      <c r="I17" s="379"/>
      <c r="J17" s="379"/>
      <c r="K17" s="33"/>
      <c r="L17" s="33"/>
      <c r="M17" s="33"/>
      <c r="N17" s="39"/>
      <c r="O17" s="39"/>
      <c r="P17" s="39"/>
      <c r="Q17" s="39"/>
      <c r="R17" s="39"/>
      <c r="S17" s="39"/>
      <c r="T17" s="39"/>
      <c r="U17" s="39"/>
      <c r="V17" s="39"/>
    </row>
    <row r="18" spans="1:22" s="108" customFormat="1" ht="15" customHeight="1">
      <c r="A18" s="545" t="s">
        <v>987</v>
      </c>
      <c r="B18" s="376">
        <v>3187</v>
      </c>
      <c r="C18" s="376">
        <v>3132</v>
      </c>
      <c r="D18" s="376">
        <v>3081</v>
      </c>
      <c r="E18" s="399">
        <v>2188</v>
      </c>
      <c r="F18" s="376">
        <v>2672</v>
      </c>
      <c r="G18" s="376">
        <v>2588</v>
      </c>
      <c r="H18" s="376">
        <v>2678</v>
      </c>
      <c r="I18" s="376">
        <v>2763</v>
      </c>
      <c r="J18" s="376">
        <v>2810</v>
      </c>
      <c r="K18" s="33"/>
      <c r="L18" s="33"/>
      <c r="M18" s="33"/>
      <c r="N18" s="39"/>
      <c r="O18" s="39"/>
      <c r="P18" s="39"/>
      <c r="Q18" s="39"/>
      <c r="R18" s="39"/>
      <c r="S18" s="39"/>
      <c r="T18" s="39"/>
      <c r="U18" s="39"/>
      <c r="V18" s="39"/>
    </row>
    <row r="19" spans="1:22" s="108" customFormat="1" ht="15" customHeight="1">
      <c r="A19" s="544" t="s">
        <v>988</v>
      </c>
      <c r="B19" s="380"/>
      <c r="C19" s="380"/>
      <c r="D19" s="380"/>
      <c r="E19" s="377"/>
      <c r="F19" s="377"/>
      <c r="G19" s="377"/>
      <c r="H19" s="377"/>
      <c r="I19" s="377"/>
      <c r="J19" s="377"/>
      <c r="K19" s="33"/>
      <c r="L19" s="33"/>
      <c r="M19" s="33"/>
      <c r="N19" s="39"/>
      <c r="O19" s="39"/>
      <c r="P19" s="39"/>
      <c r="Q19" s="39"/>
      <c r="R19" s="39"/>
      <c r="S19" s="39"/>
      <c r="T19" s="39"/>
      <c r="U19" s="39"/>
      <c r="V19" s="39"/>
    </row>
    <row r="20" spans="1:22" s="108" customFormat="1" ht="15" customHeight="1">
      <c r="A20" s="813" t="s">
        <v>989</v>
      </c>
      <c r="B20" s="814">
        <v>28317</v>
      </c>
      <c r="C20" s="814">
        <v>29012</v>
      </c>
      <c r="D20" s="814">
        <v>28826</v>
      </c>
      <c r="E20" s="814">
        <v>29628</v>
      </c>
      <c r="F20" s="814">
        <v>29636</v>
      </c>
      <c r="G20" s="814">
        <v>29141</v>
      </c>
      <c r="H20" s="814">
        <v>27434</v>
      </c>
      <c r="I20" s="814">
        <v>27224</v>
      </c>
      <c r="J20" s="814">
        <v>27135</v>
      </c>
      <c r="K20" s="33"/>
      <c r="L20" s="33"/>
      <c r="M20" s="33"/>
      <c r="N20" s="39"/>
      <c r="O20" s="39"/>
      <c r="P20" s="39"/>
      <c r="Q20" s="39"/>
      <c r="R20" s="39"/>
      <c r="S20" s="39"/>
      <c r="T20" s="39"/>
      <c r="U20" s="39"/>
      <c r="V20" s="39"/>
    </row>
    <row r="21" spans="1:22" s="108" customFormat="1" ht="15" customHeight="1">
      <c r="A21" s="544" t="s">
        <v>990</v>
      </c>
      <c r="B21" s="379">
        <v>0.184</v>
      </c>
      <c r="C21" s="379">
        <v>0.191</v>
      </c>
      <c r="D21" s="379">
        <v>0.189</v>
      </c>
      <c r="E21" s="379">
        <v>0.19500000000000001</v>
      </c>
      <c r="F21" s="379">
        <v>0.192</v>
      </c>
      <c r="G21" s="379">
        <v>0.187</v>
      </c>
      <c r="H21" s="379">
        <v>0.182</v>
      </c>
      <c r="I21" s="379">
        <v>0.17599999999999999</v>
      </c>
      <c r="J21" s="379">
        <v>0.17799999999999999</v>
      </c>
      <c r="K21" s="33"/>
      <c r="L21" s="33"/>
      <c r="M21" s="33"/>
      <c r="N21" s="39"/>
      <c r="O21" s="39"/>
      <c r="P21" s="39"/>
      <c r="Q21" s="39"/>
      <c r="R21" s="39"/>
      <c r="S21" s="39"/>
      <c r="T21" s="39"/>
      <c r="U21" s="39"/>
      <c r="V21" s="39"/>
    </row>
    <row r="22" spans="1:22" s="108" customFormat="1" ht="15" customHeight="1">
      <c r="A22" s="544"/>
      <c r="B22" s="378" t="s">
        <v>345</v>
      </c>
      <c r="C22" s="378" t="s">
        <v>345</v>
      </c>
      <c r="D22" s="378" t="s">
        <v>345</v>
      </c>
      <c r="E22" s="377" t="s">
        <v>345</v>
      </c>
      <c r="F22" s="377" t="s">
        <v>345</v>
      </c>
      <c r="G22" s="377" t="s">
        <v>345</v>
      </c>
      <c r="H22" s="377" t="s">
        <v>345</v>
      </c>
      <c r="I22" s="377" t="s">
        <v>345</v>
      </c>
      <c r="J22" s="377" t="s">
        <v>345</v>
      </c>
      <c r="K22" s="33"/>
      <c r="L22" s="33"/>
      <c r="M22" s="33"/>
      <c r="N22" s="39"/>
      <c r="O22" s="39"/>
      <c r="P22" s="39"/>
      <c r="Q22" s="39"/>
      <c r="R22" s="39"/>
      <c r="S22" s="39"/>
      <c r="T22" s="39"/>
      <c r="U22" s="39"/>
      <c r="V22" s="39"/>
    </row>
    <row r="23" spans="1:22" s="108" customFormat="1" ht="15" customHeight="1">
      <c r="A23" s="544" t="s">
        <v>991</v>
      </c>
      <c r="B23" s="376">
        <v>3400</v>
      </c>
      <c r="C23" s="376">
        <v>3454</v>
      </c>
      <c r="D23" s="376">
        <v>3486</v>
      </c>
      <c r="E23" s="376">
        <v>3937</v>
      </c>
      <c r="F23" s="376">
        <v>2631</v>
      </c>
      <c r="G23" s="376">
        <v>2745</v>
      </c>
      <c r="H23" s="376">
        <v>3669</v>
      </c>
      <c r="I23" s="376">
        <v>4240</v>
      </c>
      <c r="J23" s="376">
        <v>4383</v>
      </c>
      <c r="K23" s="33"/>
      <c r="L23" s="33"/>
      <c r="M23" s="33"/>
      <c r="N23" s="39"/>
      <c r="O23" s="39"/>
      <c r="P23" s="39"/>
      <c r="Q23" s="39"/>
      <c r="R23" s="39"/>
      <c r="S23" s="39"/>
      <c r="T23" s="39"/>
      <c r="U23" s="39"/>
      <c r="V23" s="39"/>
    </row>
    <row r="24" spans="1:22" s="108" customFormat="1" ht="15" customHeight="1">
      <c r="A24" s="546" t="s">
        <v>992</v>
      </c>
      <c r="B24" s="376" t="s">
        <v>345</v>
      </c>
      <c r="C24" s="376" t="s">
        <v>345</v>
      </c>
      <c r="D24" s="376" t="s">
        <v>345</v>
      </c>
      <c r="E24" s="376" t="s">
        <v>345</v>
      </c>
      <c r="F24" s="376" t="s">
        <v>345</v>
      </c>
      <c r="G24" s="376" t="s">
        <v>345</v>
      </c>
      <c r="H24" s="376" t="s">
        <v>345</v>
      </c>
      <c r="I24" s="376" t="s">
        <v>345</v>
      </c>
      <c r="J24" s="376" t="s">
        <v>345</v>
      </c>
      <c r="K24" s="33"/>
      <c r="L24" s="33"/>
      <c r="M24" s="33"/>
      <c r="N24" s="39"/>
      <c r="O24" s="39"/>
      <c r="P24" s="39"/>
      <c r="Q24" s="39"/>
      <c r="R24" s="39"/>
      <c r="S24" s="39"/>
      <c r="T24" s="39"/>
      <c r="U24" s="39"/>
      <c r="V24" s="39"/>
    </row>
    <row r="25" spans="1:22" s="108" customFormat="1" ht="15" customHeight="1">
      <c r="A25" s="544" t="s">
        <v>993</v>
      </c>
      <c r="B25" s="376">
        <v>-650</v>
      </c>
      <c r="C25" s="376">
        <v>-650</v>
      </c>
      <c r="D25" s="376">
        <v>-650</v>
      </c>
      <c r="E25" s="376">
        <v>-650</v>
      </c>
      <c r="F25" s="376">
        <v>-650</v>
      </c>
      <c r="G25" s="376">
        <v>-650</v>
      </c>
      <c r="H25" s="376">
        <v>-1000</v>
      </c>
      <c r="I25" s="376">
        <v>-1000</v>
      </c>
      <c r="J25" s="376">
        <v>-1000</v>
      </c>
      <c r="K25" s="33"/>
      <c r="L25" s="33"/>
      <c r="M25" s="33"/>
      <c r="N25" s="39"/>
      <c r="O25" s="39"/>
      <c r="P25" s="39"/>
      <c r="Q25" s="39"/>
      <c r="R25" s="39"/>
      <c r="S25" s="39"/>
      <c r="T25" s="39"/>
      <c r="U25" s="39"/>
      <c r="V25" s="39"/>
    </row>
    <row r="26" spans="1:22" s="108" customFormat="1" ht="15" customHeight="1">
      <c r="A26" s="545" t="s">
        <v>984</v>
      </c>
      <c r="B26" s="376">
        <v>525</v>
      </c>
      <c r="C26" s="376">
        <v>459</v>
      </c>
      <c r="D26" s="376">
        <v>421</v>
      </c>
      <c r="E26" s="376">
        <v>-544</v>
      </c>
      <c r="F26" s="376">
        <v>541</v>
      </c>
      <c r="G26" s="376">
        <v>565</v>
      </c>
      <c r="H26" s="376">
        <v>-197</v>
      </c>
      <c r="I26" s="376">
        <v>564</v>
      </c>
      <c r="J26" s="376">
        <v>232</v>
      </c>
      <c r="K26" s="33"/>
      <c r="L26" s="33"/>
      <c r="M26" s="33"/>
      <c r="N26" s="39"/>
      <c r="O26" s="39"/>
      <c r="P26" s="39"/>
      <c r="Q26" s="39"/>
      <c r="R26" s="39"/>
      <c r="S26" s="39"/>
      <c r="T26" s="39"/>
      <c r="U26" s="39"/>
      <c r="V26" s="39"/>
    </row>
    <row r="27" spans="1:22" s="108" customFormat="1" ht="15" customHeight="1">
      <c r="A27" s="813" t="s">
        <v>994</v>
      </c>
      <c r="B27" s="814">
        <v>31592</v>
      </c>
      <c r="C27" s="814">
        <v>32275</v>
      </c>
      <c r="D27" s="814">
        <v>32083</v>
      </c>
      <c r="E27" s="814">
        <v>32372</v>
      </c>
      <c r="F27" s="814">
        <v>32158</v>
      </c>
      <c r="G27" s="814">
        <v>31801</v>
      </c>
      <c r="H27" s="814">
        <v>29906</v>
      </c>
      <c r="I27" s="814">
        <v>31028</v>
      </c>
      <c r="J27" s="814">
        <v>30749</v>
      </c>
      <c r="K27" s="33"/>
      <c r="L27" s="33"/>
      <c r="M27" s="33"/>
      <c r="N27" s="39"/>
      <c r="O27" s="39"/>
      <c r="P27" s="39"/>
      <c r="Q27" s="39"/>
      <c r="R27" s="39"/>
      <c r="S27" s="39"/>
      <c r="T27" s="39"/>
      <c r="U27" s="39"/>
      <c r="V27" s="39"/>
    </row>
    <row r="28" spans="1:22" s="108" customFormat="1" ht="15" customHeight="1">
      <c r="A28" s="544" t="s">
        <v>995</v>
      </c>
      <c r="B28" s="379">
        <v>0.20499999999999999</v>
      </c>
      <c r="C28" s="379">
        <v>0.21199999999999999</v>
      </c>
      <c r="D28" s="379">
        <v>0.21</v>
      </c>
      <c r="E28" s="379">
        <v>0.21299999999999999</v>
      </c>
      <c r="F28" s="379">
        <v>0.20899999999999999</v>
      </c>
      <c r="G28" s="379">
        <v>0.20499999999999999</v>
      </c>
      <c r="H28" s="379">
        <v>0.19900000000000001</v>
      </c>
      <c r="I28" s="379">
        <v>0.20100000000000001</v>
      </c>
      <c r="J28" s="379">
        <v>0.20200000000000001</v>
      </c>
      <c r="K28" s="33"/>
      <c r="L28" s="33"/>
      <c r="M28" s="33"/>
      <c r="N28" s="39"/>
      <c r="O28" s="39"/>
      <c r="P28" s="39"/>
      <c r="Q28" s="39"/>
      <c r="R28" s="39"/>
      <c r="S28" s="39"/>
      <c r="T28" s="39"/>
      <c r="U28" s="39"/>
      <c r="V28" s="39"/>
    </row>
    <row r="29" spans="1:22" s="108" customFormat="1" ht="3.75" customHeight="1">
      <c r="A29" s="544"/>
      <c r="B29" s="543"/>
      <c r="C29" s="543"/>
      <c r="D29" s="543"/>
      <c r="E29" s="375"/>
      <c r="F29" s="375"/>
      <c r="G29" s="375"/>
      <c r="H29" s="375"/>
      <c r="I29" s="375"/>
      <c r="J29" s="375"/>
      <c r="K29" s="33"/>
      <c r="L29" s="33"/>
      <c r="M29" s="33"/>
      <c r="N29" s="39"/>
      <c r="O29" s="39"/>
      <c r="P29" s="39"/>
      <c r="Q29" s="39"/>
      <c r="R29" s="39"/>
      <c r="S29" s="39"/>
      <c r="T29" s="39"/>
      <c r="U29" s="39"/>
      <c r="V29" s="39"/>
    </row>
    <row r="30" spans="1:22" s="108" customFormat="1" ht="15" customHeight="1">
      <c r="A30" s="542" t="s">
        <v>996</v>
      </c>
      <c r="B30" s="1417">
        <v>154039</v>
      </c>
      <c r="C30" s="1416">
        <v>151906</v>
      </c>
      <c r="D30" s="1416">
        <v>152563</v>
      </c>
      <c r="E30" s="1415">
        <v>152222</v>
      </c>
      <c r="F30" s="1415">
        <v>154037</v>
      </c>
      <c r="G30" s="1415">
        <v>155440</v>
      </c>
      <c r="H30" s="1415">
        <v>150559</v>
      </c>
      <c r="I30" s="1415">
        <v>154600</v>
      </c>
      <c r="J30" s="1415">
        <v>152108</v>
      </c>
      <c r="K30" s="33"/>
      <c r="L30" s="33"/>
      <c r="M30" s="33"/>
      <c r="N30" s="39"/>
      <c r="O30" s="39"/>
      <c r="P30" s="39"/>
      <c r="Q30" s="39"/>
      <c r="R30" s="39"/>
      <c r="S30" s="39"/>
      <c r="T30" s="39"/>
      <c r="U30" s="39"/>
      <c r="V30" s="39"/>
    </row>
    <row r="31" spans="1:22" s="108" customFormat="1" ht="15" customHeight="1">
      <c r="A31" s="35" t="s">
        <v>1592</v>
      </c>
      <c r="B31" s="541"/>
      <c r="C31" s="541"/>
      <c r="D31" s="541"/>
      <c r="E31" s="125"/>
      <c r="F31" s="125"/>
      <c r="G31" s="125"/>
      <c r="H31" s="125"/>
      <c r="I31" s="125"/>
      <c r="J31" s="125"/>
      <c r="K31" s="33"/>
      <c r="L31" s="33"/>
      <c r="M31" s="33"/>
      <c r="N31" s="39"/>
      <c r="O31" s="39"/>
      <c r="P31" s="39"/>
      <c r="Q31" s="39"/>
      <c r="R31" s="39"/>
      <c r="S31" s="39"/>
      <c r="T31" s="39"/>
      <c r="U31" s="39"/>
      <c r="V31" s="39"/>
    </row>
    <row r="32" spans="1:22" s="108" customFormat="1" ht="15" customHeight="1">
      <c r="A32" s="34" t="s">
        <v>1591</v>
      </c>
      <c r="B32" s="1414" t="s">
        <v>1590</v>
      </c>
      <c r="C32" s="1294">
        <v>0.7</v>
      </c>
      <c r="D32" s="1294">
        <v>0.7</v>
      </c>
      <c r="E32" s="1294">
        <v>0.7</v>
      </c>
      <c r="F32" s="1294">
        <v>0.7</v>
      </c>
      <c r="G32" s="1294">
        <v>0.7</v>
      </c>
      <c r="H32" s="1294">
        <v>0.7</v>
      </c>
      <c r="I32" s="1294">
        <v>0.7</v>
      </c>
      <c r="J32" s="1294">
        <v>0.7</v>
      </c>
      <c r="K32" s="33"/>
      <c r="L32" s="33"/>
      <c r="M32" s="33"/>
      <c r="N32" s="39"/>
      <c r="O32" s="39"/>
      <c r="P32" s="39"/>
      <c r="Q32" s="39"/>
      <c r="R32" s="39"/>
      <c r="S32" s="39"/>
      <c r="T32" s="39"/>
      <c r="U32" s="39"/>
      <c r="V32" s="39"/>
    </row>
    <row r="33" spans="1:22" s="108" customFormat="1" ht="15" customHeight="1">
      <c r="A33" s="34" t="s">
        <v>997</v>
      </c>
      <c r="B33" s="1294" t="s">
        <v>1589</v>
      </c>
      <c r="C33" s="1294">
        <v>0.69899999999999995</v>
      </c>
      <c r="D33" s="1294">
        <v>0.7</v>
      </c>
      <c r="E33" s="1294">
        <v>0.7</v>
      </c>
      <c r="F33" s="1294">
        <v>0.69899999999999995</v>
      </c>
      <c r="G33" s="1294">
        <v>0.69299999999999995</v>
      </c>
      <c r="H33" s="1294">
        <v>0.64700000000000002</v>
      </c>
      <c r="I33" s="1294">
        <v>0.55200000000000005</v>
      </c>
      <c r="J33" s="1294">
        <v>0.46100000000000002</v>
      </c>
      <c r="K33" s="33"/>
      <c r="L33" s="33"/>
      <c r="M33" s="33"/>
      <c r="N33" s="39"/>
      <c r="O33" s="39"/>
      <c r="P33" s="39"/>
      <c r="Q33" s="39"/>
      <c r="R33" s="39"/>
      <c r="S33" s="39"/>
      <c r="T33" s="39"/>
      <c r="U33" s="39"/>
      <c r="V33" s="39"/>
    </row>
    <row r="34" spans="1:22" s="108" customFormat="1" ht="18" customHeight="1">
      <c r="A34" s="1539" t="s">
        <v>1588</v>
      </c>
      <c r="B34" s="1539"/>
      <c r="C34" s="1539"/>
      <c r="D34" s="1539"/>
      <c r="E34" s="1539"/>
      <c r="F34" s="1539"/>
      <c r="G34" s="1539"/>
      <c r="H34" s="1539"/>
      <c r="I34" s="540"/>
      <c r="J34" s="540"/>
      <c r="K34" s="33"/>
      <c r="L34" s="33"/>
      <c r="M34" s="33"/>
      <c r="N34" s="39"/>
      <c r="O34" s="39"/>
      <c r="P34" s="39"/>
      <c r="Q34" s="39"/>
      <c r="R34" s="39"/>
      <c r="S34" s="39"/>
      <c r="T34" s="39"/>
      <c r="U34" s="39"/>
      <c r="V34" s="39"/>
    </row>
    <row r="35" spans="1:22" s="108" customFormat="1" ht="18" customHeight="1">
      <c r="A35" s="34"/>
      <c r="B35" s="552"/>
      <c r="C35" s="552"/>
      <c r="D35" s="551"/>
      <c r="E35" s="551"/>
      <c r="F35" s="551"/>
      <c r="G35" s="551"/>
      <c r="H35" s="121"/>
      <c r="I35" s="121"/>
      <c r="J35" s="121"/>
      <c r="K35" s="33"/>
      <c r="L35" s="33"/>
      <c r="M35" s="33"/>
      <c r="N35" s="39"/>
      <c r="O35" s="39"/>
      <c r="P35" s="39"/>
      <c r="Q35" s="39"/>
      <c r="R35" s="39"/>
      <c r="S35" s="39"/>
      <c r="T35" s="39"/>
      <c r="U35" s="39"/>
      <c r="V35" s="39"/>
    </row>
    <row r="36" spans="1:22" s="108" customFormat="1" ht="18" customHeight="1">
      <c r="A36" s="1540"/>
      <c r="B36" s="1540"/>
      <c r="C36" s="1540"/>
      <c r="D36" s="1540"/>
      <c r="E36" s="1540"/>
      <c r="F36" s="1540"/>
      <c r="G36" s="1540"/>
      <c r="H36" s="1540"/>
      <c r="I36" s="1540"/>
      <c r="J36" s="1540"/>
      <c r="K36" s="33"/>
      <c r="L36" s="33"/>
      <c r="M36" s="33"/>
      <c r="N36" s="39"/>
      <c r="O36" s="39"/>
      <c r="P36" s="39"/>
      <c r="Q36" s="39"/>
      <c r="R36" s="39"/>
      <c r="S36" s="39"/>
      <c r="T36" s="39"/>
      <c r="U36" s="39"/>
      <c r="V36" s="39"/>
    </row>
    <row r="37" spans="1:22" ht="21" customHeight="1" thickBot="1">
      <c r="A37" s="821" t="s">
        <v>998</v>
      </c>
      <c r="B37" s="258"/>
      <c r="C37" s="258"/>
      <c r="D37" s="258"/>
      <c r="E37" s="258"/>
      <c r="F37" s="257"/>
      <c r="G37" s="257"/>
      <c r="H37" s="254"/>
      <c r="I37" s="254"/>
      <c r="J37" s="254"/>
    </row>
    <row r="38" spans="1:22" ht="15" customHeight="1">
      <c r="A38" s="1348" t="s">
        <v>999</v>
      </c>
      <c r="B38" s="816" t="s">
        <v>228</v>
      </c>
      <c r="C38" s="816" t="s">
        <v>229</v>
      </c>
      <c r="D38" s="816" t="s">
        <v>230</v>
      </c>
      <c r="E38" s="817" t="s">
        <v>231</v>
      </c>
      <c r="F38" s="817" t="s">
        <v>232</v>
      </c>
      <c r="G38" s="817" t="s">
        <v>233</v>
      </c>
      <c r="H38" s="817" t="s">
        <v>234</v>
      </c>
      <c r="I38" s="816" t="s">
        <v>235</v>
      </c>
      <c r="J38" s="816" t="s">
        <v>236</v>
      </c>
    </row>
    <row r="39" spans="1:22" ht="15" customHeight="1">
      <c r="A39" s="537" t="s">
        <v>1000</v>
      </c>
      <c r="B39" s="255">
        <v>16.3</v>
      </c>
      <c r="C39" s="255">
        <v>17</v>
      </c>
      <c r="D39" s="255">
        <v>16.899999999999999</v>
      </c>
      <c r="E39" s="255">
        <v>18</v>
      </c>
      <c r="F39" s="255">
        <v>17.5</v>
      </c>
      <c r="G39" s="255">
        <v>17.100000000000001</v>
      </c>
      <c r="H39" s="255">
        <v>16.399999999999999</v>
      </c>
      <c r="I39" s="255">
        <v>15.8</v>
      </c>
      <c r="J39" s="255">
        <v>16</v>
      </c>
    </row>
    <row r="40" spans="1:22" ht="15" customHeight="1">
      <c r="A40" s="537" t="s">
        <v>1001</v>
      </c>
      <c r="B40" s="255">
        <v>18.399999999999999</v>
      </c>
      <c r="C40" s="255">
        <v>19.100000000000001</v>
      </c>
      <c r="D40" s="255">
        <v>18.899999999999999</v>
      </c>
      <c r="E40" s="255">
        <v>19.5</v>
      </c>
      <c r="F40" s="255">
        <v>19.2</v>
      </c>
      <c r="G40" s="255">
        <v>18.7</v>
      </c>
      <c r="H40" s="255">
        <v>18.2</v>
      </c>
      <c r="I40" s="255">
        <v>17.600000000000001</v>
      </c>
      <c r="J40" s="255">
        <v>17.8</v>
      </c>
    </row>
    <row r="41" spans="1:22" ht="15" customHeight="1">
      <c r="A41" s="537" t="s">
        <v>1002</v>
      </c>
      <c r="B41" s="255">
        <v>20.5</v>
      </c>
      <c r="C41" s="255">
        <v>21.2</v>
      </c>
      <c r="D41" s="255">
        <v>21</v>
      </c>
      <c r="E41" s="255">
        <v>21.3</v>
      </c>
      <c r="F41" s="255">
        <v>20.9</v>
      </c>
      <c r="G41" s="255">
        <v>20.5</v>
      </c>
      <c r="H41" s="255">
        <v>19.899999999999999</v>
      </c>
      <c r="I41" s="255">
        <v>20.100000000000001</v>
      </c>
      <c r="J41" s="255">
        <v>20.2</v>
      </c>
    </row>
    <row r="42" spans="1:22" ht="15" customHeight="1">
      <c r="A42" s="537" t="s">
        <v>1003</v>
      </c>
      <c r="B42" s="255">
        <v>16.5</v>
      </c>
      <c r="C42" s="255">
        <v>16.8</v>
      </c>
      <c r="D42" s="255">
        <v>16.7</v>
      </c>
      <c r="E42" s="255">
        <v>17.8</v>
      </c>
      <c r="F42" s="255">
        <v>17.399999999999999</v>
      </c>
      <c r="G42" s="255">
        <v>17</v>
      </c>
      <c r="H42" s="255">
        <v>16.3</v>
      </c>
      <c r="I42" s="255">
        <v>15.8</v>
      </c>
      <c r="J42" s="255">
        <v>15.8</v>
      </c>
    </row>
    <row r="43" spans="1:22" ht="15" customHeight="1">
      <c r="A43" s="537" t="s">
        <v>1004</v>
      </c>
      <c r="B43" s="255">
        <v>18.600000000000001</v>
      </c>
      <c r="C43" s="255">
        <v>18.899999999999999</v>
      </c>
      <c r="D43" s="255">
        <v>18.7</v>
      </c>
      <c r="E43" s="255">
        <v>19.3</v>
      </c>
      <c r="F43" s="255">
        <v>19.100000000000001</v>
      </c>
      <c r="G43" s="255">
        <v>18.7</v>
      </c>
      <c r="H43" s="255">
        <v>18.100000000000001</v>
      </c>
      <c r="I43" s="255">
        <v>17.600000000000001</v>
      </c>
      <c r="J43" s="255">
        <v>17.600000000000001</v>
      </c>
    </row>
    <row r="44" spans="1:22" ht="15" customHeight="1">
      <c r="A44" s="537" t="s">
        <v>1005</v>
      </c>
      <c r="B44" s="255">
        <v>20.7</v>
      </c>
      <c r="C44" s="255">
        <v>21.1</v>
      </c>
      <c r="D44" s="255">
        <v>20.8</v>
      </c>
      <c r="E44" s="255">
        <v>21.1</v>
      </c>
      <c r="F44" s="255">
        <v>20.7</v>
      </c>
      <c r="G44" s="255">
        <v>20.399999999999999</v>
      </c>
      <c r="H44" s="255">
        <v>19.7</v>
      </c>
      <c r="I44" s="255">
        <v>20</v>
      </c>
      <c r="J44" s="255">
        <v>20</v>
      </c>
    </row>
    <row r="45" spans="1:22" ht="4.5" customHeight="1" thickBot="1">
      <c r="A45" s="537"/>
      <c r="B45" s="256"/>
      <c r="C45" s="256"/>
      <c r="D45" s="255"/>
      <c r="E45" s="255"/>
      <c r="F45" s="255"/>
      <c r="G45" s="255"/>
      <c r="H45" s="255"/>
      <c r="I45" s="255"/>
      <c r="J45" s="255"/>
    </row>
    <row r="46" spans="1:22" ht="15" customHeight="1">
      <c r="A46" s="1348" t="s">
        <v>1006</v>
      </c>
      <c r="B46" s="816" t="s">
        <v>228</v>
      </c>
      <c r="C46" s="816" t="s">
        <v>229</v>
      </c>
      <c r="D46" s="816" t="s">
        <v>230</v>
      </c>
      <c r="E46" s="817" t="s">
        <v>231</v>
      </c>
      <c r="F46" s="817" t="s">
        <v>232</v>
      </c>
      <c r="G46" s="817" t="s">
        <v>233</v>
      </c>
      <c r="H46" s="817" t="s">
        <v>234</v>
      </c>
      <c r="I46" s="816" t="s">
        <v>235</v>
      </c>
      <c r="J46" s="816" t="s">
        <v>236</v>
      </c>
    </row>
    <row r="47" spans="1:22" ht="15" customHeight="1">
      <c r="A47" s="537" t="s">
        <v>1007</v>
      </c>
      <c r="B47" s="253">
        <v>28317</v>
      </c>
      <c r="C47" s="253">
        <v>29012</v>
      </c>
      <c r="D47" s="253">
        <v>28826</v>
      </c>
      <c r="E47" s="253">
        <v>29628</v>
      </c>
      <c r="F47" s="253">
        <v>29636</v>
      </c>
      <c r="G47" s="253">
        <v>29141</v>
      </c>
      <c r="H47" s="253">
        <v>27434</v>
      </c>
      <c r="I47" s="253">
        <v>27224</v>
      </c>
      <c r="J47" s="253">
        <v>27135</v>
      </c>
    </row>
    <row r="48" spans="1:22" ht="15" customHeight="1">
      <c r="A48" s="537" t="s">
        <v>1587</v>
      </c>
      <c r="B48" s="253">
        <v>589760</v>
      </c>
      <c r="C48" s="253">
        <v>536512</v>
      </c>
      <c r="D48" s="253">
        <v>578554</v>
      </c>
      <c r="E48" s="253">
        <v>555022</v>
      </c>
      <c r="F48" s="253">
        <v>563039</v>
      </c>
      <c r="G48" s="253">
        <v>518511</v>
      </c>
      <c r="H48" s="253">
        <v>544060</v>
      </c>
      <c r="I48" s="253">
        <v>553867</v>
      </c>
      <c r="J48" s="253">
        <v>553188</v>
      </c>
    </row>
    <row r="49" spans="1:10" ht="15" customHeight="1">
      <c r="A49" s="537" t="s">
        <v>1008</v>
      </c>
      <c r="B49" s="255">
        <v>4.8</v>
      </c>
      <c r="C49" s="255">
        <v>5.4</v>
      </c>
      <c r="D49" s="255">
        <v>5</v>
      </c>
      <c r="E49" s="255">
        <v>5.3</v>
      </c>
      <c r="F49" s="255">
        <v>5.3</v>
      </c>
      <c r="G49" s="255">
        <v>5.6</v>
      </c>
      <c r="H49" s="255">
        <v>5</v>
      </c>
      <c r="I49" s="255">
        <v>4.9000000000000004</v>
      </c>
      <c r="J49" s="255">
        <v>4.9000000000000004</v>
      </c>
    </row>
    <row r="50" spans="1:10" ht="15" customHeight="1">
      <c r="A50" s="537" t="s">
        <v>1586</v>
      </c>
      <c r="B50" s="255" t="s">
        <v>345</v>
      </c>
      <c r="C50" s="255" t="s">
        <v>345</v>
      </c>
      <c r="D50" s="255" t="s">
        <v>345</v>
      </c>
      <c r="E50" s="255" t="s">
        <v>345</v>
      </c>
      <c r="F50" s="255">
        <v>5.6</v>
      </c>
      <c r="G50" s="255">
        <v>5.9</v>
      </c>
      <c r="H50" s="255">
        <v>5.3</v>
      </c>
      <c r="I50" s="255" t="s">
        <v>345</v>
      </c>
      <c r="J50" s="255" t="s">
        <v>345</v>
      </c>
    </row>
    <row r="51" spans="1:10" ht="15" customHeight="1">
      <c r="A51" s="537" t="s">
        <v>1009</v>
      </c>
      <c r="B51" s="253">
        <v>28640</v>
      </c>
      <c r="C51" s="253">
        <v>28714</v>
      </c>
      <c r="D51" s="253">
        <v>28519</v>
      </c>
      <c r="E51" s="253">
        <v>29320</v>
      </c>
      <c r="F51" s="253">
        <v>29401</v>
      </c>
      <c r="G51" s="253">
        <v>29019</v>
      </c>
      <c r="H51" s="253">
        <v>27236</v>
      </c>
      <c r="I51" s="253">
        <v>27148</v>
      </c>
      <c r="J51" s="253">
        <v>26817</v>
      </c>
    </row>
    <row r="52" spans="1:10" ht="15" customHeight="1">
      <c r="A52" s="537" t="s">
        <v>1585</v>
      </c>
      <c r="B52" s="253">
        <v>589795</v>
      </c>
      <c r="C52" s="253">
        <v>536518</v>
      </c>
      <c r="D52" s="253">
        <v>578552</v>
      </c>
      <c r="E52" s="253">
        <v>555022</v>
      </c>
      <c r="F52" s="253">
        <v>563041</v>
      </c>
      <c r="G52" s="253">
        <v>518503</v>
      </c>
      <c r="H52" s="253">
        <v>544050</v>
      </c>
      <c r="I52" s="253">
        <v>553814</v>
      </c>
      <c r="J52" s="253">
        <v>553245</v>
      </c>
    </row>
    <row r="53" spans="1:10" ht="15" customHeight="1">
      <c r="A53" s="537" t="s">
        <v>1010</v>
      </c>
      <c r="B53" s="255">
        <v>4.9000000000000004</v>
      </c>
      <c r="C53" s="255">
        <v>5.4</v>
      </c>
      <c r="D53" s="255">
        <v>4.9000000000000004</v>
      </c>
      <c r="E53" s="255">
        <v>5.3</v>
      </c>
      <c r="F53" s="255">
        <v>5.2</v>
      </c>
      <c r="G53" s="255">
        <v>5.6</v>
      </c>
      <c r="H53" s="255">
        <v>5</v>
      </c>
      <c r="I53" s="255">
        <v>4.9000000000000004</v>
      </c>
      <c r="J53" s="255">
        <v>4.8</v>
      </c>
    </row>
    <row r="54" spans="1:10" ht="15" customHeight="1">
      <c r="A54" s="538" t="s">
        <v>1584</v>
      </c>
      <c r="B54" s="255" t="s">
        <v>345</v>
      </c>
      <c r="C54" s="255" t="s">
        <v>345</v>
      </c>
      <c r="D54" s="255" t="s">
        <v>345</v>
      </c>
      <c r="E54" s="255" t="s">
        <v>345</v>
      </c>
      <c r="F54" s="255">
        <v>5.5</v>
      </c>
      <c r="G54" s="255">
        <v>5.9</v>
      </c>
      <c r="H54" s="255">
        <v>5.3</v>
      </c>
      <c r="I54" s="255" t="s">
        <v>345</v>
      </c>
      <c r="J54" s="255" t="s">
        <v>345</v>
      </c>
    </row>
    <row r="55" spans="1:10" ht="23.5" customHeight="1">
      <c r="A55" s="1541" t="s">
        <v>1583</v>
      </c>
      <c r="B55" s="1541"/>
      <c r="C55" s="1541"/>
      <c r="D55" s="1541"/>
      <c r="E55" s="1541"/>
      <c r="F55" s="1541"/>
      <c r="G55" s="1541"/>
      <c r="H55" s="1541"/>
      <c r="I55" s="1541"/>
      <c r="J55" s="1541"/>
    </row>
    <row r="56" spans="1:10" ht="14.25" customHeight="1">
      <c r="A56" s="1413" t="s">
        <v>1582</v>
      </c>
      <c r="B56" s="536"/>
      <c r="C56" s="536"/>
      <c r="D56" s="536"/>
      <c r="E56" s="536"/>
      <c r="F56" s="536"/>
      <c r="G56" s="536"/>
      <c r="H56" s="536"/>
      <c r="I56" s="536"/>
      <c r="J56" s="536"/>
    </row>
    <row r="57" spans="1:10" ht="13.9" customHeight="1">
      <c r="A57" s="34"/>
      <c r="B57" s="536"/>
      <c r="C57" s="536"/>
      <c r="D57" s="536"/>
      <c r="E57" s="536"/>
      <c r="F57" s="536"/>
      <c r="G57" s="536"/>
      <c r="H57" s="536"/>
      <c r="I57" s="536"/>
      <c r="J57" s="536"/>
    </row>
    <row r="58" spans="1:10" ht="29.5" thickBot="1">
      <c r="A58" s="1412" t="s">
        <v>1581</v>
      </c>
      <c r="B58" s="536"/>
      <c r="C58" s="536"/>
      <c r="D58" s="536"/>
      <c r="E58" s="536"/>
      <c r="F58" s="536"/>
      <c r="G58" s="536"/>
      <c r="H58" s="536"/>
      <c r="I58" s="536"/>
      <c r="J58" s="536"/>
    </row>
    <row r="59" spans="1:10" ht="14.25" customHeight="1">
      <c r="A59" s="820"/>
      <c r="B59" s="816" t="s">
        <v>1580</v>
      </c>
      <c r="C59" s="816" t="s">
        <v>1579</v>
      </c>
      <c r="D59" s="816" t="s">
        <v>1578</v>
      </c>
      <c r="E59" s="817" t="s">
        <v>1577</v>
      </c>
      <c r="F59" s="817" t="s">
        <v>1576</v>
      </c>
      <c r="G59" s="817" t="s">
        <v>1575</v>
      </c>
      <c r="H59" s="817" t="s">
        <v>1574</v>
      </c>
      <c r="I59" s="816" t="s">
        <v>1573</v>
      </c>
      <c r="J59" s="816" t="s">
        <v>1572</v>
      </c>
    </row>
    <row r="60" spans="1:10" ht="15" customHeight="1">
      <c r="A60" s="537" t="s">
        <v>1011</v>
      </c>
      <c r="B60" s="253">
        <v>33927</v>
      </c>
      <c r="C60" s="253">
        <v>34360</v>
      </c>
      <c r="D60" s="253">
        <v>34120</v>
      </c>
      <c r="E60" s="253">
        <v>34378</v>
      </c>
      <c r="F60" s="253">
        <v>34030</v>
      </c>
      <c r="G60" s="253">
        <v>33537</v>
      </c>
      <c r="H60" s="253">
        <v>32263</v>
      </c>
      <c r="I60" s="253">
        <v>33227</v>
      </c>
      <c r="J60" s="253">
        <v>32685</v>
      </c>
    </row>
    <row r="61" spans="1:10" ht="15" customHeight="1">
      <c r="A61" s="537" t="s">
        <v>1012</v>
      </c>
      <c r="B61" s="253">
        <v>24132</v>
      </c>
      <c r="C61" s="253">
        <v>23812</v>
      </c>
      <c r="D61" s="253">
        <v>23838</v>
      </c>
      <c r="E61" s="253">
        <v>23780</v>
      </c>
      <c r="F61" s="253">
        <v>23974</v>
      </c>
      <c r="G61" s="253">
        <v>23930</v>
      </c>
      <c r="H61" s="253">
        <v>23057</v>
      </c>
      <c r="I61" s="253">
        <v>23559</v>
      </c>
      <c r="J61" s="253">
        <v>24560</v>
      </c>
    </row>
    <row r="62" spans="1:10" ht="15" customHeight="1">
      <c r="A62" s="537" t="s">
        <v>1013</v>
      </c>
      <c r="B62" s="253">
        <v>9795</v>
      </c>
      <c r="C62" s="253">
        <v>10548</v>
      </c>
      <c r="D62" s="253">
        <v>10282</v>
      </c>
      <c r="E62" s="253">
        <v>10598</v>
      </c>
      <c r="F62" s="253">
        <v>10056</v>
      </c>
      <c r="G62" s="253">
        <v>9606</v>
      </c>
      <c r="H62" s="253">
        <v>9206</v>
      </c>
      <c r="I62" s="253">
        <v>9668</v>
      </c>
      <c r="J62" s="253">
        <v>8125</v>
      </c>
    </row>
    <row r="63" spans="1:10" ht="15" customHeight="1">
      <c r="A63" s="538" t="s">
        <v>1014</v>
      </c>
      <c r="B63" s="1411">
        <v>1.4059999999999999</v>
      </c>
      <c r="C63" s="1411">
        <v>1.4430000000000001</v>
      </c>
      <c r="D63" s="1411">
        <v>1.431</v>
      </c>
      <c r="E63" s="1411">
        <v>1.446</v>
      </c>
      <c r="F63" s="1411">
        <v>1.419</v>
      </c>
      <c r="G63" s="1411">
        <v>1.401</v>
      </c>
      <c r="H63" s="1411">
        <v>1.399</v>
      </c>
      <c r="I63" s="1411">
        <v>1.41</v>
      </c>
      <c r="J63" s="1411">
        <v>1.331</v>
      </c>
    </row>
    <row r="64" spans="1:10" ht="10.5">
      <c r="A64" s="35" t="s">
        <v>1015</v>
      </c>
      <c r="B64" s="874"/>
      <c r="C64" s="874"/>
      <c r="D64" s="874"/>
      <c r="E64" s="874"/>
      <c r="F64" s="874"/>
      <c r="G64" s="874"/>
      <c r="H64" s="874"/>
      <c r="I64" s="874"/>
      <c r="J64" s="874"/>
    </row>
    <row r="65" spans="1:10" ht="21">
      <c r="A65" s="1410" t="s">
        <v>1571</v>
      </c>
      <c r="B65" s="536"/>
      <c r="C65" s="536"/>
      <c r="D65" s="536"/>
      <c r="E65" s="536"/>
      <c r="F65" s="536"/>
      <c r="G65" s="536"/>
      <c r="H65" s="536"/>
      <c r="I65" s="536"/>
      <c r="J65" s="536"/>
    </row>
    <row r="66" spans="1:10" ht="15" customHeight="1">
      <c r="A66" s="33"/>
      <c r="B66" s="33"/>
      <c r="C66" s="33"/>
      <c r="D66" s="33"/>
      <c r="E66" s="33"/>
      <c r="F66" s="33"/>
      <c r="G66" s="33"/>
      <c r="H66" s="33"/>
      <c r="I66" s="33"/>
      <c r="J66" s="33"/>
    </row>
    <row r="67" spans="1:10" ht="15" customHeight="1">
      <c r="B67" s="33"/>
      <c r="C67" s="33"/>
      <c r="D67" s="33"/>
      <c r="E67" s="33"/>
      <c r="F67" s="33"/>
      <c r="H67" s="33"/>
      <c r="I67" s="33"/>
      <c r="J67" s="33"/>
    </row>
    <row r="68" spans="1:10" ht="15" customHeight="1"/>
    <row r="69" spans="1:10" ht="15" customHeight="1"/>
    <row r="70" spans="1:10" ht="15" customHeight="1"/>
    <row r="71" spans="1:10" ht="15" customHeight="1"/>
    <row r="72" spans="1:10" ht="15" customHeight="1"/>
    <row r="73" spans="1:10" ht="15" customHeight="1"/>
    <row r="74" spans="1:10" ht="15" customHeight="1"/>
    <row r="75" spans="1:10" ht="15" customHeight="1"/>
    <row r="76" spans="1:10" ht="15" customHeight="1"/>
    <row r="77" spans="1:10" ht="15" customHeight="1"/>
  </sheetData>
  <mergeCells count="3">
    <mergeCell ref="A34:H34"/>
    <mergeCell ref="A36:J36"/>
    <mergeCell ref="A55:J55"/>
  </mergeCells>
  <pageMargins left="0.70866141732283472" right="0.70866141732283472" top="0.74803149606299213" bottom="0.74803149606299213" header="0.31496062992125984" footer="0.31496062992125984"/>
  <pageSetup paperSize="9" scale="74" pageOrder="overThenDown" orientation="portrait" r:id="rId1"/>
  <headerFooter alignWithMargins="0">
    <oddHeader>&amp;CFirst quarter 2022&amp;R&amp;"-,Bold"&amp;K0000A0Risk, liquidity and capital management</oddHeader>
    <oddFooter>&amp;R&amp;"-,Bold"&amp;K0000A0Nordea</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5C62-CB1B-4FC8-B06D-57760F763B17}">
  <sheetPr>
    <tabColor rgb="FF70A8DA"/>
  </sheetPr>
  <dimension ref="A1:L70"/>
  <sheetViews>
    <sheetView showGridLines="0" showZeros="0" view="pageLayout" topLeftCell="A58" zoomScale="85" zoomScaleNormal="100" zoomScaleSheetLayoutView="85" zoomScalePageLayoutView="85" workbookViewId="0">
      <selection activeCell="C15" sqref="C15"/>
    </sheetView>
  </sheetViews>
  <sheetFormatPr defaultColWidth="8.81640625" defaultRowHeight="14.5"/>
  <cols>
    <col min="1" max="1" width="36.1796875" customWidth="1"/>
    <col min="2" max="10" width="8.7265625" customWidth="1"/>
  </cols>
  <sheetData>
    <row r="1" spans="1:12" ht="19.5" customHeight="1">
      <c r="A1" s="891" t="s">
        <v>1558</v>
      </c>
      <c r="B1" s="38"/>
      <c r="C1" s="38"/>
      <c r="D1" s="37"/>
      <c r="E1" s="37"/>
      <c r="F1" s="37"/>
      <c r="G1" s="37"/>
      <c r="H1" s="37"/>
      <c r="I1" s="36"/>
      <c r="J1" s="33"/>
    </row>
    <row r="2" spans="1:12" ht="15" customHeight="1" thickBot="1">
      <c r="A2" s="36"/>
      <c r="B2" s="38"/>
      <c r="C2" s="38"/>
      <c r="D2" s="37"/>
      <c r="E2" s="37"/>
      <c r="F2" s="37"/>
      <c r="G2" s="37"/>
      <c r="H2" s="37"/>
      <c r="I2" s="36"/>
      <c r="J2" s="33"/>
    </row>
    <row r="3" spans="1:12" ht="15" customHeight="1">
      <c r="A3" s="826" t="s">
        <v>103</v>
      </c>
      <c r="B3" s="816" t="s">
        <v>228</v>
      </c>
      <c r="C3" s="816" t="s">
        <v>229</v>
      </c>
      <c r="D3" s="816" t="s">
        <v>230</v>
      </c>
      <c r="E3" s="817" t="s">
        <v>231</v>
      </c>
      <c r="F3" s="817" t="s">
        <v>232</v>
      </c>
      <c r="G3" s="817" t="s">
        <v>233</v>
      </c>
      <c r="H3" s="817" t="s">
        <v>234</v>
      </c>
      <c r="I3" s="816" t="s">
        <v>235</v>
      </c>
      <c r="J3" s="816" t="s">
        <v>236</v>
      </c>
    </row>
    <row r="4" spans="1:12" ht="14.25" customHeight="1">
      <c r="A4" s="813" t="s">
        <v>1016</v>
      </c>
      <c r="B4" s="822">
        <v>120143</v>
      </c>
      <c r="C4" s="822">
        <v>119483</v>
      </c>
      <c r="D4" s="822">
        <v>120572</v>
      </c>
      <c r="E4" s="822">
        <v>120285</v>
      </c>
      <c r="F4" s="822">
        <v>122321</v>
      </c>
      <c r="G4" s="822">
        <v>120479</v>
      </c>
      <c r="H4" s="822">
        <v>115586</v>
      </c>
      <c r="I4" s="822">
        <v>117764</v>
      </c>
      <c r="J4" s="822">
        <v>117242</v>
      </c>
      <c r="K4" s="1421"/>
      <c r="L4" s="1421"/>
    </row>
    <row r="5" spans="1:12" ht="12" customHeight="1">
      <c r="A5" s="544" t="s">
        <v>1017</v>
      </c>
      <c r="B5" s="120">
        <v>103431</v>
      </c>
      <c r="C5" s="120">
        <v>102818</v>
      </c>
      <c r="D5" s="120">
        <v>103015</v>
      </c>
      <c r="E5" s="120">
        <v>103569</v>
      </c>
      <c r="F5" s="120">
        <v>106082</v>
      </c>
      <c r="G5" s="120">
        <v>104743</v>
      </c>
      <c r="H5" s="120">
        <v>102531</v>
      </c>
      <c r="I5" s="120">
        <v>104380</v>
      </c>
      <c r="J5" s="120">
        <v>104365</v>
      </c>
      <c r="K5" s="276"/>
      <c r="L5" s="276"/>
    </row>
    <row r="6" spans="1:12" ht="12" customHeight="1">
      <c r="A6" s="544" t="s">
        <v>1018</v>
      </c>
      <c r="B6" s="120" t="s">
        <v>345</v>
      </c>
      <c r="C6" s="120">
        <v>0</v>
      </c>
      <c r="D6" s="120">
        <v>0</v>
      </c>
      <c r="E6" s="120">
        <v>0</v>
      </c>
      <c r="F6" s="120">
        <v>0</v>
      </c>
      <c r="G6" s="120">
        <v>0</v>
      </c>
      <c r="H6" s="120">
        <v>0</v>
      </c>
      <c r="I6" s="120">
        <v>0</v>
      </c>
      <c r="J6" s="120">
        <v>0</v>
      </c>
      <c r="K6" s="276"/>
      <c r="L6" s="276"/>
    </row>
    <row r="7" spans="1:12" ht="12" customHeight="1">
      <c r="A7" s="544" t="s">
        <v>1019</v>
      </c>
      <c r="B7" s="120">
        <v>67327</v>
      </c>
      <c r="C7" s="120">
        <v>66994</v>
      </c>
      <c r="D7" s="120">
        <v>66886</v>
      </c>
      <c r="E7" s="120">
        <v>66792</v>
      </c>
      <c r="F7" s="120">
        <v>68381</v>
      </c>
      <c r="G7" s="120">
        <v>67540</v>
      </c>
      <c r="H7" s="120">
        <v>66518</v>
      </c>
      <c r="I7" s="120">
        <v>68349</v>
      </c>
      <c r="J7" s="120">
        <v>68522</v>
      </c>
      <c r="K7" s="276"/>
      <c r="L7" s="276"/>
    </row>
    <row r="8" spans="1:12" ht="12" customHeight="1">
      <c r="A8" s="1003" t="s">
        <v>1020</v>
      </c>
      <c r="B8" s="120">
        <v>59499</v>
      </c>
      <c r="C8" s="120">
        <v>58281</v>
      </c>
      <c r="D8" s="120">
        <v>57123</v>
      </c>
      <c r="E8" s="120">
        <v>57481</v>
      </c>
      <c r="F8" s="120">
        <v>58474</v>
      </c>
      <c r="G8" s="120">
        <v>57670</v>
      </c>
      <c r="H8" s="120">
        <v>55965</v>
      </c>
      <c r="I8" s="120">
        <v>57026</v>
      </c>
      <c r="J8" s="120">
        <v>57014</v>
      </c>
      <c r="K8" s="276"/>
      <c r="L8" s="276"/>
    </row>
    <row r="9" spans="1:12" ht="12" customHeight="1">
      <c r="A9" s="1003" t="s">
        <v>1021</v>
      </c>
      <c r="B9" s="120">
        <v>7828</v>
      </c>
      <c r="C9" s="120">
        <v>8713</v>
      </c>
      <c r="D9" s="120">
        <v>9763</v>
      </c>
      <c r="E9" s="120">
        <v>9311</v>
      </c>
      <c r="F9" s="120">
        <v>9907</v>
      </c>
      <c r="G9" s="120">
        <v>9870</v>
      </c>
      <c r="H9" s="120">
        <v>10553</v>
      </c>
      <c r="I9" s="120">
        <v>11323</v>
      </c>
      <c r="J9" s="120">
        <v>11508</v>
      </c>
      <c r="K9" s="276"/>
      <c r="L9" s="276"/>
    </row>
    <row r="10" spans="1:12" ht="12" customHeight="1">
      <c r="A10" s="544" t="s">
        <v>1022</v>
      </c>
      <c r="B10" s="120">
        <v>4148</v>
      </c>
      <c r="C10" s="120">
        <v>3862</v>
      </c>
      <c r="D10" s="120">
        <v>3930</v>
      </c>
      <c r="E10" s="120">
        <v>4089</v>
      </c>
      <c r="F10" s="120">
        <v>3977</v>
      </c>
      <c r="G10" s="120">
        <v>4738</v>
      </c>
      <c r="H10" s="120">
        <v>5283</v>
      </c>
      <c r="I10" s="120">
        <v>5420</v>
      </c>
      <c r="J10" s="120">
        <v>6293</v>
      </c>
      <c r="K10" s="276"/>
      <c r="L10" s="276"/>
    </row>
    <row r="11" spans="1:12" ht="12" customHeight="1">
      <c r="A11" s="544" t="s">
        <v>1023</v>
      </c>
      <c r="B11" s="120">
        <v>27686</v>
      </c>
      <c r="C11" s="120">
        <v>27610</v>
      </c>
      <c r="D11" s="120">
        <v>27693</v>
      </c>
      <c r="E11" s="120">
        <v>27822</v>
      </c>
      <c r="F11" s="120">
        <v>27612</v>
      </c>
      <c r="G11" s="120">
        <v>27256</v>
      </c>
      <c r="H11" s="120">
        <v>26927</v>
      </c>
      <c r="I11" s="120">
        <v>26933</v>
      </c>
      <c r="J11" s="120">
        <v>25468</v>
      </c>
      <c r="K11" s="276"/>
      <c r="L11" s="276"/>
    </row>
    <row r="12" spans="1:12" ht="12" customHeight="1">
      <c r="A12" s="544" t="s">
        <v>1024</v>
      </c>
      <c r="B12" s="120">
        <v>878</v>
      </c>
      <c r="C12" s="120">
        <v>880</v>
      </c>
      <c r="D12" s="120">
        <v>879</v>
      </c>
      <c r="E12" s="120">
        <v>878</v>
      </c>
      <c r="F12" s="120">
        <v>882</v>
      </c>
      <c r="G12" s="120">
        <v>880</v>
      </c>
      <c r="H12" s="120">
        <v>883</v>
      </c>
      <c r="I12" s="120">
        <v>890</v>
      </c>
      <c r="J12" s="120">
        <v>893</v>
      </c>
      <c r="K12" s="276"/>
      <c r="L12" s="276"/>
    </row>
    <row r="13" spans="1:12" ht="12" customHeight="1">
      <c r="A13" s="544" t="s">
        <v>1025</v>
      </c>
      <c r="B13" s="120">
        <v>3392</v>
      </c>
      <c r="C13" s="120">
        <v>3472</v>
      </c>
      <c r="D13" s="120">
        <v>3627</v>
      </c>
      <c r="E13" s="120">
        <v>3988</v>
      </c>
      <c r="F13" s="120">
        <v>5230</v>
      </c>
      <c r="G13" s="120">
        <v>4329</v>
      </c>
      <c r="H13" s="120">
        <v>2920</v>
      </c>
      <c r="I13" s="120">
        <v>2788</v>
      </c>
      <c r="J13" s="120">
        <v>3189</v>
      </c>
      <c r="K13" s="276"/>
      <c r="L13" s="276"/>
    </row>
    <row r="14" spans="1:12" ht="12" customHeight="1">
      <c r="A14" s="544" t="s">
        <v>1026</v>
      </c>
      <c r="B14" s="120">
        <v>16712</v>
      </c>
      <c r="C14" s="120">
        <v>16665</v>
      </c>
      <c r="D14" s="120">
        <v>17557</v>
      </c>
      <c r="E14" s="120">
        <v>16716</v>
      </c>
      <c r="F14" s="120">
        <v>16239</v>
      </c>
      <c r="G14" s="120">
        <v>15736</v>
      </c>
      <c r="H14" s="120">
        <v>13055</v>
      </c>
      <c r="I14" s="120">
        <v>13384</v>
      </c>
      <c r="J14" s="120">
        <v>12877</v>
      </c>
      <c r="K14" s="276"/>
      <c r="L14" s="276"/>
    </row>
    <row r="15" spans="1:12" ht="12" customHeight="1">
      <c r="A15" s="544" t="s">
        <v>1018</v>
      </c>
      <c r="B15" s="120">
        <v>1015</v>
      </c>
      <c r="C15" s="120">
        <v>671</v>
      </c>
      <c r="D15" s="120">
        <v>1133</v>
      </c>
      <c r="E15" s="120">
        <v>418</v>
      </c>
      <c r="F15" s="120">
        <v>560</v>
      </c>
      <c r="G15" s="120">
        <v>520</v>
      </c>
      <c r="H15" s="120">
        <v>685</v>
      </c>
      <c r="I15" s="120">
        <v>840</v>
      </c>
      <c r="J15" s="120">
        <v>948</v>
      </c>
      <c r="K15" s="276"/>
      <c r="L15" s="276"/>
    </row>
    <row r="16" spans="1:12" ht="12" customHeight="1">
      <c r="A16" s="544" t="s">
        <v>1023</v>
      </c>
      <c r="B16" s="120">
        <v>5590</v>
      </c>
      <c r="C16" s="120">
        <v>5548</v>
      </c>
      <c r="D16" s="120">
        <v>5656</v>
      </c>
      <c r="E16" s="120">
        <v>5562</v>
      </c>
      <c r="F16" s="120">
        <v>5522</v>
      </c>
      <c r="G16" s="120">
        <v>5373</v>
      </c>
      <c r="H16" s="120">
        <v>5266</v>
      </c>
      <c r="I16" s="120">
        <v>5115</v>
      </c>
      <c r="J16" s="120">
        <v>4661</v>
      </c>
      <c r="K16" s="276"/>
      <c r="L16" s="276"/>
    </row>
    <row r="17" spans="1:12" ht="12" customHeight="1">
      <c r="A17" s="544" t="s">
        <v>1025</v>
      </c>
      <c r="B17" s="120">
        <v>10108</v>
      </c>
      <c r="C17" s="120">
        <v>10447</v>
      </c>
      <c r="D17" s="120">
        <v>10769</v>
      </c>
      <c r="E17" s="259">
        <v>10736</v>
      </c>
      <c r="F17" s="120">
        <v>10157</v>
      </c>
      <c r="G17" s="120">
        <v>9842</v>
      </c>
      <c r="H17" s="120">
        <v>7104</v>
      </c>
      <c r="I17" s="120">
        <v>7429</v>
      </c>
      <c r="J17" s="120">
        <v>7268</v>
      </c>
      <c r="K17" s="276"/>
      <c r="L17" s="276"/>
    </row>
    <row r="18" spans="1:12" ht="12" customHeight="1">
      <c r="A18" s="121"/>
      <c r="B18" s="120" t="s">
        <v>345</v>
      </c>
      <c r="C18" s="120" t="s">
        <v>345</v>
      </c>
      <c r="D18" s="120" t="s">
        <v>345</v>
      </c>
      <c r="E18" s="120" t="s">
        <v>345</v>
      </c>
      <c r="F18" s="120" t="s">
        <v>345</v>
      </c>
      <c r="G18" s="120" t="s">
        <v>345</v>
      </c>
      <c r="H18" s="120" t="s">
        <v>345</v>
      </c>
      <c r="I18" s="120" t="s">
        <v>345</v>
      </c>
      <c r="J18" s="120" t="s">
        <v>345</v>
      </c>
      <c r="K18" s="276"/>
      <c r="L18" s="276"/>
    </row>
    <row r="19" spans="1:12" ht="12" customHeight="1">
      <c r="A19" s="813" t="s">
        <v>1027</v>
      </c>
      <c r="B19" s="823">
        <v>1008</v>
      </c>
      <c r="C19" s="823">
        <v>773</v>
      </c>
      <c r="D19" s="823">
        <v>749</v>
      </c>
      <c r="E19" s="824">
        <v>645</v>
      </c>
      <c r="F19" s="823">
        <v>696</v>
      </c>
      <c r="G19" s="823">
        <v>648</v>
      </c>
      <c r="H19" s="823">
        <v>633</v>
      </c>
      <c r="I19" s="823">
        <v>934</v>
      </c>
      <c r="J19" s="823">
        <v>674</v>
      </c>
      <c r="K19" s="276"/>
      <c r="L19" s="276"/>
    </row>
    <row r="20" spans="1:12" ht="12" customHeight="1">
      <c r="A20" s="121"/>
      <c r="B20" s="120" t="s">
        <v>345</v>
      </c>
      <c r="C20" s="120" t="s">
        <v>345</v>
      </c>
      <c r="D20" s="120" t="s">
        <v>345</v>
      </c>
      <c r="E20" s="120" t="s">
        <v>345</v>
      </c>
      <c r="F20" s="120" t="s">
        <v>345</v>
      </c>
      <c r="G20" s="120" t="s">
        <v>345</v>
      </c>
      <c r="H20" s="120" t="s">
        <v>345</v>
      </c>
      <c r="I20" s="120" t="s">
        <v>345</v>
      </c>
      <c r="J20" s="120" t="s">
        <v>345</v>
      </c>
      <c r="K20" s="276"/>
      <c r="L20" s="276"/>
    </row>
    <row r="21" spans="1:12" ht="12" customHeight="1">
      <c r="A21" s="813" t="s">
        <v>1028</v>
      </c>
      <c r="B21" s="823">
        <v>5334</v>
      </c>
      <c r="C21" s="823">
        <v>4972</v>
      </c>
      <c r="D21" s="823">
        <v>4171</v>
      </c>
      <c r="E21" s="823">
        <v>4409</v>
      </c>
      <c r="F21" s="823">
        <v>4720</v>
      </c>
      <c r="G21" s="823">
        <v>6616</v>
      </c>
      <c r="H21" s="823">
        <v>7537</v>
      </c>
      <c r="I21" s="823">
        <v>9597</v>
      </c>
      <c r="J21" s="823">
        <v>8594</v>
      </c>
      <c r="K21" s="276"/>
      <c r="L21" s="276"/>
    </row>
    <row r="22" spans="1:12" ht="12" customHeight="1">
      <c r="A22" s="544" t="s">
        <v>1029</v>
      </c>
      <c r="B22" s="120">
        <v>4663</v>
      </c>
      <c r="C22" s="120">
        <v>3908</v>
      </c>
      <c r="D22" s="120">
        <v>3016</v>
      </c>
      <c r="E22" s="120">
        <v>3674</v>
      </c>
      <c r="F22" s="120">
        <v>4044</v>
      </c>
      <c r="G22" s="120">
        <v>3671</v>
      </c>
      <c r="H22" s="120">
        <v>4781</v>
      </c>
      <c r="I22" s="120">
        <v>6842</v>
      </c>
      <c r="J22" s="120">
        <v>5825</v>
      </c>
      <c r="K22" s="276"/>
      <c r="L22" s="276"/>
    </row>
    <row r="23" spans="1:12" ht="12" customHeight="1">
      <c r="A23" s="544" t="s">
        <v>1030</v>
      </c>
      <c r="B23" s="120">
        <v>671</v>
      </c>
      <c r="C23" s="120">
        <v>637</v>
      </c>
      <c r="D23" s="120">
        <v>745</v>
      </c>
      <c r="E23" s="120">
        <v>735</v>
      </c>
      <c r="F23" s="120">
        <v>676</v>
      </c>
      <c r="G23" s="120">
        <v>606</v>
      </c>
      <c r="H23" s="120">
        <v>598</v>
      </c>
      <c r="I23" s="120">
        <v>653</v>
      </c>
      <c r="J23" s="120">
        <v>865</v>
      </c>
      <c r="K23" s="276"/>
      <c r="L23" s="276"/>
    </row>
    <row r="24" spans="1:12" ht="12" customHeight="1">
      <c r="A24" s="544" t="s">
        <v>1031</v>
      </c>
      <c r="B24" s="120">
        <v>0</v>
      </c>
      <c r="C24" s="120">
        <v>427</v>
      </c>
      <c r="D24" s="120">
        <v>410</v>
      </c>
      <c r="E24" s="120">
        <v>0</v>
      </c>
      <c r="F24" s="120">
        <v>0</v>
      </c>
      <c r="G24" s="120">
        <v>2339</v>
      </c>
      <c r="H24" s="120">
        <v>2158</v>
      </c>
      <c r="I24" s="120">
        <v>2102</v>
      </c>
      <c r="J24" s="120">
        <v>1904</v>
      </c>
      <c r="K24" s="276"/>
      <c r="L24" s="276"/>
    </row>
    <row r="25" spans="1:12" ht="12" customHeight="1">
      <c r="A25" s="544"/>
      <c r="B25" s="120">
        <v>0</v>
      </c>
      <c r="C25" s="120" t="s">
        <v>345</v>
      </c>
      <c r="D25" s="120" t="s">
        <v>345</v>
      </c>
      <c r="E25" s="120" t="s">
        <v>345</v>
      </c>
      <c r="F25" s="120" t="s">
        <v>345</v>
      </c>
      <c r="G25" s="120" t="s">
        <v>345</v>
      </c>
      <c r="H25" s="120" t="s">
        <v>345</v>
      </c>
      <c r="I25" s="120" t="s">
        <v>345</v>
      </c>
      <c r="J25" s="120" t="s">
        <v>345</v>
      </c>
      <c r="K25" s="276"/>
      <c r="L25" s="276"/>
    </row>
    <row r="26" spans="1:12" ht="12" customHeight="1">
      <c r="A26" s="813" t="s">
        <v>1032</v>
      </c>
      <c r="B26" s="1420" t="s">
        <v>1033</v>
      </c>
      <c r="C26" s="1420" t="s">
        <v>1033</v>
      </c>
      <c r="D26" s="1420">
        <v>2</v>
      </c>
      <c r="E26" s="1420" t="s">
        <v>1033</v>
      </c>
      <c r="F26" s="1420">
        <v>1</v>
      </c>
      <c r="G26" s="1420">
        <v>265</v>
      </c>
      <c r="H26" s="1420">
        <v>106</v>
      </c>
      <c r="I26" s="1420">
        <v>1</v>
      </c>
      <c r="J26" s="1420" t="s">
        <v>1033</v>
      </c>
      <c r="K26" s="276"/>
      <c r="L26" s="276"/>
    </row>
    <row r="27" spans="1:12" ht="12" customHeight="1">
      <c r="A27" s="121"/>
      <c r="B27" s="120" t="s">
        <v>345</v>
      </c>
      <c r="C27" s="120" t="s">
        <v>345</v>
      </c>
      <c r="D27" s="120" t="s">
        <v>345</v>
      </c>
      <c r="E27" s="120" t="s">
        <v>345</v>
      </c>
      <c r="F27" s="120" t="s">
        <v>345</v>
      </c>
      <c r="G27" s="120" t="s">
        <v>345</v>
      </c>
      <c r="H27" s="120" t="s">
        <v>345</v>
      </c>
      <c r="I27" s="120" t="s">
        <v>345</v>
      </c>
      <c r="J27" s="120" t="s">
        <v>345</v>
      </c>
      <c r="K27" s="276"/>
      <c r="L27" s="276"/>
    </row>
    <row r="28" spans="1:12" ht="12" customHeight="1">
      <c r="A28" s="813" t="s">
        <v>1034</v>
      </c>
      <c r="B28" s="823">
        <v>15025</v>
      </c>
      <c r="C28" s="823">
        <v>14306</v>
      </c>
      <c r="D28" s="823">
        <v>14306</v>
      </c>
      <c r="E28" s="823">
        <v>14306</v>
      </c>
      <c r="F28" s="823">
        <v>14306</v>
      </c>
      <c r="G28" s="823">
        <v>14701</v>
      </c>
      <c r="H28" s="823">
        <v>14701</v>
      </c>
      <c r="I28" s="823">
        <v>14701</v>
      </c>
      <c r="J28" s="823">
        <v>14701</v>
      </c>
      <c r="K28" s="276"/>
      <c r="L28" s="276"/>
    </row>
    <row r="29" spans="1:12" ht="12" customHeight="1">
      <c r="A29" s="121"/>
      <c r="B29" s="831" t="s">
        <v>345</v>
      </c>
      <c r="C29" s="831" t="s">
        <v>345</v>
      </c>
      <c r="D29" s="831" t="s">
        <v>345</v>
      </c>
      <c r="E29" s="831" t="s">
        <v>345</v>
      </c>
      <c r="F29" s="831" t="s">
        <v>345</v>
      </c>
      <c r="G29" s="831" t="s">
        <v>345</v>
      </c>
      <c r="H29" s="831" t="s">
        <v>345</v>
      </c>
      <c r="I29" s="831" t="s">
        <v>345</v>
      </c>
      <c r="J29" s="831" t="s">
        <v>345</v>
      </c>
      <c r="K29" s="276"/>
      <c r="L29" s="276"/>
    </row>
    <row r="30" spans="1:12" ht="47.25" customHeight="1">
      <c r="A30" s="813" t="s">
        <v>1035</v>
      </c>
      <c r="B30" s="825" t="s">
        <v>345</v>
      </c>
      <c r="C30" s="825">
        <v>0</v>
      </c>
      <c r="D30" s="825">
        <v>0</v>
      </c>
      <c r="E30" s="825">
        <v>0</v>
      </c>
      <c r="F30" s="825">
        <v>0</v>
      </c>
      <c r="G30" s="823">
        <v>630</v>
      </c>
      <c r="H30" s="823">
        <v>546</v>
      </c>
      <c r="I30" s="823">
        <v>452</v>
      </c>
      <c r="J30" s="823">
        <v>735</v>
      </c>
      <c r="K30" s="276"/>
      <c r="L30" s="276"/>
    </row>
    <row r="31" spans="1:12" ht="36" customHeight="1">
      <c r="A31" s="813" t="s">
        <v>1036</v>
      </c>
      <c r="B31" s="823">
        <v>12529</v>
      </c>
      <c r="C31" s="823">
        <v>12372</v>
      </c>
      <c r="D31" s="823">
        <v>12763</v>
      </c>
      <c r="E31" s="823">
        <v>12577</v>
      </c>
      <c r="F31" s="823">
        <v>11993</v>
      </c>
      <c r="G31" s="823">
        <v>12101</v>
      </c>
      <c r="H31" s="823">
        <v>11450</v>
      </c>
      <c r="I31" s="823">
        <v>11151</v>
      </c>
      <c r="J31" s="823">
        <v>10162</v>
      </c>
      <c r="K31" s="276"/>
      <c r="L31" s="276"/>
    </row>
    <row r="32" spans="1:12" ht="10" customHeight="1">
      <c r="A32" s="121"/>
      <c r="B32" s="831" t="s">
        <v>345</v>
      </c>
      <c r="C32" s="831" t="s">
        <v>345</v>
      </c>
      <c r="D32" s="831" t="s">
        <v>345</v>
      </c>
      <c r="E32" s="831" t="s">
        <v>345</v>
      </c>
      <c r="F32" s="831" t="s">
        <v>345</v>
      </c>
      <c r="G32" s="831" t="s">
        <v>345</v>
      </c>
      <c r="H32" s="831" t="s">
        <v>345</v>
      </c>
      <c r="I32" s="831" t="s">
        <v>345</v>
      </c>
      <c r="J32" s="831" t="s">
        <v>345</v>
      </c>
      <c r="K32" s="276"/>
      <c r="L32" s="276"/>
    </row>
    <row r="33" spans="1:12" ht="29.15" customHeight="1">
      <c r="A33" s="827" t="s">
        <v>1037</v>
      </c>
      <c r="B33" s="829" t="s">
        <v>345</v>
      </c>
      <c r="C33" s="829">
        <v>0</v>
      </c>
      <c r="D33" s="829">
        <v>0</v>
      </c>
      <c r="E33" s="829">
        <v>0</v>
      </c>
      <c r="F33" s="829">
        <v>0</v>
      </c>
      <c r="G33" s="829">
        <v>0</v>
      </c>
      <c r="H33" s="829">
        <v>0</v>
      </c>
      <c r="I33" s="829">
        <v>0</v>
      </c>
      <c r="J33" s="829">
        <v>0</v>
      </c>
      <c r="K33" s="276"/>
      <c r="L33" s="276"/>
    </row>
    <row r="34" spans="1:12" ht="12" customHeight="1">
      <c r="A34" s="827" t="s">
        <v>317</v>
      </c>
      <c r="B34" s="828">
        <v>154039</v>
      </c>
      <c r="C34" s="828">
        <v>151906</v>
      </c>
      <c r="D34" s="828">
        <v>152563</v>
      </c>
      <c r="E34" s="828">
        <v>152222</v>
      </c>
      <c r="F34" s="828">
        <v>154037</v>
      </c>
      <c r="G34" s="828">
        <v>155440</v>
      </c>
      <c r="H34" s="828">
        <v>150559</v>
      </c>
      <c r="I34" s="828">
        <v>154600</v>
      </c>
      <c r="J34" s="828">
        <v>152108</v>
      </c>
      <c r="K34" s="276"/>
      <c r="L34" s="276"/>
    </row>
    <row r="35" spans="1:12" ht="21" customHeight="1">
      <c r="A35" s="34"/>
      <c r="B35" s="552"/>
      <c r="C35" s="552"/>
      <c r="D35" s="551"/>
      <c r="E35" s="551"/>
      <c r="F35" s="551"/>
      <c r="G35" s="551"/>
      <c r="H35" s="121"/>
      <c r="I35" s="121"/>
      <c r="J35" s="121"/>
      <c r="K35" s="276"/>
      <c r="L35" s="276"/>
    </row>
    <row r="36" spans="1:12" ht="21" customHeight="1">
      <c r="A36" s="1540"/>
      <c r="B36" s="1540"/>
      <c r="C36" s="1540"/>
      <c r="D36" s="1540"/>
      <c r="E36" s="1540"/>
      <c r="F36" s="1540"/>
      <c r="G36" s="1540"/>
      <c r="H36" s="1540"/>
      <c r="I36" s="1540"/>
      <c r="J36" s="1540"/>
      <c r="K36" s="276"/>
      <c r="L36" s="276"/>
    </row>
    <row r="37" spans="1:12" ht="12" customHeight="1">
      <c r="A37" s="832" t="s">
        <v>1038</v>
      </c>
      <c r="B37" s="552"/>
      <c r="C37" s="552"/>
      <c r="D37" s="551"/>
      <c r="E37" s="551"/>
      <c r="F37" s="551"/>
      <c r="G37" s="551"/>
      <c r="H37" s="121"/>
      <c r="I37" s="121"/>
      <c r="J37" s="121"/>
      <c r="K37" s="276"/>
      <c r="L37" s="276"/>
    </row>
    <row r="38" spans="1:12" ht="12" customHeight="1" thickBot="1">
      <c r="A38" s="833"/>
      <c r="B38" s="552"/>
      <c r="C38" s="552"/>
      <c r="D38" s="551"/>
      <c r="E38" s="551"/>
      <c r="F38" s="551"/>
      <c r="G38" s="551"/>
      <c r="H38" s="121"/>
      <c r="I38" s="121"/>
      <c r="J38" s="121"/>
      <c r="K38" s="276"/>
      <c r="L38" s="276"/>
    </row>
    <row r="39" spans="1:12" ht="12" customHeight="1">
      <c r="A39" s="826" t="s">
        <v>1039</v>
      </c>
      <c r="B39" s="816" t="s">
        <v>228</v>
      </c>
      <c r="C39" s="816" t="s">
        <v>229</v>
      </c>
      <c r="D39" s="816" t="s">
        <v>230</v>
      </c>
      <c r="E39" s="817" t="s">
        <v>231</v>
      </c>
      <c r="F39" s="817" t="s">
        <v>232</v>
      </c>
      <c r="G39" s="817" t="s">
        <v>233</v>
      </c>
      <c r="H39" s="817" t="s">
        <v>234</v>
      </c>
      <c r="I39" s="816" t="s">
        <v>235</v>
      </c>
      <c r="J39" s="816" t="s">
        <v>236</v>
      </c>
      <c r="K39" s="276"/>
      <c r="L39" s="276"/>
    </row>
    <row r="40" spans="1:12" ht="12" customHeight="1">
      <c r="A40" s="550" t="s">
        <v>1040</v>
      </c>
      <c r="B40" s="1004">
        <v>0.14000000000000001</v>
      </c>
      <c r="C40" s="1004">
        <v>0.14000000000000001</v>
      </c>
      <c r="D40" s="1004">
        <v>0.14000000000000001</v>
      </c>
      <c r="E40" s="1004">
        <v>0.14000000000000001</v>
      </c>
      <c r="F40" s="1004">
        <v>0.13</v>
      </c>
      <c r="G40" s="1004">
        <v>0.15</v>
      </c>
      <c r="H40" s="1004">
        <v>0.15</v>
      </c>
      <c r="I40" s="1004">
        <v>0.16</v>
      </c>
      <c r="J40" s="1004">
        <v>0.18</v>
      </c>
      <c r="K40" s="276"/>
      <c r="L40" s="276"/>
    </row>
    <row r="41" spans="1:12" ht="12" customHeight="1">
      <c r="A41" s="544" t="s">
        <v>777</v>
      </c>
      <c r="B41" s="383">
        <v>0.28999999999999998</v>
      </c>
      <c r="C41" s="383">
        <v>0.28999999999999998</v>
      </c>
      <c r="D41" s="383">
        <v>0.28999999999999998</v>
      </c>
      <c r="E41" s="383">
        <v>0.28000000000000003</v>
      </c>
      <c r="F41" s="383">
        <v>0.27</v>
      </c>
      <c r="G41" s="383">
        <v>0.28000000000000003</v>
      </c>
      <c r="H41" s="383">
        <v>0.28000000000000003</v>
      </c>
      <c r="I41" s="383">
        <v>0.3</v>
      </c>
      <c r="J41" s="383">
        <v>0.3</v>
      </c>
      <c r="K41" s="276"/>
      <c r="L41" s="276"/>
    </row>
    <row r="42" spans="1:12" ht="12" customHeight="1">
      <c r="A42" s="544" t="s">
        <v>778</v>
      </c>
      <c r="B42" s="383">
        <v>0.08</v>
      </c>
      <c r="C42" s="383">
        <v>7.0000000000000007E-2</v>
      </c>
      <c r="D42" s="383">
        <v>7.0000000000000007E-2</v>
      </c>
      <c r="E42" s="383">
        <v>0.06</v>
      </c>
      <c r="F42" s="383">
        <v>0.06</v>
      </c>
      <c r="G42" s="383">
        <v>0.09</v>
      </c>
      <c r="H42" s="383">
        <v>0.09</v>
      </c>
      <c r="I42" s="383">
        <v>0.09</v>
      </c>
      <c r="J42" s="383">
        <v>0.1</v>
      </c>
      <c r="K42" s="276"/>
      <c r="L42" s="276"/>
    </row>
    <row r="43" spans="1:12" ht="12" customHeight="1">
      <c r="A43" s="544" t="s">
        <v>678</v>
      </c>
      <c r="B43" s="383">
        <v>0.12</v>
      </c>
      <c r="C43" s="383">
        <v>0.11</v>
      </c>
      <c r="D43" s="383">
        <v>0.12</v>
      </c>
      <c r="E43" s="383">
        <v>0.12</v>
      </c>
      <c r="F43" s="383">
        <v>0.12</v>
      </c>
      <c r="G43" s="383">
        <v>0.12</v>
      </c>
      <c r="H43" s="383">
        <v>0.11</v>
      </c>
      <c r="I43" s="383">
        <v>0.11</v>
      </c>
      <c r="J43" s="383">
        <v>0.13</v>
      </c>
      <c r="K43" s="276"/>
      <c r="L43" s="276"/>
    </row>
    <row r="44" spans="1:12" ht="12" customHeight="1">
      <c r="A44" s="544" t="s">
        <v>779</v>
      </c>
      <c r="B44" s="383">
        <v>0.1</v>
      </c>
      <c r="C44" s="383">
        <v>0.1</v>
      </c>
      <c r="D44" s="383">
        <v>0.1</v>
      </c>
      <c r="E44" s="383">
        <v>0.11</v>
      </c>
      <c r="F44" s="383">
        <v>0.11</v>
      </c>
      <c r="G44" s="383">
        <v>0.12</v>
      </c>
      <c r="H44" s="383">
        <v>0.14000000000000001</v>
      </c>
      <c r="I44" s="383">
        <v>0.17</v>
      </c>
      <c r="J44" s="383">
        <v>0.18</v>
      </c>
      <c r="K44" s="276"/>
      <c r="L44" s="276"/>
    </row>
    <row r="45" spans="1:12" ht="12" customHeight="1">
      <c r="A45" s="549"/>
      <c r="B45" s="1005" t="s">
        <v>345</v>
      </c>
      <c r="C45" s="1005" t="s">
        <v>345</v>
      </c>
      <c r="D45" s="1005" t="s">
        <v>345</v>
      </c>
      <c r="E45" s="1005" t="s">
        <v>345</v>
      </c>
      <c r="F45" s="1005" t="s">
        <v>345</v>
      </c>
      <c r="G45" s="1005" t="s">
        <v>345</v>
      </c>
      <c r="H45" s="1005" t="s">
        <v>345</v>
      </c>
      <c r="I45" s="1005" t="s">
        <v>345</v>
      </c>
      <c r="J45" s="1005" t="s">
        <v>345</v>
      </c>
      <c r="K45" s="276"/>
      <c r="L45" s="276"/>
    </row>
    <row r="46" spans="1:12" ht="12" customHeight="1">
      <c r="A46" s="830" t="s">
        <v>1041</v>
      </c>
      <c r="B46" s="1006">
        <v>0.41</v>
      </c>
      <c r="C46" s="1006">
        <v>0.42</v>
      </c>
      <c r="D46" s="1006">
        <v>0.43</v>
      </c>
      <c r="E46" s="1006">
        <v>0.44</v>
      </c>
      <c r="F46" s="1006">
        <v>0.44</v>
      </c>
      <c r="G46" s="1006">
        <v>0.44</v>
      </c>
      <c r="H46" s="1006">
        <v>0.45</v>
      </c>
      <c r="I46" s="1006">
        <v>0.45</v>
      </c>
      <c r="J46" s="1006">
        <v>0.47</v>
      </c>
      <c r="K46" s="276"/>
      <c r="L46" s="276"/>
    </row>
    <row r="47" spans="1:12" ht="12" customHeight="1">
      <c r="A47" s="544"/>
      <c r="B47" s="1007" t="s">
        <v>345</v>
      </c>
      <c r="C47" s="1007" t="s">
        <v>345</v>
      </c>
      <c r="D47" s="1007" t="s">
        <v>345</v>
      </c>
      <c r="E47" s="1007" t="s">
        <v>345</v>
      </c>
      <c r="F47" s="1007" t="s">
        <v>345</v>
      </c>
      <c r="G47" s="1007" t="s">
        <v>345</v>
      </c>
      <c r="H47" s="1007" t="s">
        <v>345</v>
      </c>
      <c r="I47" s="1007" t="s">
        <v>345</v>
      </c>
      <c r="J47" s="1007" t="s">
        <v>345</v>
      </c>
      <c r="K47" s="276"/>
      <c r="L47" s="276"/>
    </row>
    <row r="48" spans="1:12" ht="24" customHeight="1">
      <c r="A48" s="813" t="s">
        <v>1042</v>
      </c>
      <c r="B48" s="1008">
        <v>0.44</v>
      </c>
      <c r="C48" s="1008">
        <v>0.46</v>
      </c>
      <c r="D48" s="1008">
        <v>0.47</v>
      </c>
      <c r="E48" s="1008">
        <v>0.47</v>
      </c>
      <c r="F48" s="1008">
        <v>0.47</v>
      </c>
      <c r="G48" s="1008">
        <v>0.47</v>
      </c>
      <c r="H48" s="1008">
        <v>0.48</v>
      </c>
      <c r="I48" s="1008">
        <v>0.47</v>
      </c>
      <c r="J48" s="1008">
        <v>0.48</v>
      </c>
      <c r="K48" s="276"/>
      <c r="L48" s="276"/>
    </row>
    <row r="49" spans="1:12" ht="12" customHeight="1">
      <c r="A49" s="544" t="s">
        <v>777</v>
      </c>
      <c r="B49" s="383">
        <v>0.4</v>
      </c>
      <c r="C49" s="383">
        <v>0.42</v>
      </c>
      <c r="D49" s="383">
        <v>0.45</v>
      </c>
      <c r="E49" s="383">
        <v>0.45</v>
      </c>
      <c r="F49" s="383">
        <v>0.47</v>
      </c>
      <c r="G49" s="383">
        <v>0.47</v>
      </c>
      <c r="H49" s="383">
        <v>0.48</v>
      </c>
      <c r="I49" s="383">
        <v>0.48</v>
      </c>
      <c r="J49" s="383">
        <v>0.49</v>
      </c>
      <c r="K49" s="276"/>
      <c r="L49" s="276"/>
    </row>
    <row r="50" spans="1:12" ht="12" customHeight="1">
      <c r="A50" s="544" t="s">
        <v>778</v>
      </c>
      <c r="B50" s="383">
        <v>0.66</v>
      </c>
      <c r="C50" s="383">
        <v>0.66</v>
      </c>
      <c r="D50" s="383">
        <v>0.65</v>
      </c>
      <c r="E50" s="383">
        <v>0.66</v>
      </c>
      <c r="F50" s="383">
        <v>0.65</v>
      </c>
      <c r="G50" s="383">
        <v>0.64</v>
      </c>
      <c r="H50" s="383">
        <v>0.64</v>
      </c>
      <c r="I50" s="383">
        <v>0.63</v>
      </c>
      <c r="J50" s="383">
        <v>0.65</v>
      </c>
      <c r="K50" s="276"/>
      <c r="L50" s="276"/>
    </row>
    <row r="51" spans="1:12" ht="12" customHeight="1">
      <c r="A51" s="544" t="s">
        <v>678</v>
      </c>
      <c r="B51" s="383">
        <v>0.32</v>
      </c>
      <c r="C51" s="383">
        <v>0.36</v>
      </c>
      <c r="D51" s="383">
        <v>0.37</v>
      </c>
      <c r="E51" s="383">
        <v>0.37</v>
      </c>
      <c r="F51" s="383">
        <v>0.37</v>
      </c>
      <c r="G51" s="383">
        <v>0.36</v>
      </c>
      <c r="H51" s="383">
        <v>0.38</v>
      </c>
      <c r="I51" s="383">
        <v>0.38</v>
      </c>
      <c r="J51" s="383">
        <v>0.38</v>
      </c>
      <c r="K51" s="276"/>
      <c r="L51" s="276"/>
    </row>
    <row r="52" spans="1:12" ht="12" customHeight="1">
      <c r="A52" s="544" t="s">
        <v>779</v>
      </c>
      <c r="B52" s="383">
        <v>0.39</v>
      </c>
      <c r="C52" s="383">
        <v>0.4</v>
      </c>
      <c r="D52" s="383">
        <v>0.4</v>
      </c>
      <c r="E52" s="383">
        <v>0.42</v>
      </c>
      <c r="F52" s="383">
        <v>0.41</v>
      </c>
      <c r="G52" s="383">
        <v>0.41</v>
      </c>
      <c r="H52" s="383">
        <v>0.43</v>
      </c>
      <c r="I52" s="383">
        <v>0.42</v>
      </c>
      <c r="J52" s="383">
        <v>0.43</v>
      </c>
      <c r="K52" s="276"/>
      <c r="L52" s="276"/>
    </row>
    <row r="53" spans="1:12" ht="12" customHeight="1">
      <c r="A53" s="550"/>
      <c r="B53" s="1009" t="s">
        <v>345</v>
      </c>
      <c r="C53" s="1009" t="s">
        <v>345</v>
      </c>
      <c r="D53" s="1009" t="s">
        <v>345</v>
      </c>
      <c r="E53" s="1009" t="s">
        <v>345</v>
      </c>
      <c r="F53" s="1009" t="s">
        <v>345</v>
      </c>
      <c r="G53" s="1009" t="s">
        <v>345</v>
      </c>
      <c r="H53" s="1009" t="s">
        <v>345</v>
      </c>
      <c r="I53" s="1009" t="s">
        <v>345</v>
      </c>
      <c r="J53" s="1009" t="s">
        <v>345</v>
      </c>
      <c r="K53" s="276"/>
      <c r="L53" s="276"/>
    </row>
    <row r="54" spans="1:12" ht="22" customHeight="1">
      <c r="A54" s="813" t="s">
        <v>1043</v>
      </c>
      <c r="B54" s="1008">
        <v>0.39</v>
      </c>
      <c r="C54" s="1008">
        <v>0.39</v>
      </c>
      <c r="D54" s="1008">
        <v>0.4</v>
      </c>
      <c r="E54" s="1008">
        <v>0.41</v>
      </c>
      <c r="F54" s="1008">
        <v>0.41</v>
      </c>
      <c r="G54" s="1008">
        <v>0.41</v>
      </c>
      <c r="H54" s="1008">
        <v>0.41</v>
      </c>
      <c r="I54" s="1008">
        <v>0.43</v>
      </c>
      <c r="J54" s="1008">
        <v>0.45</v>
      </c>
      <c r="K54" s="276"/>
      <c r="L54" s="276"/>
    </row>
    <row r="55" spans="1:12" ht="12" customHeight="1">
      <c r="A55" s="544" t="s">
        <v>777</v>
      </c>
      <c r="B55" s="383">
        <v>0.42</v>
      </c>
      <c r="C55" s="383">
        <v>0.43</v>
      </c>
      <c r="D55" s="383">
        <v>0.43</v>
      </c>
      <c r="E55" s="383">
        <v>0.44</v>
      </c>
      <c r="F55" s="383">
        <v>0.46</v>
      </c>
      <c r="G55" s="383">
        <v>0.47</v>
      </c>
      <c r="H55" s="383">
        <v>0.48</v>
      </c>
      <c r="I55" s="383">
        <v>0.49</v>
      </c>
      <c r="J55" s="383">
        <v>0.51</v>
      </c>
      <c r="K55" s="276"/>
      <c r="L55" s="276"/>
    </row>
    <row r="56" spans="1:12" ht="12" customHeight="1">
      <c r="A56" s="544" t="s">
        <v>778</v>
      </c>
      <c r="B56" s="383">
        <v>0.46</v>
      </c>
      <c r="C56" s="383">
        <v>0.46</v>
      </c>
      <c r="D56" s="383">
        <v>0.47</v>
      </c>
      <c r="E56" s="383">
        <v>0.47</v>
      </c>
      <c r="F56" s="383">
        <v>0.47</v>
      </c>
      <c r="G56" s="383">
        <v>0.47</v>
      </c>
      <c r="H56" s="383">
        <v>0.47</v>
      </c>
      <c r="I56" s="383">
        <v>0.48</v>
      </c>
      <c r="J56" s="383">
        <v>0.5</v>
      </c>
      <c r="K56" s="276"/>
      <c r="L56" s="276"/>
    </row>
    <row r="57" spans="1:12" ht="12" customHeight="1">
      <c r="A57" s="544" t="s">
        <v>678</v>
      </c>
      <c r="B57" s="383">
        <v>0.35</v>
      </c>
      <c r="C57" s="383">
        <v>0.35</v>
      </c>
      <c r="D57" s="383">
        <v>0.37</v>
      </c>
      <c r="E57" s="383">
        <v>0.39</v>
      </c>
      <c r="F57" s="383">
        <v>0.4</v>
      </c>
      <c r="G57" s="383">
        <v>0.4</v>
      </c>
      <c r="H57" s="383">
        <v>0.4</v>
      </c>
      <c r="I57" s="383">
        <v>0.42</v>
      </c>
      <c r="J57" s="383">
        <v>0.44</v>
      </c>
      <c r="K57" s="276"/>
      <c r="L57" s="276"/>
    </row>
    <row r="58" spans="1:12" ht="12" customHeight="1">
      <c r="A58" s="544" t="s">
        <v>779</v>
      </c>
      <c r="B58" s="383">
        <v>0.34</v>
      </c>
      <c r="C58" s="383">
        <v>0.34</v>
      </c>
      <c r="D58" s="383">
        <v>0.34</v>
      </c>
      <c r="E58" s="383">
        <v>0.35</v>
      </c>
      <c r="F58" s="383">
        <v>0.34</v>
      </c>
      <c r="G58" s="383">
        <v>0.34</v>
      </c>
      <c r="H58" s="383">
        <v>0.34</v>
      </c>
      <c r="I58" s="383">
        <v>0.35</v>
      </c>
      <c r="J58" s="383">
        <v>0.37</v>
      </c>
      <c r="K58" s="276"/>
      <c r="L58" s="276"/>
    </row>
    <row r="59" spans="1:12" ht="12" customHeight="1">
      <c r="A59" s="550"/>
      <c r="B59" s="1009" t="s">
        <v>345</v>
      </c>
      <c r="C59" s="1009" t="s">
        <v>345</v>
      </c>
      <c r="D59" s="1009" t="s">
        <v>345</v>
      </c>
      <c r="E59" s="1009" t="s">
        <v>345</v>
      </c>
      <c r="F59" s="1009" t="s">
        <v>345</v>
      </c>
      <c r="G59" s="1009" t="s">
        <v>345</v>
      </c>
      <c r="H59" s="1009" t="s">
        <v>345</v>
      </c>
      <c r="I59" s="1009" t="s">
        <v>345</v>
      </c>
      <c r="J59" s="1009" t="s">
        <v>345</v>
      </c>
      <c r="K59" s="276"/>
      <c r="L59" s="276"/>
    </row>
    <row r="60" spans="1:12" ht="12" customHeight="1">
      <c r="A60" s="813" t="s">
        <v>1044</v>
      </c>
      <c r="B60" s="1008">
        <v>0.11</v>
      </c>
      <c r="C60" s="1008">
        <v>0.11</v>
      </c>
      <c r="D60" s="1008">
        <v>0.11</v>
      </c>
      <c r="E60" s="1008">
        <v>0.11</v>
      </c>
      <c r="F60" s="1008">
        <v>0.12</v>
      </c>
      <c r="G60" s="1008">
        <v>0.12</v>
      </c>
      <c r="H60" s="1008">
        <v>0.12</v>
      </c>
      <c r="I60" s="1008">
        <v>0.12</v>
      </c>
      <c r="J60" s="1008">
        <v>0.12</v>
      </c>
      <c r="K60" s="276"/>
      <c r="L60" s="276"/>
    </row>
    <row r="61" spans="1:12" ht="12" customHeight="1">
      <c r="A61" s="544" t="s">
        <v>777</v>
      </c>
      <c r="B61" s="383">
        <v>0.1</v>
      </c>
      <c r="C61" s="383">
        <v>0.1</v>
      </c>
      <c r="D61" s="383">
        <v>0.11</v>
      </c>
      <c r="E61" s="383">
        <v>0.11</v>
      </c>
      <c r="F61" s="383">
        <v>0.12</v>
      </c>
      <c r="G61" s="383">
        <v>0.12</v>
      </c>
      <c r="H61" s="383">
        <v>0.13</v>
      </c>
      <c r="I61" s="383">
        <v>0.13</v>
      </c>
      <c r="J61" s="383">
        <v>0.12</v>
      </c>
      <c r="K61" s="276"/>
      <c r="L61" s="276"/>
    </row>
    <row r="62" spans="1:12" ht="12" customHeight="1">
      <c r="A62" s="544" t="s">
        <v>778</v>
      </c>
      <c r="B62" s="383">
        <v>0.22</v>
      </c>
      <c r="C62" s="383">
        <v>0.22</v>
      </c>
      <c r="D62" s="383">
        <v>0.22</v>
      </c>
      <c r="E62" s="383">
        <v>0.22</v>
      </c>
      <c r="F62" s="383">
        <v>0.22</v>
      </c>
      <c r="G62" s="383">
        <v>0.22</v>
      </c>
      <c r="H62" s="383">
        <v>0.22</v>
      </c>
      <c r="I62" s="383">
        <v>0.22</v>
      </c>
      <c r="J62" s="383">
        <v>0.22</v>
      </c>
      <c r="K62" s="276"/>
      <c r="L62" s="276"/>
    </row>
    <row r="63" spans="1:12" ht="12" customHeight="1">
      <c r="A63" s="544" t="s">
        <v>678</v>
      </c>
      <c r="B63" s="383">
        <v>0.15</v>
      </c>
      <c r="C63" s="383">
        <v>0.15</v>
      </c>
      <c r="D63" s="383">
        <v>0.15</v>
      </c>
      <c r="E63" s="383">
        <v>0.15</v>
      </c>
      <c r="F63" s="383">
        <v>0.15</v>
      </c>
      <c r="G63" s="383">
        <v>0.15</v>
      </c>
      <c r="H63" s="383">
        <v>0.15</v>
      </c>
      <c r="I63" s="383">
        <v>0.15</v>
      </c>
      <c r="J63" s="383">
        <v>0.15</v>
      </c>
      <c r="K63" s="276"/>
      <c r="L63" s="276"/>
    </row>
    <row r="64" spans="1:12" ht="12" customHeight="1">
      <c r="A64" s="544" t="s">
        <v>779</v>
      </c>
      <c r="B64" s="383">
        <v>0.04</v>
      </c>
      <c r="C64" s="383">
        <v>0.04</v>
      </c>
      <c r="D64" s="383">
        <v>0.04</v>
      </c>
      <c r="E64" s="383">
        <v>0.04</v>
      </c>
      <c r="F64" s="383">
        <v>0.03</v>
      </c>
      <c r="G64" s="383">
        <v>0.03</v>
      </c>
      <c r="H64" s="383">
        <v>0.03</v>
      </c>
      <c r="I64" s="383">
        <v>0.03</v>
      </c>
      <c r="J64" s="383">
        <v>0.03</v>
      </c>
      <c r="K64" s="276"/>
      <c r="L64" s="276"/>
    </row>
    <row r="65" spans="1:12" ht="15" customHeight="1">
      <c r="A65" s="544"/>
      <c r="B65" s="384"/>
      <c r="C65" s="384"/>
      <c r="D65" s="383"/>
      <c r="E65" s="383"/>
      <c r="F65" s="383"/>
      <c r="G65" s="383"/>
      <c r="H65" s="383"/>
      <c r="I65" s="383"/>
      <c r="J65" s="383"/>
      <c r="K65" s="276"/>
      <c r="L65" s="276"/>
    </row>
    <row r="66" spans="1:12">
      <c r="A66" s="544"/>
      <c r="B66" s="383"/>
      <c r="C66" s="383"/>
      <c r="D66" s="383"/>
      <c r="E66" s="383"/>
      <c r="F66" s="383"/>
      <c r="G66" s="383"/>
      <c r="H66" s="383"/>
      <c r="I66" s="383"/>
      <c r="J66" s="383"/>
    </row>
    <row r="67" spans="1:12">
      <c r="A67" s="544"/>
      <c r="B67" s="383"/>
      <c r="C67" s="383"/>
      <c r="D67" s="383"/>
      <c r="E67" s="383"/>
      <c r="F67" s="383"/>
      <c r="G67" s="383"/>
      <c r="H67" s="383"/>
      <c r="I67" s="383"/>
      <c r="J67" s="383"/>
    </row>
    <row r="68" spans="1:12">
      <c r="A68" s="549"/>
      <c r="B68" s="548"/>
      <c r="C68" s="548"/>
      <c r="D68" s="548"/>
      <c r="E68" s="548"/>
      <c r="F68" s="548"/>
      <c r="G68" s="547"/>
      <c r="H68" s="547"/>
      <c r="I68" s="547"/>
      <c r="J68" s="547"/>
    </row>
    <row r="69" spans="1:12">
      <c r="A69" s="549"/>
      <c r="B69" s="548"/>
      <c r="C69" s="548"/>
      <c r="D69" s="548"/>
      <c r="E69" s="548"/>
      <c r="F69" s="548"/>
      <c r="G69" s="547"/>
      <c r="H69" s="547"/>
      <c r="I69" s="547"/>
      <c r="J69" s="547"/>
    </row>
    <row r="70" spans="1:12">
      <c r="A70" s="549"/>
      <c r="B70" s="548"/>
      <c r="C70" s="548"/>
      <c r="D70" s="548"/>
      <c r="E70" s="548"/>
      <c r="F70" s="548"/>
      <c r="G70" s="547"/>
      <c r="H70" s="547"/>
      <c r="I70" s="547"/>
      <c r="J70" s="547"/>
    </row>
  </sheetData>
  <mergeCells count="1">
    <mergeCell ref="A36:J36"/>
  </mergeCells>
  <pageMargins left="0.70866141732283472" right="0.70866141732283472" top="0.74803149606299213" bottom="0.74803149606299213" header="0.31496062992125984" footer="0.31496062992125984"/>
  <pageSetup paperSize="9" scale="76" orientation="portrait" r:id="rId1"/>
  <headerFooter alignWithMargins="0">
    <oddHeader>&amp;C&amp;K000000First quarter 2022&amp;R&amp;"-,Bold"&amp;K0000A0Risk, liquidity and capital management</oddHeader>
    <oddFooter>&amp;R&amp;"-,Bold"&amp;K0000A0Nordea</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3DE96-BAD8-46FF-B6B1-52AB84237B96}">
  <sheetPr>
    <tabColor rgb="FF70A8DA"/>
  </sheetPr>
  <dimension ref="A1:K60"/>
  <sheetViews>
    <sheetView showGridLines="0" view="pageLayout" topLeftCell="A52" zoomScale="85" zoomScaleNormal="100" zoomScaleSheetLayoutView="70" zoomScalePageLayoutView="85" workbookViewId="0">
      <selection activeCell="C15" sqref="C15"/>
    </sheetView>
  </sheetViews>
  <sheetFormatPr defaultColWidth="9.1796875" defaultRowHeight="14.5"/>
  <cols>
    <col min="1" max="1" width="55.81640625" style="412" customWidth="1"/>
    <col min="2" max="2" width="11.1796875" style="412" customWidth="1"/>
    <col min="3" max="3" width="9.54296875" style="412" customWidth="1"/>
    <col min="4" max="4" width="11.54296875" style="412" customWidth="1"/>
    <col min="5" max="5" width="9.54296875" style="412" customWidth="1"/>
    <col min="6" max="6" width="11.26953125" style="412" customWidth="1"/>
    <col min="7" max="7" width="9.54296875" style="412" customWidth="1"/>
    <col min="8" max="16384" width="9.1796875" style="412"/>
  </cols>
  <sheetData>
    <row r="1" spans="1:11" ht="21" customHeight="1">
      <c r="A1" s="892" t="s">
        <v>1045</v>
      </c>
      <c r="B1" s="22"/>
      <c r="C1" s="21"/>
      <c r="D1" s="20"/>
      <c r="E1" s="20"/>
      <c r="F1" s="22"/>
      <c r="G1" s="21"/>
    </row>
    <row r="2" spans="1:11" ht="13.5" customHeight="1">
      <c r="A2" s="23"/>
      <c r="B2" s="22"/>
      <c r="C2" s="21"/>
      <c r="D2" s="20"/>
      <c r="E2" s="20"/>
      <c r="F2" s="22"/>
      <c r="G2" s="21"/>
    </row>
    <row r="3" spans="1:11" ht="13.5" customHeight="1">
      <c r="A3" s="40" t="s">
        <v>0</v>
      </c>
      <c r="B3" s="1542" t="s">
        <v>1351</v>
      </c>
      <c r="C3" s="1542"/>
      <c r="D3" s="1542" t="s">
        <v>1046</v>
      </c>
      <c r="E3" s="1542"/>
      <c r="F3" s="1542" t="s">
        <v>1352</v>
      </c>
      <c r="G3" s="1542"/>
    </row>
    <row r="4" spans="1:11" ht="20.5" customHeight="1">
      <c r="A4" s="121"/>
      <c r="B4" s="1543" t="s">
        <v>1047</v>
      </c>
      <c r="C4" s="1543" t="s">
        <v>1048</v>
      </c>
      <c r="D4" s="1545" t="s">
        <v>1047</v>
      </c>
      <c r="E4" s="1545" t="s">
        <v>1048</v>
      </c>
      <c r="F4" s="1543" t="s">
        <v>1047</v>
      </c>
      <c r="G4" s="1543" t="s">
        <v>1048</v>
      </c>
    </row>
    <row r="5" spans="1:11" ht="14.25" customHeight="1">
      <c r="A5" s="820" t="s">
        <v>103</v>
      </c>
      <c r="B5" s="1544"/>
      <c r="C5" s="1544"/>
      <c r="D5" s="1546"/>
      <c r="E5" s="1546"/>
      <c r="F5" s="1544"/>
      <c r="G5" s="1544"/>
    </row>
    <row r="6" spans="1:11" ht="15" customHeight="1">
      <c r="A6" s="835" t="s">
        <v>1049</v>
      </c>
      <c r="B6" s="836">
        <v>9611</v>
      </c>
      <c r="C6" s="836">
        <v>120143</v>
      </c>
      <c r="D6" s="836">
        <v>9559</v>
      </c>
      <c r="E6" s="836">
        <v>119483</v>
      </c>
      <c r="F6" s="836">
        <v>9786</v>
      </c>
      <c r="G6" s="836">
        <v>122321</v>
      </c>
      <c r="H6" s="1422"/>
      <c r="I6" s="1422"/>
      <c r="J6" s="1422"/>
      <c r="K6" s="1422"/>
    </row>
    <row r="7" spans="1:11" ht="15" customHeight="1">
      <c r="A7" s="537" t="s">
        <v>1050</v>
      </c>
      <c r="B7" s="253">
        <v>314</v>
      </c>
      <c r="C7" s="253">
        <v>3919</v>
      </c>
      <c r="D7" s="253">
        <v>368</v>
      </c>
      <c r="E7" s="253">
        <v>4600</v>
      </c>
      <c r="F7" s="253">
        <v>395</v>
      </c>
      <c r="G7" s="253">
        <v>4939</v>
      </c>
      <c r="H7" s="1422"/>
      <c r="I7" s="1422"/>
      <c r="J7" s="1422"/>
      <c r="K7" s="1422"/>
    </row>
    <row r="8" spans="1:11" ht="15" customHeight="1">
      <c r="A8" s="537"/>
      <c r="B8" s="253" t="s">
        <v>345</v>
      </c>
      <c r="C8" s="253" t="s">
        <v>345</v>
      </c>
      <c r="D8" s="253" t="s">
        <v>345</v>
      </c>
      <c r="E8" s="253" t="s">
        <v>345</v>
      </c>
      <c r="F8" s="253" t="s">
        <v>345</v>
      </c>
      <c r="G8" s="253" t="s">
        <v>345</v>
      </c>
      <c r="H8" s="1422"/>
      <c r="I8" s="1422"/>
      <c r="J8" s="1422"/>
      <c r="K8" s="1422"/>
    </row>
    <row r="9" spans="1:11" ht="15" customHeight="1">
      <c r="A9" s="537" t="s">
        <v>1051</v>
      </c>
      <c r="B9" s="253">
        <v>8274</v>
      </c>
      <c r="C9" s="253">
        <v>103431</v>
      </c>
      <c r="D9" s="253">
        <v>8226</v>
      </c>
      <c r="E9" s="253">
        <v>102818</v>
      </c>
      <c r="F9" s="253">
        <v>8487</v>
      </c>
      <c r="G9" s="253">
        <v>106082</v>
      </c>
      <c r="H9" s="1422"/>
      <c r="I9" s="1422"/>
      <c r="J9" s="1422"/>
      <c r="K9" s="1422"/>
    </row>
    <row r="10" spans="1:11" ht="15" customHeight="1">
      <c r="A10" s="537" t="s">
        <v>1018</v>
      </c>
      <c r="B10" s="253" t="s">
        <v>345</v>
      </c>
      <c r="C10" s="253" t="s">
        <v>345</v>
      </c>
      <c r="D10" s="253" t="s">
        <v>345</v>
      </c>
      <c r="E10" s="253" t="s">
        <v>345</v>
      </c>
      <c r="F10" s="253" t="s">
        <v>345</v>
      </c>
      <c r="G10" s="253" t="s">
        <v>345</v>
      </c>
      <c r="H10" s="1422"/>
      <c r="I10" s="1422"/>
      <c r="J10" s="1422"/>
      <c r="K10" s="1422"/>
    </row>
    <row r="11" spans="1:11" ht="15" customHeight="1">
      <c r="A11" s="537" t="s">
        <v>1019</v>
      </c>
      <c r="B11" s="253">
        <v>5386</v>
      </c>
      <c r="C11" s="253">
        <v>67327</v>
      </c>
      <c r="D11" s="253">
        <v>5360</v>
      </c>
      <c r="E11" s="253">
        <v>66994</v>
      </c>
      <c r="F11" s="253">
        <v>5470</v>
      </c>
      <c r="G11" s="253">
        <v>68381</v>
      </c>
      <c r="H11" s="1422"/>
      <c r="I11" s="1422"/>
      <c r="J11" s="1422"/>
      <c r="K11" s="1422"/>
    </row>
    <row r="12" spans="1:11" ht="15" customHeight="1">
      <c r="A12" s="559" t="s">
        <v>1052</v>
      </c>
      <c r="B12" s="253">
        <v>4760</v>
      </c>
      <c r="C12" s="253">
        <v>59499</v>
      </c>
      <c r="D12" s="253">
        <v>4663</v>
      </c>
      <c r="E12" s="253">
        <v>58281</v>
      </c>
      <c r="F12" s="253">
        <v>4678</v>
      </c>
      <c r="G12" s="253">
        <v>58474</v>
      </c>
      <c r="H12" s="1422"/>
      <c r="I12" s="1422"/>
      <c r="J12" s="1422"/>
      <c r="K12" s="1422"/>
    </row>
    <row r="13" spans="1:11" ht="15" customHeight="1">
      <c r="A13" s="559" t="s">
        <v>1053</v>
      </c>
      <c r="B13" s="253">
        <v>626</v>
      </c>
      <c r="C13" s="253">
        <v>7828</v>
      </c>
      <c r="D13" s="253">
        <v>697</v>
      </c>
      <c r="E13" s="253">
        <v>8713</v>
      </c>
      <c r="F13" s="253">
        <v>792</v>
      </c>
      <c r="G13" s="253">
        <v>9907</v>
      </c>
      <c r="H13" s="1422"/>
      <c r="I13" s="1422"/>
      <c r="J13" s="1422"/>
      <c r="K13" s="1422"/>
    </row>
    <row r="14" spans="1:11" ht="15" customHeight="1">
      <c r="A14" s="537" t="s">
        <v>1022</v>
      </c>
      <c r="B14" s="253">
        <v>332</v>
      </c>
      <c r="C14" s="253">
        <v>4148</v>
      </c>
      <c r="D14" s="253">
        <v>309</v>
      </c>
      <c r="E14" s="253">
        <v>3862</v>
      </c>
      <c r="F14" s="253">
        <v>318</v>
      </c>
      <c r="G14" s="253">
        <v>3977</v>
      </c>
      <c r="H14" s="1422"/>
      <c r="I14" s="1422"/>
      <c r="J14" s="1422"/>
      <c r="K14" s="1422"/>
    </row>
    <row r="15" spans="1:11" ht="15" customHeight="1">
      <c r="A15" s="537" t="s">
        <v>1023</v>
      </c>
      <c r="B15" s="253">
        <v>2215</v>
      </c>
      <c r="C15" s="253">
        <v>27686</v>
      </c>
      <c r="D15" s="253">
        <v>2209</v>
      </c>
      <c r="E15" s="253">
        <v>27610</v>
      </c>
      <c r="F15" s="253">
        <v>2209</v>
      </c>
      <c r="G15" s="253">
        <v>27612</v>
      </c>
      <c r="H15" s="1422"/>
      <c r="I15" s="1422"/>
      <c r="J15" s="1422"/>
      <c r="K15" s="1422"/>
    </row>
    <row r="16" spans="1:11" ht="15" customHeight="1">
      <c r="A16" s="537" t="s">
        <v>1024</v>
      </c>
      <c r="B16" s="253">
        <v>70</v>
      </c>
      <c r="C16" s="253">
        <v>878</v>
      </c>
      <c r="D16" s="253">
        <v>70</v>
      </c>
      <c r="E16" s="253">
        <v>880</v>
      </c>
      <c r="F16" s="253">
        <v>71</v>
      </c>
      <c r="G16" s="253">
        <v>882</v>
      </c>
      <c r="H16" s="1422"/>
      <c r="I16" s="1422"/>
      <c r="J16" s="1422"/>
      <c r="K16" s="1422"/>
    </row>
    <row r="17" spans="1:11" ht="15" customHeight="1">
      <c r="A17" s="537" t="s">
        <v>1025</v>
      </c>
      <c r="B17" s="253">
        <v>271</v>
      </c>
      <c r="C17" s="253">
        <v>3392</v>
      </c>
      <c r="D17" s="253">
        <v>278</v>
      </c>
      <c r="E17" s="253">
        <v>3472</v>
      </c>
      <c r="F17" s="253">
        <v>419</v>
      </c>
      <c r="G17" s="253">
        <v>5230</v>
      </c>
      <c r="H17" s="1422"/>
      <c r="I17" s="1422"/>
      <c r="J17" s="1422"/>
      <c r="K17" s="1422"/>
    </row>
    <row r="18" spans="1:11" ht="15" customHeight="1">
      <c r="A18" s="537"/>
      <c r="B18" s="253" t="s">
        <v>345</v>
      </c>
      <c r="C18" s="253" t="s">
        <v>345</v>
      </c>
      <c r="D18" s="253" t="s">
        <v>345</v>
      </c>
      <c r="E18" s="253" t="s">
        <v>345</v>
      </c>
      <c r="F18" s="253" t="s">
        <v>345</v>
      </c>
      <c r="G18" s="253" t="s">
        <v>345</v>
      </c>
      <c r="H18" s="1422"/>
      <c r="I18" s="1422"/>
      <c r="J18" s="1422"/>
      <c r="K18" s="1422"/>
    </row>
    <row r="19" spans="1:11" ht="15" customHeight="1">
      <c r="A19" s="537" t="s">
        <v>1026</v>
      </c>
      <c r="B19" s="253">
        <v>1337</v>
      </c>
      <c r="C19" s="253">
        <v>16712</v>
      </c>
      <c r="D19" s="253">
        <v>1333</v>
      </c>
      <c r="E19" s="253">
        <v>16665</v>
      </c>
      <c r="F19" s="253">
        <v>1299</v>
      </c>
      <c r="G19" s="253">
        <v>16239</v>
      </c>
      <c r="H19" s="1422"/>
      <c r="I19" s="1422"/>
      <c r="J19" s="1422"/>
      <c r="K19" s="1422"/>
    </row>
    <row r="20" spans="1:11" ht="15" customHeight="1">
      <c r="A20" s="537" t="s">
        <v>1054</v>
      </c>
      <c r="B20" s="253">
        <v>77</v>
      </c>
      <c r="C20" s="253">
        <v>960</v>
      </c>
      <c r="D20" s="253">
        <v>47</v>
      </c>
      <c r="E20" s="253">
        <v>589</v>
      </c>
      <c r="F20" s="253">
        <v>38</v>
      </c>
      <c r="G20" s="253">
        <v>476</v>
      </c>
      <c r="H20" s="1422"/>
      <c r="I20" s="1422"/>
      <c r="J20" s="1422"/>
      <c r="K20" s="1422"/>
    </row>
    <row r="21" spans="1:11" ht="15" customHeight="1">
      <c r="A21" s="537" t="s">
        <v>1055</v>
      </c>
      <c r="B21" s="253">
        <v>5</v>
      </c>
      <c r="C21" s="253">
        <v>55</v>
      </c>
      <c r="D21" s="253">
        <v>7</v>
      </c>
      <c r="E21" s="253">
        <v>82</v>
      </c>
      <c r="F21" s="253">
        <v>7</v>
      </c>
      <c r="G21" s="253">
        <v>85</v>
      </c>
      <c r="H21" s="1422"/>
      <c r="I21" s="1422"/>
      <c r="J21" s="1422"/>
      <c r="K21" s="1422"/>
    </row>
    <row r="22" spans="1:11" ht="15" customHeight="1">
      <c r="A22" s="537" t="s">
        <v>1056</v>
      </c>
      <c r="B22" s="253" t="s">
        <v>345</v>
      </c>
      <c r="C22" s="253" t="s">
        <v>345</v>
      </c>
      <c r="D22" s="253" t="s">
        <v>345</v>
      </c>
      <c r="E22" s="253" t="s">
        <v>345</v>
      </c>
      <c r="F22" s="253" t="s">
        <v>345</v>
      </c>
      <c r="G22" s="253" t="s">
        <v>345</v>
      </c>
      <c r="H22" s="1422"/>
      <c r="I22" s="1422"/>
      <c r="J22" s="1422"/>
      <c r="K22" s="1422"/>
    </row>
    <row r="23" spans="1:11" ht="15" customHeight="1">
      <c r="A23" s="537" t="s">
        <v>1057</v>
      </c>
      <c r="B23" s="253" t="s">
        <v>345</v>
      </c>
      <c r="C23" s="253" t="s">
        <v>345</v>
      </c>
      <c r="D23" s="253" t="s">
        <v>345</v>
      </c>
      <c r="E23" s="253" t="s">
        <v>345</v>
      </c>
      <c r="F23" s="253" t="s">
        <v>345</v>
      </c>
      <c r="G23" s="253" t="s">
        <v>345</v>
      </c>
      <c r="H23" s="1422"/>
      <c r="I23" s="1422"/>
      <c r="J23" s="1422"/>
      <c r="K23" s="1422"/>
    </row>
    <row r="24" spans="1:11" ht="15" customHeight="1">
      <c r="A24" s="537" t="s">
        <v>1058</v>
      </c>
      <c r="B24" s="253" t="s">
        <v>345</v>
      </c>
      <c r="C24" s="253" t="s">
        <v>345</v>
      </c>
      <c r="D24" s="253" t="s">
        <v>345</v>
      </c>
      <c r="E24" s="253" t="s">
        <v>345</v>
      </c>
      <c r="F24" s="253" t="s">
        <v>345</v>
      </c>
      <c r="G24" s="253" t="s">
        <v>345</v>
      </c>
      <c r="H24" s="1422"/>
      <c r="I24" s="1422"/>
      <c r="J24" s="1422"/>
      <c r="K24" s="1422"/>
    </row>
    <row r="25" spans="1:11" ht="15" customHeight="1">
      <c r="A25" s="537" t="s">
        <v>1059</v>
      </c>
      <c r="B25" s="253">
        <v>9</v>
      </c>
      <c r="C25" s="253">
        <v>107</v>
      </c>
      <c r="D25" s="253">
        <v>13</v>
      </c>
      <c r="E25" s="253">
        <v>168</v>
      </c>
      <c r="F25" s="253">
        <v>11</v>
      </c>
      <c r="G25" s="253">
        <v>130</v>
      </c>
      <c r="H25" s="1422"/>
      <c r="I25" s="1422"/>
      <c r="J25" s="1422"/>
      <c r="K25" s="1422"/>
    </row>
    <row r="26" spans="1:11" ht="15" customHeight="1">
      <c r="A26" s="537" t="s">
        <v>1060</v>
      </c>
      <c r="B26" s="253">
        <v>140</v>
      </c>
      <c r="C26" s="253">
        <v>1751</v>
      </c>
      <c r="D26" s="253">
        <v>155</v>
      </c>
      <c r="E26" s="253">
        <v>1942</v>
      </c>
      <c r="F26" s="253">
        <v>168</v>
      </c>
      <c r="G26" s="253">
        <v>2097</v>
      </c>
      <c r="H26" s="1422"/>
      <c r="I26" s="1422"/>
      <c r="J26" s="1422"/>
      <c r="K26" s="1422"/>
    </row>
    <row r="27" spans="1:11" ht="15" customHeight="1">
      <c r="A27" s="537" t="s">
        <v>1061</v>
      </c>
      <c r="B27" s="253">
        <v>296</v>
      </c>
      <c r="C27" s="253">
        <v>3706</v>
      </c>
      <c r="D27" s="253">
        <v>298</v>
      </c>
      <c r="E27" s="253">
        <v>3721</v>
      </c>
      <c r="F27" s="253">
        <v>305</v>
      </c>
      <c r="G27" s="253">
        <v>3817</v>
      </c>
      <c r="H27" s="1422"/>
      <c r="I27" s="1422"/>
      <c r="J27" s="1422"/>
      <c r="K27" s="1422"/>
    </row>
    <row r="28" spans="1:11" ht="15" customHeight="1">
      <c r="A28" s="537" t="s">
        <v>1062</v>
      </c>
      <c r="B28" s="253">
        <v>151</v>
      </c>
      <c r="C28" s="253">
        <v>1884</v>
      </c>
      <c r="D28" s="253">
        <v>146</v>
      </c>
      <c r="E28" s="253">
        <v>1827</v>
      </c>
      <c r="F28" s="253">
        <v>136</v>
      </c>
      <c r="G28" s="253">
        <v>1705</v>
      </c>
      <c r="H28" s="1422"/>
      <c r="I28" s="1422"/>
      <c r="J28" s="1422"/>
      <c r="K28" s="1422"/>
    </row>
    <row r="29" spans="1:11" ht="15" customHeight="1">
      <c r="A29" s="537" t="s">
        <v>1063</v>
      </c>
      <c r="B29" s="253">
        <v>8</v>
      </c>
      <c r="C29" s="253">
        <v>95</v>
      </c>
      <c r="D29" s="253">
        <v>7</v>
      </c>
      <c r="E29" s="253">
        <v>84</v>
      </c>
      <c r="F29" s="253">
        <v>8</v>
      </c>
      <c r="G29" s="253">
        <v>98</v>
      </c>
      <c r="H29" s="1422"/>
      <c r="I29" s="1422"/>
      <c r="J29" s="1422"/>
      <c r="K29" s="1422"/>
    </row>
    <row r="30" spans="1:11" ht="15" customHeight="1">
      <c r="A30" s="537" t="s">
        <v>1064</v>
      </c>
      <c r="B30" s="253" t="s">
        <v>345</v>
      </c>
      <c r="C30" s="253" t="s">
        <v>345</v>
      </c>
      <c r="D30" s="253" t="s">
        <v>345</v>
      </c>
      <c r="E30" s="253" t="s">
        <v>345</v>
      </c>
      <c r="F30" s="253">
        <v>100</v>
      </c>
      <c r="G30" s="253">
        <v>1255</v>
      </c>
      <c r="H30" s="1422"/>
      <c r="I30" s="1422"/>
      <c r="J30" s="1422"/>
      <c r="K30" s="1422"/>
    </row>
    <row r="31" spans="1:11" ht="15" customHeight="1">
      <c r="A31" s="537" t="s">
        <v>1065</v>
      </c>
      <c r="B31" s="253">
        <v>2</v>
      </c>
      <c r="C31" s="253">
        <v>26</v>
      </c>
      <c r="D31" s="253">
        <v>2</v>
      </c>
      <c r="E31" s="253">
        <v>27</v>
      </c>
      <c r="F31" s="253">
        <v>2</v>
      </c>
      <c r="G31" s="253">
        <v>30</v>
      </c>
      <c r="H31" s="1422"/>
      <c r="I31" s="1422"/>
      <c r="J31" s="1422"/>
      <c r="K31" s="1422"/>
    </row>
    <row r="32" spans="1:11" ht="15" customHeight="1">
      <c r="A32" s="558" t="s">
        <v>1066</v>
      </c>
      <c r="B32" s="253" t="s">
        <v>345</v>
      </c>
      <c r="C32" s="253" t="s">
        <v>345</v>
      </c>
      <c r="D32" s="253" t="s">
        <v>345</v>
      </c>
      <c r="E32" s="253" t="s">
        <v>345</v>
      </c>
      <c r="F32" s="253" t="s">
        <v>345</v>
      </c>
      <c r="G32" s="253" t="s">
        <v>345</v>
      </c>
      <c r="H32" s="1422"/>
      <c r="I32" s="1422"/>
      <c r="J32" s="1422"/>
      <c r="K32" s="1422"/>
    </row>
    <row r="33" spans="1:11" ht="15" customHeight="1">
      <c r="A33" s="537" t="s">
        <v>1067</v>
      </c>
      <c r="B33" s="253">
        <v>183</v>
      </c>
      <c r="C33" s="253">
        <v>2293</v>
      </c>
      <c r="D33" s="253">
        <v>170</v>
      </c>
      <c r="E33" s="253">
        <v>2121</v>
      </c>
      <c r="F33" s="253">
        <v>29</v>
      </c>
      <c r="G33" s="253">
        <v>355</v>
      </c>
      <c r="H33" s="1422"/>
      <c r="I33" s="1422"/>
      <c r="J33" s="1422"/>
      <c r="K33" s="1422"/>
    </row>
    <row r="34" spans="1:11" ht="15" customHeight="1">
      <c r="A34" s="537" t="s">
        <v>1068</v>
      </c>
      <c r="B34" s="253">
        <v>415</v>
      </c>
      <c r="C34" s="253">
        <v>5194</v>
      </c>
      <c r="D34" s="253">
        <v>440</v>
      </c>
      <c r="E34" s="253">
        <v>5506</v>
      </c>
      <c r="F34" s="253">
        <v>433</v>
      </c>
      <c r="G34" s="253">
        <v>5414</v>
      </c>
      <c r="H34" s="1422"/>
      <c r="I34" s="1422"/>
      <c r="J34" s="1422"/>
      <c r="K34" s="1422"/>
    </row>
    <row r="35" spans="1:11" ht="15" customHeight="1">
      <c r="A35" s="537" t="s">
        <v>1069</v>
      </c>
      <c r="B35" s="253">
        <v>51</v>
      </c>
      <c r="C35" s="253">
        <v>641</v>
      </c>
      <c r="D35" s="253">
        <v>48</v>
      </c>
      <c r="E35" s="253">
        <v>598</v>
      </c>
      <c r="F35" s="253">
        <v>62</v>
      </c>
      <c r="G35" s="253">
        <v>777</v>
      </c>
      <c r="H35" s="1422"/>
      <c r="I35" s="1422"/>
      <c r="J35" s="1422"/>
      <c r="K35" s="1422"/>
    </row>
    <row r="36" spans="1:11" ht="15" customHeight="1">
      <c r="A36" s="835" t="s">
        <v>1070</v>
      </c>
      <c r="B36" s="836">
        <v>81</v>
      </c>
      <c r="C36" s="836">
        <v>1008</v>
      </c>
      <c r="D36" s="836">
        <v>62</v>
      </c>
      <c r="E36" s="836">
        <v>773</v>
      </c>
      <c r="F36" s="836">
        <v>56</v>
      </c>
      <c r="G36" s="836">
        <v>696</v>
      </c>
      <c r="H36" s="1422"/>
      <c r="I36" s="1422"/>
      <c r="J36" s="1422"/>
      <c r="K36" s="1422"/>
    </row>
    <row r="37" spans="1:11" ht="15" customHeight="1">
      <c r="A37" s="539"/>
      <c r="B37" s="1426" t="s">
        <v>345</v>
      </c>
      <c r="C37" s="1426" t="s">
        <v>345</v>
      </c>
      <c r="D37" s="1426" t="s">
        <v>345</v>
      </c>
      <c r="E37" s="1426" t="s">
        <v>345</v>
      </c>
      <c r="F37" s="1426" t="s">
        <v>345</v>
      </c>
      <c r="G37" s="1426" t="s">
        <v>345</v>
      </c>
      <c r="H37" s="1422"/>
      <c r="I37" s="1422"/>
      <c r="J37" s="1422"/>
      <c r="K37" s="1422"/>
    </row>
    <row r="38" spans="1:11" ht="15" customHeight="1">
      <c r="A38" s="837" t="s">
        <v>1028</v>
      </c>
      <c r="B38" s="836">
        <v>427</v>
      </c>
      <c r="C38" s="836">
        <v>5334</v>
      </c>
      <c r="D38" s="836">
        <v>398</v>
      </c>
      <c r="E38" s="836">
        <v>4972</v>
      </c>
      <c r="F38" s="836">
        <v>378</v>
      </c>
      <c r="G38" s="836">
        <v>4720</v>
      </c>
      <c r="H38" s="1422"/>
      <c r="I38" s="1422"/>
      <c r="J38" s="1422"/>
      <c r="K38" s="1422"/>
    </row>
    <row r="39" spans="1:11" ht="15" customHeight="1">
      <c r="A39" s="539" t="s">
        <v>1029</v>
      </c>
      <c r="B39" s="253">
        <v>373</v>
      </c>
      <c r="C39" s="253">
        <v>4663</v>
      </c>
      <c r="D39" s="253">
        <v>313</v>
      </c>
      <c r="E39" s="253">
        <v>3908</v>
      </c>
      <c r="F39" s="253">
        <v>324</v>
      </c>
      <c r="G39" s="253">
        <v>4044</v>
      </c>
      <c r="H39" s="1422"/>
      <c r="I39" s="1422"/>
      <c r="J39" s="1422"/>
      <c r="K39" s="1422"/>
    </row>
    <row r="40" spans="1:11" ht="15" customHeight="1">
      <c r="A40" s="539" t="s">
        <v>1030</v>
      </c>
      <c r="B40" s="253">
        <v>54</v>
      </c>
      <c r="C40" s="253">
        <v>671</v>
      </c>
      <c r="D40" s="253">
        <v>51</v>
      </c>
      <c r="E40" s="253">
        <v>637</v>
      </c>
      <c r="F40" s="253">
        <v>54</v>
      </c>
      <c r="G40" s="253">
        <v>676</v>
      </c>
      <c r="H40" s="1422"/>
      <c r="I40" s="1422"/>
      <c r="J40" s="1422"/>
      <c r="K40" s="1422"/>
    </row>
    <row r="41" spans="1:11" ht="15" customHeight="1">
      <c r="A41" s="539" t="s">
        <v>1031</v>
      </c>
      <c r="B41" s="253" t="s">
        <v>345</v>
      </c>
      <c r="C41" s="253" t="s">
        <v>345</v>
      </c>
      <c r="D41" s="253">
        <v>34</v>
      </c>
      <c r="E41" s="253">
        <v>427</v>
      </c>
      <c r="F41" s="253" t="s">
        <v>345</v>
      </c>
      <c r="G41" s="253" t="s">
        <v>345</v>
      </c>
      <c r="H41" s="1422"/>
      <c r="I41" s="1422"/>
      <c r="J41" s="1422"/>
      <c r="K41" s="1422"/>
    </row>
    <row r="42" spans="1:11" ht="15" customHeight="1">
      <c r="A42" s="539"/>
      <c r="B42" s="1426"/>
      <c r="C42" s="1426"/>
      <c r="D42" s="1426"/>
      <c r="E42" s="1426" t="s">
        <v>345</v>
      </c>
      <c r="F42" s="1426"/>
      <c r="G42" s="1426" t="s">
        <v>345</v>
      </c>
      <c r="H42" s="1422"/>
      <c r="I42" s="1422"/>
      <c r="J42" s="1422"/>
      <c r="K42" s="1422"/>
    </row>
    <row r="43" spans="1:11" ht="15" customHeight="1">
      <c r="A43" s="837" t="s">
        <v>1071</v>
      </c>
      <c r="B43" s="1427">
        <v>0</v>
      </c>
      <c r="C43" s="1427">
        <v>0</v>
      </c>
      <c r="D43" s="1427">
        <v>0</v>
      </c>
      <c r="E43" s="1427">
        <v>0</v>
      </c>
      <c r="F43" s="1427">
        <v>0</v>
      </c>
      <c r="G43" s="836">
        <v>1</v>
      </c>
      <c r="H43" s="1422"/>
      <c r="I43" s="1422"/>
      <c r="J43" s="1422"/>
      <c r="K43" s="1422"/>
    </row>
    <row r="44" spans="1:11" ht="15" customHeight="1">
      <c r="A44" s="539"/>
      <c r="B44" s="1426"/>
      <c r="C44" s="1426"/>
      <c r="D44" s="1426" t="s">
        <v>345</v>
      </c>
      <c r="E44" s="1426" t="s">
        <v>345</v>
      </c>
      <c r="F44" s="1426" t="s">
        <v>345</v>
      </c>
      <c r="G44" s="1426" t="s">
        <v>345</v>
      </c>
      <c r="H44" s="1422"/>
      <c r="I44" s="1422"/>
      <c r="J44" s="1422"/>
      <c r="K44" s="1422"/>
    </row>
    <row r="45" spans="1:11" ht="15" customHeight="1">
      <c r="A45" s="837" t="s">
        <v>1034</v>
      </c>
      <c r="B45" s="836">
        <v>1202</v>
      </c>
      <c r="C45" s="836">
        <v>15025</v>
      </c>
      <c r="D45" s="836">
        <v>1144</v>
      </c>
      <c r="E45" s="836">
        <v>14306</v>
      </c>
      <c r="F45" s="836">
        <v>1144</v>
      </c>
      <c r="G45" s="836">
        <v>14306</v>
      </c>
      <c r="H45" s="1422"/>
      <c r="I45" s="1422"/>
      <c r="J45" s="1422"/>
      <c r="K45" s="1422"/>
    </row>
    <row r="46" spans="1:11" ht="15" customHeight="1">
      <c r="A46" s="556" t="s">
        <v>1072</v>
      </c>
      <c r="B46" s="253">
        <v>1202</v>
      </c>
      <c r="C46" s="253">
        <v>15025</v>
      </c>
      <c r="D46" s="253">
        <v>1144</v>
      </c>
      <c r="E46" s="253">
        <v>14306</v>
      </c>
      <c r="F46" s="253">
        <v>1144</v>
      </c>
      <c r="G46" s="253">
        <v>14306</v>
      </c>
      <c r="H46" s="1422"/>
      <c r="I46" s="1422"/>
      <c r="J46" s="1422"/>
      <c r="K46" s="1422"/>
    </row>
    <row r="47" spans="1:11" ht="15" customHeight="1">
      <c r="A47" s="539"/>
      <c r="B47" s="1426"/>
      <c r="C47" s="1426"/>
      <c r="D47" s="1426" t="s">
        <v>345</v>
      </c>
      <c r="E47" s="1426" t="s">
        <v>345</v>
      </c>
      <c r="F47" s="1426" t="s">
        <v>345</v>
      </c>
      <c r="G47" s="1426" t="s">
        <v>345</v>
      </c>
      <c r="H47" s="1422"/>
      <c r="I47" s="1422"/>
      <c r="J47" s="1422"/>
      <c r="K47" s="1422"/>
    </row>
    <row r="48" spans="1:11" ht="25.5" customHeight="1">
      <c r="A48" s="838" t="s">
        <v>1035</v>
      </c>
      <c r="B48" s="836"/>
      <c r="C48" s="836"/>
      <c r="D48" s="836" t="s">
        <v>345</v>
      </c>
      <c r="E48" s="836" t="s">
        <v>345</v>
      </c>
      <c r="F48" s="836" t="s">
        <v>345</v>
      </c>
      <c r="G48" s="836" t="s">
        <v>345</v>
      </c>
      <c r="H48" s="1422"/>
      <c r="I48" s="1422"/>
      <c r="J48" s="1422"/>
      <c r="K48" s="1422"/>
    </row>
    <row r="49" spans="1:11" ht="26.25" customHeight="1">
      <c r="A49" s="838" t="s">
        <v>1036</v>
      </c>
      <c r="B49" s="836">
        <v>1002</v>
      </c>
      <c r="C49" s="836">
        <v>12529</v>
      </c>
      <c r="D49" s="836">
        <v>990</v>
      </c>
      <c r="E49" s="836">
        <v>12372</v>
      </c>
      <c r="F49" s="836">
        <v>959</v>
      </c>
      <c r="G49" s="836">
        <v>11993</v>
      </c>
      <c r="H49" s="1422"/>
      <c r="I49" s="1422"/>
      <c r="J49" s="1422"/>
      <c r="K49" s="1422"/>
    </row>
    <row r="50" spans="1:11" ht="15" customHeight="1">
      <c r="A50" s="539"/>
      <c r="B50" s="1426"/>
      <c r="C50" s="1426"/>
      <c r="D50" s="1426"/>
      <c r="E50" s="1426" t="s">
        <v>345</v>
      </c>
      <c r="F50" s="1426"/>
      <c r="G50" s="1426" t="s">
        <v>345</v>
      </c>
      <c r="H50" s="1422"/>
      <c r="I50" s="1422"/>
      <c r="J50" s="1422"/>
      <c r="K50" s="1422"/>
    </row>
    <row r="51" spans="1:11" ht="15" customHeight="1">
      <c r="A51" s="555" t="s">
        <v>1037</v>
      </c>
      <c r="B51" s="260"/>
      <c r="C51" s="260"/>
      <c r="D51" s="260" t="s">
        <v>345</v>
      </c>
      <c r="E51" s="260" t="s">
        <v>345</v>
      </c>
      <c r="F51" s="260" t="s">
        <v>345</v>
      </c>
      <c r="G51" s="260" t="s">
        <v>345</v>
      </c>
      <c r="H51" s="1422"/>
      <c r="I51" s="1422"/>
      <c r="J51" s="1422"/>
      <c r="K51" s="1422"/>
    </row>
    <row r="52" spans="1:11" ht="15" customHeight="1">
      <c r="A52" s="1425" t="s">
        <v>317</v>
      </c>
      <c r="B52" s="1424">
        <v>12323</v>
      </c>
      <c r="C52" s="1424">
        <v>154039</v>
      </c>
      <c r="D52" s="1424">
        <v>12153</v>
      </c>
      <c r="E52" s="1424">
        <v>151906</v>
      </c>
      <c r="F52" s="1424">
        <v>12323</v>
      </c>
      <c r="G52" s="1423">
        <v>154037</v>
      </c>
      <c r="H52" s="1422"/>
      <c r="I52" s="1422"/>
      <c r="J52" s="1422"/>
      <c r="K52" s="1422"/>
    </row>
    <row r="53" spans="1:11">
      <c r="A53" s="554"/>
      <c r="H53" s="1422"/>
      <c r="I53" s="1422"/>
      <c r="J53" s="1422"/>
      <c r="K53" s="1422"/>
    </row>
    <row r="54" spans="1:11">
      <c r="A54" s="34"/>
      <c r="B54" s="33"/>
      <c r="C54" s="33"/>
      <c r="D54" s="33"/>
      <c r="E54" s="33"/>
      <c r="F54" s="33"/>
      <c r="G54" s="33"/>
    </row>
    <row r="55" spans="1:11">
      <c r="A55" s="33"/>
      <c r="B55" s="33"/>
      <c r="C55" s="33"/>
      <c r="D55" s="33"/>
      <c r="E55" s="33"/>
      <c r="F55" s="33"/>
      <c r="G55" s="33"/>
    </row>
    <row r="56" spans="1:11" ht="15" customHeight="1">
      <c r="A56" s="33"/>
      <c r="B56" s="33"/>
      <c r="C56" s="33"/>
      <c r="D56" s="33"/>
      <c r="E56" s="33"/>
      <c r="F56" s="33"/>
      <c r="G56" s="33"/>
    </row>
    <row r="57" spans="1:11">
      <c r="A57" s="33"/>
      <c r="B57" s="33"/>
      <c r="C57" s="33"/>
      <c r="D57" s="33"/>
      <c r="E57" s="33"/>
      <c r="F57" s="33"/>
      <c r="G57" s="33"/>
    </row>
    <row r="58" spans="1:11" ht="15" customHeight="1">
      <c r="A58" s="33"/>
      <c r="B58" s="33"/>
      <c r="C58" s="33"/>
      <c r="D58" s="33"/>
      <c r="E58" s="33"/>
      <c r="F58" s="33"/>
      <c r="G58" s="33"/>
    </row>
    <row r="59" spans="1:11">
      <c r="A59" s="33"/>
      <c r="B59" s="33"/>
      <c r="C59" s="33"/>
      <c r="D59" s="33"/>
      <c r="E59" s="33"/>
    </row>
    <row r="60" spans="1:11">
      <c r="A60" s="33"/>
      <c r="B60" s="33"/>
      <c r="C60" s="33"/>
      <c r="D60" s="33"/>
      <c r="E60" s="33"/>
    </row>
  </sheetData>
  <mergeCells count="9">
    <mergeCell ref="B3:C3"/>
    <mergeCell ref="D3:E3"/>
    <mergeCell ref="F3:G3"/>
    <mergeCell ref="B4:B5"/>
    <mergeCell ref="C4:C5"/>
    <mergeCell ref="D4:D5"/>
    <mergeCell ref="E4:E5"/>
    <mergeCell ref="F4:F5"/>
    <mergeCell ref="G4:G5"/>
  </mergeCells>
  <conditionalFormatting sqref="H6:K53">
    <cfRule type="containsText" dxfId="2" priority="1" operator="containsText" text="FALSE">
      <formula>NOT(ISERROR(SEARCH("FALSE",H6)))</formula>
    </cfRule>
  </conditionalFormatting>
  <pageMargins left="0.70866141732283472" right="0.70866141732283472" top="0.74803149606299213" bottom="0.74803149606299213" header="0.31496062992125984" footer="0.31496062992125984"/>
  <pageSetup paperSize="9" scale="74" orientation="portrait" r:id="rId1"/>
  <headerFooter alignWithMargins="0">
    <oddHeader xml:space="preserve">&amp;C&amp;K000000First quarter 2022&amp;R&amp;"-,Bold"&amp;K0000A0Risk, liquidity and capital management
</oddHeader>
    <oddFooter>&amp;R&amp;"-,Bold"&amp;K0000A0Nordea</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7FAF-C2C5-4983-8A40-2A616BA4219E}">
  <sheetPr>
    <tabColor rgb="FF70A8DA"/>
  </sheetPr>
  <dimension ref="A1:H32"/>
  <sheetViews>
    <sheetView showGridLines="0" view="pageLayout" topLeftCell="A55" zoomScale="85" zoomScaleNormal="100" zoomScaleSheetLayoutView="55" zoomScalePageLayoutView="85" workbookViewId="0">
      <selection activeCell="C15" sqref="C15"/>
    </sheetView>
  </sheetViews>
  <sheetFormatPr defaultColWidth="8.81640625" defaultRowHeight="14.5"/>
  <cols>
    <col min="1" max="1" width="56" customWidth="1"/>
    <col min="2" max="7" width="9.7265625" customWidth="1"/>
  </cols>
  <sheetData>
    <row r="1" spans="1:8" ht="18" customHeight="1">
      <c r="A1" s="892" t="s">
        <v>1073</v>
      </c>
      <c r="B1" s="33"/>
      <c r="C1" s="33"/>
      <c r="D1" s="33"/>
      <c r="E1" s="33"/>
      <c r="F1" s="33"/>
      <c r="G1" s="33"/>
    </row>
    <row r="2" spans="1:8">
      <c r="A2" s="832" t="s">
        <v>2</v>
      </c>
      <c r="B2" s="843"/>
      <c r="C2" s="843"/>
      <c r="D2" s="843"/>
      <c r="E2" s="843"/>
      <c r="F2" s="843"/>
      <c r="G2" s="107"/>
    </row>
    <row r="3" spans="1:8" ht="23.25" customHeight="1">
      <c r="A3" s="107"/>
      <c r="B3" s="1547" t="s">
        <v>1074</v>
      </c>
      <c r="C3" s="1547"/>
      <c r="D3" s="1547" t="s">
        <v>1075</v>
      </c>
      <c r="E3" s="1547"/>
      <c r="F3" s="1547" t="s">
        <v>317</v>
      </c>
      <c r="G3" s="1547"/>
    </row>
    <row r="4" spans="1:8">
      <c r="A4" s="107"/>
      <c r="B4" s="1548"/>
      <c r="C4" s="1548"/>
      <c r="D4" s="1548"/>
      <c r="E4" s="1548"/>
      <c r="F4" s="1548"/>
      <c r="G4" s="1548"/>
    </row>
    <row r="5" spans="1:8" ht="13" customHeight="1">
      <c r="A5" s="840"/>
      <c r="B5" s="1549" t="s">
        <v>1048</v>
      </c>
      <c r="C5" s="1549" t="s">
        <v>1076</v>
      </c>
      <c r="D5" s="1549" t="s">
        <v>1048</v>
      </c>
      <c r="E5" s="1549" t="s">
        <v>1076</v>
      </c>
      <c r="F5" s="1549" t="s">
        <v>1048</v>
      </c>
      <c r="G5" s="1549" t="s">
        <v>1076</v>
      </c>
    </row>
    <row r="6" spans="1:8">
      <c r="A6" s="1237" t="s">
        <v>103</v>
      </c>
      <c r="B6" s="1550"/>
      <c r="C6" s="1550"/>
      <c r="D6" s="1550"/>
      <c r="E6" s="1550"/>
      <c r="F6" s="1550"/>
      <c r="G6" s="1550"/>
    </row>
    <row r="7" spans="1:8" s="123" customFormat="1" ht="15" customHeight="1">
      <c r="A7" s="839" t="s">
        <v>1077</v>
      </c>
      <c r="B7" s="1010">
        <v>1221</v>
      </c>
      <c r="C7" s="1010">
        <v>98</v>
      </c>
      <c r="D7" s="1011" t="s">
        <v>345</v>
      </c>
      <c r="E7" s="1010" t="s">
        <v>345</v>
      </c>
      <c r="F7" s="1010">
        <v>1221</v>
      </c>
      <c r="G7" s="1010">
        <v>98</v>
      </c>
      <c r="H7" s="1430"/>
    </row>
    <row r="8" spans="1:8" ht="15" customHeight="1">
      <c r="A8" s="122" t="s">
        <v>1078</v>
      </c>
      <c r="B8" s="1012">
        <v>1217</v>
      </c>
      <c r="C8" s="1012">
        <v>97</v>
      </c>
      <c r="D8" s="1012" t="s">
        <v>345</v>
      </c>
      <c r="E8" s="1013" t="s">
        <v>345</v>
      </c>
      <c r="F8" s="1012">
        <v>1217</v>
      </c>
      <c r="G8" s="1012">
        <v>97</v>
      </c>
      <c r="H8" s="276"/>
    </row>
    <row r="9" spans="1:8" ht="15" customHeight="1">
      <c r="A9" s="122" t="s">
        <v>1079</v>
      </c>
      <c r="B9" s="1012">
        <v>222</v>
      </c>
      <c r="C9" s="1012">
        <v>18</v>
      </c>
      <c r="D9" s="1012" t="s">
        <v>345</v>
      </c>
      <c r="E9" s="1013" t="s">
        <v>345</v>
      </c>
      <c r="F9" s="1012">
        <v>222</v>
      </c>
      <c r="G9" s="1012">
        <v>18</v>
      </c>
      <c r="H9" s="276"/>
    </row>
    <row r="10" spans="1:8" ht="15" customHeight="1">
      <c r="A10" s="122" t="s">
        <v>1080</v>
      </c>
      <c r="B10" s="1012">
        <v>285</v>
      </c>
      <c r="C10" s="1012">
        <v>23</v>
      </c>
      <c r="D10" s="1012" t="s">
        <v>345</v>
      </c>
      <c r="E10" s="1013" t="s">
        <v>345</v>
      </c>
      <c r="F10" s="1012">
        <v>285</v>
      </c>
      <c r="G10" s="1012">
        <v>23</v>
      </c>
      <c r="H10" s="276"/>
    </row>
    <row r="11" spans="1:8" ht="15" customHeight="1">
      <c r="A11" s="122" t="s">
        <v>1081</v>
      </c>
      <c r="B11" s="1012">
        <v>62</v>
      </c>
      <c r="C11" s="1012">
        <v>5</v>
      </c>
      <c r="D11" s="1012" t="s">
        <v>345</v>
      </c>
      <c r="E11" s="1013" t="s">
        <v>345</v>
      </c>
      <c r="F11" s="1012">
        <v>62</v>
      </c>
      <c r="G11" s="1012">
        <v>5</v>
      </c>
      <c r="H11" s="276"/>
    </row>
    <row r="12" spans="1:8" ht="15" customHeight="1">
      <c r="A12" s="122" t="s">
        <v>1082</v>
      </c>
      <c r="B12" s="1012">
        <v>71</v>
      </c>
      <c r="C12" s="1012">
        <v>6</v>
      </c>
      <c r="D12" s="1012" t="s">
        <v>345</v>
      </c>
      <c r="E12" s="1013" t="s">
        <v>345</v>
      </c>
      <c r="F12" s="1012">
        <v>71</v>
      </c>
      <c r="G12" s="1012">
        <v>6</v>
      </c>
      <c r="H12" s="276"/>
    </row>
    <row r="13" spans="1:8" ht="15" customHeight="1">
      <c r="A13" s="122" t="s">
        <v>1083</v>
      </c>
      <c r="B13" s="1012">
        <v>-635</v>
      </c>
      <c r="C13" s="1012">
        <v>-51</v>
      </c>
      <c r="D13" s="1012" t="s">
        <v>345</v>
      </c>
      <c r="E13" s="1013" t="s">
        <v>345</v>
      </c>
      <c r="F13" s="1012">
        <v>-635</v>
      </c>
      <c r="G13" s="1012">
        <v>-51</v>
      </c>
      <c r="H13" s="276"/>
    </row>
    <row r="14" spans="1:8" s="123" customFormat="1" ht="15" customHeight="1">
      <c r="A14" s="841" t="s">
        <v>1084</v>
      </c>
      <c r="B14" s="1010">
        <v>2068</v>
      </c>
      <c r="C14" s="1010">
        <v>165</v>
      </c>
      <c r="D14" s="1011" t="s">
        <v>345</v>
      </c>
      <c r="E14" s="1010" t="s">
        <v>345</v>
      </c>
      <c r="F14" s="1010">
        <v>2068</v>
      </c>
      <c r="G14" s="1010">
        <v>165</v>
      </c>
      <c r="H14" s="1430"/>
    </row>
    <row r="15" spans="1:8" ht="15" customHeight="1">
      <c r="A15" s="122" t="s">
        <v>1078</v>
      </c>
      <c r="B15" s="1012">
        <v>1953</v>
      </c>
      <c r="C15" s="1012">
        <v>156</v>
      </c>
      <c r="D15" s="1012" t="s">
        <v>345</v>
      </c>
      <c r="E15" s="1013" t="s">
        <v>345</v>
      </c>
      <c r="F15" s="1012">
        <v>1953</v>
      </c>
      <c r="G15" s="1012">
        <v>156</v>
      </c>
      <c r="H15" s="276"/>
    </row>
    <row r="16" spans="1:8" ht="15" customHeight="1">
      <c r="A16" s="122" t="s">
        <v>1079</v>
      </c>
      <c r="B16" s="1012">
        <v>514</v>
      </c>
      <c r="C16" s="1012">
        <v>41</v>
      </c>
      <c r="D16" s="1012" t="s">
        <v>345</v>
      </c>
      <c r="E16" s="1013" t="s">
        <v>345</v>
      </c>
      <c r="F16" s="1012">
        <v>514</v>
      </c>
      <c r="G16" s="1012">
        <v>41</v>
      </c>
      <c r="H16" s="276"/>
    </row>
    <row r="17" spans="1:8" ht="15" customHeight="1">
      <c r="A17" s="122" t="s">
        <v>1080</v>
      </c>
      <c r="B17" s="1012">
        <v>811</v>
      </c>
      <c r="C17" s="1012">
        <v>65</v>
      </c>
      <c r="D17" s="1012" t="s">
        <v>345</v>
      </c>
      <c r="E17" s="1013" t="s">
        <v>345</v>
      </c>
      <c r="F17" s="1012">
        <v>811</v>
      </c>
      <c r="G17" s="1012">
        <v>65</v>
      </c>
      <c r="H17" s="276"/>
    </row>
    <row r="18" spans="1:8" ht="15" customHeight="1">
      <c r="A18" s="122" t="s">
        <v>1081</v>
      </c>
      <c r="B18" s="1012">
        <v>100</v>
      </c>
      <c r="C18" s="1012">
        <v>8</v>
      </c>
      <c r="D18" s="1012" t="s">
        <v>345</v>
      </c>
      <c r="E18" s="1013" t="s">
        <v>345</v>
      </c>
      <c r="F18" s="1012">
        <v>100</v>
      </c>
      <c r="G18" s="1012">
        <v>8</v>
      </c>
      <c r="H18" s="276"/>
    </row>
    <row r="19" spans="1:8" ht="15" customHeight="1">
      <c r="A19" s="122" t="s">
        <v>1082</v>
      </c>
      <c r="B19" s="1012">
        <v>153</v>
      </c>
      <c r="C19" s="1012">
        <v>12</v>
      </c>
      <c r="D19" s="1012" t="s">
        <v>345</v>
      </c>
      <c r="E19" s="1013" t="s">
        <v>345</v>
      </c>
      <c r="F19" s="1012">
        <v>153</v>
      </c>
      <c r="G19" s="1012">
        <v>12</v>
      </c>
      <c r="H19" s="276"/>
    </row>
    <row r="20" spans="1:8" ht="15" customHeight="1">
      <c r="A20" s="122" t="s">
        <v>1083</v>
      </c>
      <c r="B20" s="1012">
        <v>-1464</v>
      </c>
      <c r="C20" s="1012">
        <v>-117</v>
      </c>
      <c r="D20" s="1012" t="s">
        <v>345</v>
      </c>
      <c r="E20" s="1013" t="s">
        <v>345</v>
      </c>
      <c r="F20" s="1012">
        <v>-1464</v>
      </c>
      <c r="G20" s="1012">
        <v>-117</v>
      </c>
      <c r="H20" s="276"/>
    </row>
    <row r="21" spans="1:8" s="123" customFormat="1" ht="15" customHeight="1">
      <c r="A21" s="841" t="s">
        <v>1085</v>
      </c>
      <c r="B21" s="1010">
        <v>878</v>
      </c>
      <c r="C21" s="1010">
        <v>70</v>
      </c>
      <c r="D21" s="1010" t="s">
        <v>345</v>
      </c>
      <c r="E21" s="1010" t="s">
        <v>345</v>
      </c>
      <c r="F21" s="1010">
        <v>878</v>
      </c>
      <c r="G21" s="1010">
        <v>70</v>
      </c>
      <c r="H21" s="1430"/>
    </row>
    <row r="22" spans="1:8" s="123" customFormat="1" ht="15" customHeight="1">
      <c r="A22" s="841" t="s">
        <v>1086</v>
      </c>
      <c r="B22" s="1010">
        <v>484</v>
      </c>
      <c r="C22" s="1010">
        <v>39</v>
      </c>
      <c r="D22" s="1010" t="s">
        <v>345</v>
      </c>
      <c r="E22" s="1010" t="s">
        <v>345</v>
      </c>
      <c r="F22" s="1010">
        <v>484</v>
      </c>
      <c r="G22" s="1010">
        <v>39</v>
      </c>
      <c r="H22" s="1430"/>
    </row>
    <row r="23" spans="1:8" s="123" customFormat="1" ht="15" customHeight="1">
      <c r="A23" s="842" t="s">
        <v>1087</v>
      </c>
      <c r="B23" s="1010">
        <v>12</v>
      </c>
      <c r="C23" s="1010">
        <v>1</v>
      </c>
      <c r="D23" s="1010" t="s">
        <v>345</v>
      </c>
      <c r="E23" s="1010" t="s">
        <v>345</v>
      </c>
      <c r="F23" s="1010">
        <v>12</v>
      </c>
      <c r="G23" s="1010">
        <v>1</v>
      </c>
      <c r="H23" s="1430"/>
    </row>
    <row r="24" spans="1:8" s="123" customFormat="1" ht="15" customHeight="1">
      <c r="A24" s="842" t="s">
        <v>1088</v>
      </c>
      <c r="B24" s="1010">
        <v>671</v>
      </c>
      <c r="C24" s="1010">
        <v>54</v>
      </c>
      <c r="D24" s="1010" t="s">
        <v>345</v>
      </c>
      <c r="E24" s="1010" t="s">
        <v>345</v>
      </c>
      <c r="F24" s="1010">
        <v>671</v>
      </c>
      <c r="G24" s="1010">
        <v>54</v>
      </c>
      <c r="H24" s="1430"/>
    </row>
    <row r="25" spans="1:8" ht="15" customHeight="1">
      <c r="A25" s="122" t="s">
        <v>1078</v>
      </c>
      <c r="B25" s="1012">
        <v>274</v>
      </c>
      <c r="C25" s="1012">
        <v>22</v>
      </c>
      <c r="D25" s="1012" t="s">
        <v>345</v>
      </c>
      <c r="E25" s="1013" t="s">
        <v>345</v>
      </c>
      <c r="F25" s="1012">
        <v>274</v>
      </c>
      <c r="G25" s="1012">
        <v>22</v>
      </c>
      <c r="H25" s="276"/>
    </row>
    <row r="26" spans="1:8" ht="15" customHeight="1">
      <c r="A26" s="122" t="s">
        <v>1079</v>
      </c>
      <c r="B26" s="1012">
        <v>351</v>
      </c>
      <c r="C26" s="1012">
        <v>28</v>
      </c>
      <c r="D26" s="1012" t="s">
        <v>345</v>
      </c>
      <c r="E26" s="1013" t="s">
        <v>345</v>
      </c>
      <c r="F26" s="1012">
        <v>351</v>
      </c>
      <c r="G26" s="1012">
        <v>28</v>
      </c>
      <c r="H26" s="276"/>
    </row>
    <row r="27" spans="1:8" ht="15" customHeight="1">
      <c r="A27" s="122" t="s">
        <v>1089</v>
      </c>
      <c r="B27" s="1012">
        <v>47</v>
      </c>
      <c r="C27" s="1012">
        <v>4</v>
      </c>
      <c r="D27" s="1012" t="s">
        <v>345</v>
      </c>
      <c r="E27" s="1013" t="s">
        <v>345</v>
      </c>
      <c r="F27" s="1012">
        <v>47</v>
      </c>
      <c r="G27" s="1012">
        <v>4</v>
      </c>
      <c r="H27" s="276"/>
    </row>
    <row r="28" spans="1:8" ht="15" customHeight="1">
      <c r="A28" s="122" t="s">
        <v>1081</v>
      </c>
      <c r="B28" s="1012" t="s">
        <v>345</v>
      </c>
      <c r="C28" s="1012" t="s">
        <v>345</v>
      </c>
      <c r="D28" s="1012" t="s">
        <v>345</v>
      </c>
      <c r="E28" s="1013" t="s">
        <v>345</v>
      </c>
      <c r="F28" s="1012" t="s">
        <v>345</v>
      </c>
      <c r="G28" s="1012" t="s">
        <v>345</v>
      </c>
      <c r="H28" s="276"/>
    </row>
    <row r="29" spans="1:8" ht="15" customHeight="1">
      <c r="A29" s="1429" t="s">
        <v>317</v>
      </c>
      <c r="B29" s="1428">
        <v>5334</v>
      </c>
      <c r="C29" s="1428">
        <v>427</v>
      </c>
      <c r="D29" s="1428" t="s">
        <v>345</v>
      </c>
      <c r="E29" s="1428" t="s">
        <v>345</v>
      </c>
      <c r="F29" s="1428">
        <v>5334</v>
      </c>
      <c r="G29" s="1428">
        <v>427</v>
      </c>
      <c r="H29" s="276"/>
    </row>
    <row r="30" spans="1:8">
      <c r="A30" s="24" t="s">
        <v>1090</v>
      </c>
      <c r="B30" s="20"/>
      <c r="C30" s="20"/>
      <c r="D30" s="20"/>
      <c r="E30" s="20"/>
      <c r="F30" s="20"/>
      <c r="G30" s="20"/>
      <c r="H30" s="276"/>
    </row>
    <row r="31" spans="1:8">
      <c r="A31" s="35"/>
      <c r="B31" s="35"/>
      <c r="C31" s="35"/>
      <c r="D31" s="35"/>
      <c r="E31" s="35"/>
      <c r="F31" s="35"/>
      <c r="G31" s="35"/>
      <c r="H31" s="276"/>
    </row>
    <row r="32" spans="1:8">
      <c r="A32" s="412"/>
      <c r="B32" s="412"/>
      <c r="C32" s="412"/>
      <c r="D32" s="412"/>
      <c r="E32" s="412"/>
      <c r="F32" s="412"/>
      <c r="G32" s="412"/>
      <c r="H32" s="276"/>
    </row>
  </sheetData>
  <mergeCells count="9">
    <mergeCell ref="B3:C4"/>
    <mergeCell ref="D3:E4"/>
    <mergeCell ref="F3:G4"/>
    <mergeCell ref="B5:B6"/>
    <mergeCell ref="C5:C6"/>
    <mergeCell ref="D5:D6"/>
    <mergeCell ref="E5:E6"/>
    <mergeCell ref="F5:F6"/>
    <mergeCell ref="G5:G6"/>
  </mergeCells>
  <conditionalFormatting sqref="H7:H32">
    <cfRule type="containsText" dxfId="1" priority="1" operator="containsText" text="FALSE">
      <formula>NOT(ISERROR(SEARCH("FALSE",H7)))</formula>
    </cfRule>
  </conditionalFormatting>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&amp;C&amp;K000000First quarter 2022&amp;R&amp;"-,Bold"&amp;K0000A0Risk, liquidity and capital management
</oddHeader>
    <oddFooter>&amp;R&amp;"-,Bold"&amp;K0000A0Nordea</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6C97-E501-403E-8B37-4E788987E817}">
  <sheetPr>
    <tabColor rgb="FF70A8DA"/>
  </sheetPr>
  <dimension ref="A1:V69"/>
  <sheetViews>
    <sheetView showGridLines="0" showZeros="0" view="pageLayout" topLeftCell="A49" zoomScale="85" zoomScaleNormal="100" zoomScaleSheetLayoutView="70" zoomScalePageLayoutView="85" workbookViewId="0">
      <selection activeCell="C15" sqref="C15"/>
    </sheetView>
  </sheetViews>
  <sheetFormatPr defaultColWidth="8.81640625" defaultRowHeight="14.5"/>
  <cols>
    <col min="1" max="1" width="42.453125" customWidth="1"/>
    <col min="2" max="10" width="8" customWidth="1"/>
  </cols>
  <sheetData>
    <row r="1" spans="1:11" ht="19.5" customHeight="1">
      <c r="A1" s="1551" t="s">
        <v>1091</v>
      </c>
      <c r="B1" s="1551"/>
      <c r="C1" s="1551"/>
      <c r="D1" s="1551"/>
      <c r="E1" s="392"/>
      <c r="F1" s="392"/>
      <c r="G1" s="392"/>
      <c r="H1" s="392"/>
      <c r="I1" s="392"/>
      <c r="J1" s="392"/>
    </row>
    <row r="2" spans="1:11" ht="20.5" thickBot="1">
      <c r="A2" s="104" t="s">
        <v>1092</v>
      </c>
      <c r="B2" s="553"/>
      <c r="C2" s="553"/>
      <c r="D2" s="393"/>
      <c r="E2" s="392"/>
      <c r="F2" s="392"/>
      <c r="G2" s="392"/>
      <c r="H2" s="392"/>
      <c r="I2" s="392"/>
      <c r="J2" s="392"/>
    </row>
    <row r="3" spans="1:11">
      <c r="A3" s="844" t="s">
        <v>103</v>
      </c>
      <c r="B3" s="816" t="s">
        <v>228</v>
      </c>
      <c r="C3" s="816" t="s">
        <v>229</v>
      </c>
      <c r="D3" s="816" t="s">
        <v>230</v>
      </c>
      <c r="E3" s="817" t="s">
        <v>231</v>
      </c>
      <c r="F3" s="817" t="s">
        <v>232</v>
      </c>
      <c r="G3" s="817" t="s">
        <v>233</v>
      </c>
      <c r="H3" s="817" t="s">
        <v>234</v>
      </c>
      <c r="I3" s="816" t="s">
        <v>235</v>
      </c>
      <c r="J3" s="816" t="s">
        <v>236</v>
      </c>
      <c r="K3" s="574"/>
    </row>
    <row r="4" spans="1:11" ht="14.5" customHeight="1">
      <c r="A4" s="846" t="s">
        <v>1093</v>
      </c>
      <c r="B4" s="847"/>
      <c r="C4" s="847"/>
      <c r="D4" s="847"/>
      <c r="E4" s="848"/>
      <c r="F4" s="848"/>
      <c r="G4" s="848"/>
      <c r="H4" s="848"/>
      <c r="I4" s="848"/>
      <c r="J4" s="848"/>
    </row>
    <row r="5" spans="1:11" ht="14.5" customHeight="1">
      <c r="A5" s="43" t="s">
        <v>1094</v>
      </c>
      <c r="B5" s="587">
        <v>29889</v>
      </c>
      <c r="C5" s="587">
        <v>28900</v>
      </c>
      <c r="D5" s="587">
        <v>30153</v>
      </c>
      <c r="E5" s="579">
        <v>30049</v>
      </c>
      <c r="F5" s="580">
        <v>30033</v>
      </c>
      <c r="G5" s="579">
        <v>29100</v>
      </c>
      <c r="H5" s="579">
        <v>28046</v>
      </c>
      <c r="I5" s="579">
        <v>28064</v>
      </c>
      <c r="J5" s="579">
        <v>28080</v>
      </c>
      <c r="K5" s="565"/>
    </row>
    <row r="6" spans="1:11" ht="14.5" customHeight="1">
      <c r="A6" s="43" t="s">
        <v>1095</v>
      </c>
      <c r="B6" s="587">
        <v>271</v>
      </c>
      <c r="C6" s="587">
        <v>3835</v>
      </c>
      <c r="D6" s="587">
        <v>2820</v>
      </c>
      <c r="E6" s="579">
        <v>1814</v>
      </c>
      <c r="F6" s="579">
        <v>789</v>
      </c>
      <c r="G6" s="579">
        <v>2288</v>
      </c>
      <c r="H6" s="579">
        <v>1665</v>
      </c>
      <c r="I6" s="579">
        <v>891</v>
      </c>
      <c r="J6" s="579">
        <v>698</v>
      </c>
      <c r="K6" s="565"/>
    </row>
    <row r="7" spans="1:11" ht="14.5" customHeight="1">
      <c r="A7" s="42" t="s">
        <v>1096</v>
      </c>
      <c r="B7" s="588">
        <v>-559</v>
      </c>
      <c r="C7" s="588">
        <v>-2682</v>
      </c>
      <c r="D7" s="588">
        <v>-1970</v>
      </c>
      <c r="E7" s="578">
        <v>-1269</v>
      </c>
      <c r="F7" s="578">
        <v>-552</v>
      </c>
      <c r="G7" s="578">
        <v>-1585</v>
      </c>
      <c r="H7" s="578">
        <v>-1078</v>
      </c>
      <c r="I7" s="578">
        <v>-492</v>
      </c>
      <c r="J7" s="578">
        <v>-322</v>
      </c>
      <c r="K7" s="565"/>
    </row>
    <row r="8" spans="1:11" ht="14.5" customHeight="1">
      <c r="A8" s="43" t="s">
        <v>1097</v>
      </c>
      <c r="B8" s="589">
        <v>29602</v>
      </c>
      <c r="C8" s="589">
        <v>30054</v>
      </c>
      <c r="D8" s="589">
        <v>31003</v>
      </c>
      <c r="E8" s="385">
        <v>30594</v>
      </c>
      <c r="F8" s="385">
        <v>30270</v>
      </c>
      <c r="G8" s="385">
        <v>29802</v>
      </c>
      <c r="H8" s="385">
        <v>28634</v>
      </c>
      <c r="I8" s="385">
        <v>28463</v>
      </c>
      <c r="J8" s="385">
        <v>28456</v>
      </c>
      <c r="K8" s="565"/>
    </row>
    <row r="9" spans="1:11" ht="14.5" customHeight="1">
      <c r="A9" s="43" t="s">
        <v>1098</v>
      </c>
      <c r="B9" s="589">
        <v>-4</v>
      </c>
      <c r="C9" s="589">
        <v>-4</v>
      </c>
      <c r="D9" s="589">
        <v>-3</v>
      </c>
      <c r="E9" s="527">
        <v>-3</v>
      </c>
      <c r="F9" s="385">
        <v>-173</v>
      </c>
      <c r="G9" s="385">
        <v>-253</v>
      </c>
      <c r="H9" s="385">
        <v>-173</v>
      </c>
      <c r="I9" s="385">
        <v>-240</v>
      </c>
      <c r="J9" s="385">
        <v>-143</v>
      </c>
      <c r="K9" s="565"/>
    </row>
    <row r="10" spans="1:11" ht="14.5" customHeight="1">
      <c r="A10" s="43" t="s">
        <v>1099</v>
      </c>
      <c r="B10" s="589">
        <v>-2905</v>
      </c>
      <c r="C10" s="589">
        <v>-2804</v>
      </c>
      <c r="D10" s="589">
        <v>-2768</v>
      </c>
      <c r="E10" s="385">
        <v>-2685</v>
      </c>
      <c r="F10" s="385">
        <v>-2666</v>
      </c>
      <c r="G10" s="385">
        <v>-2636</v>
      </c>
      <c r="H10" s="385">
        <v>-3377</v>
      </c>
      <c r="I10" s="385">
        <v>-3401</v>
      </c>
      <c r="J10" s="385">
        <v>-3286</v>
      </c>
      <c r="K10" s="565"/>
    </row>
    <row r="11" spans="1:11" ht="14.5" customHeight="1">
      <c r="A11" s="43" t="s">
        <v>1100</v>
      </c>
      <c r="B11" s="589">
        <v>0</v>
      </c>
      <c r="C11" s="589">
        <v>0</v>
      </c>
      <c r="D11" s="589">
        <v>0</v>
      </c>
      <c r="E11" s="385">
        <v>0</v>
      </c>
      <c r="F11" s="385">
        <v>0</v>
      </c>
      <c r="G11" s="385">
        <v>0</v>
      </c>
      <c r="H11" s="385">
        <v>0</v>
      </c>
      <c r="I11" s="385">
        <v>0</v>
      </c>
      <c r="J11" s="385">
        <v>-96</v>
      </c>
      <c r="K11" s="565"/>
    </row>
    <row r="12" spans="1:11" ht="14.5" customHeight="1">
      <c r="A12" s="43" t="s">
        <v>1101</v>
      </c>
      <c r="B12" s="589">
        <v>-251</v>
      </c>
      <c r="C12" s="589">
        <v>-169</v>
      </c>
      <c r="D12" s="589">
        <v>-197</v>
      </c>
      <c r="E12" s="385">
        <v>-170</v>
      </c>
      <c r="F12" s="385">
        <v>-160</v>
      </c>
      <c r="G12" s="385">
        <v>-108</v>
      </c>
      <c r="H12" s="385">
        <v>-56</v>
      </c>
      <c r="I12" s="385">
        <v>-71</v>
      </c>
      <c r="J12" s="385">
        <v>-131</v>
      </c>
      <c r="K12" s="565"/>
    </row>
    <row r="13" spans="1:11" ht="14.5" customHeight="1">
      <c r="A13" s="43" t="s">
        <v>1607</v>
      </c>
      <c r="B13" s="589">
        <v>-1312</v>
      </c>
      <c r="C13" s="589">
        <v>-1197</v>
      </c>
      <c r="D13" s="590">
        <v>-2290</v>
      </c>
      <c r="E13" s="527">
        <v>-296</v>
      </c>
      <c r="F13" s="385">
        <v>-307</v>
      </c>
      <c r="G13" s="385">
        <v>-253</v>
      </c>
      <c r="H13" s="385">
        <v>-272</v>
      </c>
      <c r="I13" s="385">
        <v>-290</v>
      </c>
      <c r="J13" s="385">
        <v>-475</v>
      </c>
      <c r="K13" s="565"/>
    </row>
    <row r="14" spans="1:11" ht="14.5" customHeight="1">
      <c r="A14" s="43" t="s">
        <v>1102</v>
      </c>
      <c r="B14" s="591">
        <v>-4472</v>
      </c>
      <c r="C14" s="591">
        <v>-4174</v>
      </c>
      <c r="D14" s="591">
        <v>-5258</v>
      </c>
      <c r="E14" s="409">
        <v>-3154</v>
      </c>
      <c r="F14" s="409">
        <v>-3306</v>
      </c>
      <c r="G14" s="409">
        <v>-3249</v>
      </c>
      <c r="H14" s="409">
        <v>-3878</v>
      </c>
      <c r="I14" s="409">
        <v>-4002</v>
      </c>
      <c r="J14" s="409">
        <v>-4131</v>
      </c>
      <c r="K14" s="565"/>
    </row>
    <row r="15" spans="1:11" ht="14.5" customHeight="1">
      <c r="A15" s="1437" t="s">
        <v>1103</v>
      </c>
      <c r="B15" s="1436">
        <v>25130</v>
      </c>
      <c r="C15" s="1436">
        <v>25880</v>
      </c>
      <c r="D15" s="1436">
        <v>25745</v>
      </c>
      <c r="E15" s="1435">
        <v>27440</v>
      </c>
      <c r="F15" s="1435">
        <v>26964</v>
      </c>
      <c r="G15" s="1435">
        <v>26553</v>
      </c>
      <c r="H15" s="1435">
        <v>24756</v>
      </c>
      <c r="I15" s="1435">
        <v>24461</v>
      </c>
      <c r="J15" s="1435">
        <v>24325</v>
      </c>
      <c r="K15" s="565"/>
    </row>
    <row r="16" spans="1:11" ht="14.5" customHeight="1">
      <c r="A16" s="1441" t="s">
        <v>1104</v>
      </c>
      <c r="B16" s="1440">
        <v>3214</v>
      </c>
      <c r="C16" s="1440">
        <v>3159</v>
      </c>
      <c r="D16" s="1439">
        <v>3108</v>
      </c>
      <c r="E16" s="1439">
        <v>2677</v>
      </c>
      <c r="F16" s="1439">
        <v>2699</v>
      </c>
      <c r="G16" s="1439">
        <v>2609</v>
      </c>
      <c r="H16" s="1439">
        <v>2704</v>
      </c>
      <c r="I16" s="1439">
        <v>2787</v>
      </c>
      <c r="J16" s="1439">
        <v>2833</v>
      </c>
      <c r="K16" s="565"/>
    </row>
    <row r="17" spans="1:18" ht="14.5" customHeight="1">
      <c r="A17" s="411" t="s">
        <v>1105</v>
      </c>
      <c r="B17" s="590">
        <v>-27</v>
      </c>
      <c r="C17" s="590">
        <v>-27</v>
      </c>
      <c r="D17" s="589">
        <v>-27</v>
      </c>
      <c r="E17" s="385">
        <v>-489</v>
      </c>
      <c r="F17" s="385">
        <v>-27</v>
      </c>
      <c r="G17" s="385">
        <v>-21</v>
      </c>
      <c r="H17" s="385">
        <v>-26</v>
      </c>
      <c r="I17" s="385">
        <v>-24</v>
      </c>
      <c r="J17" s="385">
        <v>-23</v>
      </c>
      <c r="K17" s="565"/>
    </row>
    <row r="18" spans="1:18" ht="14.5" customHeight="1">
      <c r="A18" s="410" t="s">
        <v>1106</v>
      </c>
      <c r="B18" s="592">
        <v>3187</v>
      </c>
      <c r="C18" s="592">
        <v>3132</v>
      </c>
      <c r="D18" s="591">
        <v>3081</v>
      </c>
      <c r="E18" s="409">
        <v>2188</v>
      </c>
      <c r="F18" s="409">
        <v>2672</v>
      </c>
      <c r="G18" s="409">
        <v>2588</v>
      </c>
      <c r="H18" s="409">
        <v>2678</v>
      </c>
      <c r="I18" s="409">
        <v>2763</v>
      </c>
      <c r="J18" s="409">
        <v>2810</v>
      </c>
      <c r="K18" s="565"/>
    </row>
    <row r="19" spans="1:18" ht="14.5" customHeight="1">
      <c r="A19" s="1437" t="s">
        <v>1107</v>
      </c>
      <c r="B19" s="1436">
        <v>28317</v>
      </c>
      <c r="C19" s="1436">
        <v>29012</v>
      </c>
      <c r="D19" s="1436">
        <v>28826</v>
      </c>
      <c r="E19" s="1435">
        <v>29628</v>
      </c>
      <c r="F19" s="1435">
        <v>29636</v>
      </c>
      <c r="G19" s="1435">
        <v>29141</v>
      </c>
      <c r="H19" s="1435">
        <v>27434</v>
      </c>
      <c r="I19" s="1435">
        <v>27224</v>
      </c>
      <c r="J19" s="1435">
        <v>27135</v>
      </c>
      <c r="K19" s="565"/>
    </row>
    <row r="20" spans="1:18" ht="14.5" customHeight="1">
      <c r="A20" s="1438" t="s">
        <v>1108</v>
      </c>
      <c r="B20" s="1436">
        <v>3400</v>
      </c>
      <c r="C20" s="1436">
        <v>3454</v>
      </c>
      <c r="D20" s="1436">
        <v>3486</v>
      </c>
      <c r="E20" s="1435">
        <v>3938</v>
      </c>
      <c r="F20" s="1435">
        <v>2631</v>
      </c>
      <c r="G20" s="1435">
        <v>2745</v>
      </c>
      <c r="H20" s="1435">
        <v>3669</v>
      </c>
      <c r="I20" s="1435">
        <v>4240</v>
      </c>
      <c r="J20" s="1435">
        <v>4382</v>
      </c>
      <c r="K20" s="565"/>
    </row>
    <row r="21" spans="1:18" ht="14.5" customHeight="1">
      <c r="A21" s="43" t="s">
        <v>1109</v>
      </c>
      <c r="B21" s="590">
        <v>589</v>
      </c>
      <c r="C21" s="590">
        <v>523</v>
      </c>
      <c r="D21" s="589">
        <v>485</v>
      </c>
      <c r="E21" s="385">
        <v>520</v>
      </c>
      <c r="F21" s="385">
        <v>604</v>
      </c>
      <c r="G21" s="385">
        <v>628</v>
      </c>
      <c r="H21" s="385">
        <v>615</v>
      </c>
      <c r="I21" s="385">
        <v>626</v>
      </c>
      <c r="J21" s="385">
        <v>294</v>
      </c>
      <c r="K21" s="565"/>
    </row>
    <row r="22" spans="1:18" ht="14.5" customHeight="1">
      <c r="A22" s="43" t="s">
        <v>993</v>
      </c>
      <c r="B22" s="590">
        <v>-650</v>
      </c>
      <c r="C22" s="590">
        <v>-650</v>
      </c>
      <c r="D22" s="589">
        <v>-650</v>
      </c>
      <c r="E22" s="385">
        <v>-650</v>
      </c>
      <c r="F22" s="385">
        <v>-650</v>
      </c>
      <c r="G22" s="385">
        <v>-650</v>
      </c>
      <c r="H22" s="385">
        <v>-1000</v>
      </c>
      <c r="I22" s="385">
        <v>-1000</v>
      </c>
      <c r="J22" s="385">
        <v>-1000</v>
      </c>
      <c r="K22" s="565"/>
    </row>
    <row r="23" spans="1:18" ht="14.5" customHeight="1">
      <c r="A23" s="43" t="s">
        <v>1110</v>
      </c>
      <c r="B23" s="590">
        <v>-64</v>
      </c>
      <c r="C23" s="590">
        <v>-64</v>
      </c>
      <c r="D23" s="589">
        <v>-64</v>
      </c>
      <c r="E23" s="385">
        <v>-1064</v>
      </c>
      <c r="F23" s="385">
        <v>-63</v>
      </c>
      <c r="G23" s="385">
        <v>-63</v>
      </c>
      <c r="H23" s="385">
        <v>-812</v>
      </c>
      <c r="I23" s="385">
        <v>-62</v>
      </c>
      <c r="J23" s="385">
        <v>-62</v>
      </c>
      <c r="K23" s="565"/>
    </row>
    <row r="24" spans="1:18" ht="14.5" customHeight="1">
      <c r="A24" s="1437" t="s">
        <v>1111</v>
      </c>
      <c r="B24" s="1436">
        <v>-125</v>
      </c>
      <c r="C24" s="1436">
        <v>-191</v>
      </c>
      <c r="D24" s="1436">
        <v>-229</v>
      </c>
      <c r="E24" s="1435">
        <v>-1194</v>
      </c>
      <c r="F24" s="1435">
        <v>-109</v>
      </c>
      <c r="G24" s="1435">
        <v>-85</v>
      </c>
      <c r="H24" s="1435">
        <v>-1197</v>
      </c>
      <c r="I24" s="1435">
        <v>-436</v>
      </c>
      <c r="J24" s="1435">
        <v>-768</v>
      </c>
      <c r="K24" s="565"/>
    </row>
    <row r="25" spans="1:18" ht="14.5" customHeight="1">
      <c r="A25" s="1437" t="s">
        <v>991</v>
      </c>
      <c r="B25" s="1436">
        <v>3275</v>
      </c>
      <c r="C25" s="1436">
        <v>3263</v>
      </c>
      <c r="D25" s="1436">
        <v>3257</v>
      </c>
      <c r="E25" s="1435">
        <v>2744</v>
      </c>
      <c r="F25" s="1435">
        <v>2522</v>
      </c>
      <c r="G25" s="1435">
        <v>2660</v>
      </c>
      <c r="H25" s="1435">
        <v>2472</v>
      </c>
      <c r="I25" s="1435">
        <v>3804</v>
      </c>
      <c r="J25" s="1435">
        <v>3614</v>
      </c>
      <c r="K25" s="565"/>
    </row>
    <row r="26" spans="1:18" ht="14.5" customHeight="1">
      <c r="A26" s="1437" t="s">
        <v>1112</v>
      </c>
      <c r="B26" s="1436">
        <v>31592</v>
      </c>
      <c r="C26" s="1436">
        <v>32275</v>
      </c>
      <c r="D26" s="1436">
        <v>32083</v>
      </c>
      <c r="E26" s="1435">
        <v>32372</v>
      </c>
      <c r="F26" s="1435">
        <v>32158</v>
      </c>
      <c r="G26" s="1435">
        <v>31801</v>
      </c>
      <c r="H26" s="1435">
        <v>29906</v>
      </c>
      <c r="I26" s="1435">
        <v>31028</v>
      </c>
      <c r="J26" s="1435">
        <v>30749</v>
      </c>
      <c r="K26" s="565"/>
    </row>
    <row r="27" spans="1:18" ht="14.5" customHeight="1">
      <c r="A27" s="631" t="s">
        <v>1113</v>
      </c>
      <c r="B27" s="632">
        <v>-1277</v>
      </c>
      <c r="C27" s="632">
        <v>-1197</v>
      </c>
      <c r="D27" s="633">
        <v>-2290</v>
      </c>
      <c r="E27" s="634">
        <v>-296</v>
      </c>
      <c r="F27" s="635">
        <v>-307</v>
      </c>
      <c r="G27" s="635">
        <v>-253</v>
      </c>
      <c r="H27" s="635">
        <v>-272</v>
      </c>
      <c r="I27" s="635">
        <v>-290</v>
      </c>
      <c r="J27" s="635">
        <v>-475</v>
      </c>
      <c r="K27" s="565"/>
    </row>
    <row r="28" spans="1:18" ht="14.5" customHeight="1">
      <c r="A28" s="577"/>
      <c r="B28" s="408"/>
      <c r="C28" s="408"/>
      <c r="D28" s="408"/>
      <c r="E28" s="405"/>
      <c r="F28" s="405"/>
      <c r="G28" s="405"/>
      <c r="H28" s="405"/>
      <c r="I28" s="405"/>
      <c r="J28" s="405"/>
      <c r="K28" s="565"/>
    </row>
    <row r="29" spans="1:18" ht="14.5" customHeight="1" thickBot="1">
      <c r="A29" s="845" t="s">
        <v>1606</v>
      </c>
      <c r="B29" s="107"/>
      <c r="C29" s="107"/>
      <c r="D29" s="107"/>
      <c r="E29" s="576"/>
      <c r="F29" s="107"/>
      <c r="G29" s="107"/>
      <c r="H29" s="107"/>
      <c r="I29" s="107"/>
      <c r="J29" s="575"/>
      <c r="K29" s="565"/>
    </row>
    <row r="30" spans="1:18" ht="14.5" customHeight="1">
      <c r="A30" s="849" t="s">
        <v>103</v>
      </c>
      <c r="B30" s="816" t="s">
        <v>1605</v>
      </c>
      <c r="C30" s="816" t="s">
        <v>1604</v>
      </c>
      <c r="D30" s="816" t="s">
        <v>1603</v>
      </c>
      <c r="E30" s="817" t="s">
        <v>1602</v>
      </c>
      <c r="F30" s="817" t="s">
        <v>1601</v>
      </c>
      <c r="G30" s="817" t="s">
        <v>1600</v>
      </c>
      <c r="H30" s="817" t="s">
        <v>1599</v>
      </c>
      <c r="I30" s="816" t="s">
        <v>1598</v>
      </c>
      <c r="J30" s="816" t="s">
        <v>1597</v>
      </c>
      <c r="K30" s="565"/>
    </row>
    <row r="31" spans="1:18" ht="14.5" customHeight="1">
      <c r="A31" s="43" t="s">
        <v>1114</v>
      </c>
      <c r="B31" s="391">
        <v>25453</v>
      </c>
      <c r="C31" s="391">
        <v>25880</v>
      </c>
      <c r="D31" s="391">
        <v>25745</v>
      </c>
      <c r="E31" s="391">
        <v>27440</v>
      </c>
      <c r="F31" s="390">
        <v>26964</v>
      </c>
      <c r="G31" s="390">
        <v>26553</v>
      </c>
      <c r="H31" s="390">
        <v>24756</v>
      </c>
      <c r="I31" s="390">
        <v>24461</v>
      </c>
      <c r="J31" s="390">
        <v>24325</v>
      </c>
      <c r="K31" s="565"/>
      <c r="L31" s="565"/>
      <c r="M31" s="565"/>
      <c r="N31" s="565"/>
      <c r="O31" s="565"/>
      <c r="P31" s="565"/>
      <c r="Q31" s="565"/>
      <c r="R31" s="565"/>
    </row>
    <row r="32" spans="1:18" ht="14.5" customHeight="1">
      <c r="A32" s="43" t="s">
        <v>1107</v>
      </c>
      <c r="B32" s="391">
        <v>28640</v>
      </c>
      <c r="C32" s="391">
        <v>29012</v>
      </c>
      <c r="D32" s="391">
        <v>28826</v>
      </c>
      <c r="E32" s="391">
        <v>29628</v>
      </c>
      <c r="F32" s="390">
        <v>29636</v>
      </c>
      <c r="G32" s="390">
        <v>29141</v>
      </c>
      <c r="H32" s="390">
        <v>27434</v>
      </c>
      <c r="I32" s="390">
        <v>27224</v>
      </c>
      <c r="J32" s="390">
        <v>27135</v>
      </c>
      <c r="K32" s="565"/>
      <c r="L32" s="565"/>
      <c r="M32" s="565"/>
      <c r="N32" s="565"/>
      <c r="O32" s="565"/>
      <c r="P32" s="565"/>
      <c r="Q32" s="565"/>
      <c r="R32" s="565"/>
    </row>
    <row r="33" spans="1:22" ht="14.5" customHeight="1">
      <c r="A33" s="42" t="s">
        <v>1115</v>
      </c>
      <c r="B33" s="389">
        <v>31915</v>
      </c>
      <c r="C33" s="389">
        <v>32275</v>
      </c>
      <c r="D33" s="389">
        <v>32083</v>
      </c>
      <c r="E33" s="389">
        <v>32372</v>
      </c>
      <c r="F33" s="388">
        <v>32158</v>
      </c>
      <c r="G33" s="388">
        <v>31801</v>
      </c>
      <c r="H33" s="388">
        <v>29906</v>
      </c>
      <c r="I33" s="388">
        <v>31028</v>
      </c>
      <c r="J33" s="388">
        <v>30749</v>
      </c>
      <c r="K33" s="565"/>
      <c r="L33" s="565"/>
      <c r="M33" s="565"/>
      <c r="N33" s="565"/>
      <c r="O33" s="565"/>
      <c r="P33" s="565"/>
      <c r="Q33" s="565"/>
      <c r="R33" s="565"/>
      <c r="S33" s="565"/>
      <c r="T33" s="565"/>
      <c r="U33" s="565"/>
      <c r="V33" s="565"/>
    </row>
    <row r="34" spans="1:22" ht="21.65" customHeight="1">
      <c r="A34" s="1236" t="s">
        <v>1596</v>
      </c>
      <c r="B34" s="408"/>
      <c r="C34" s="408"/>
      <c r="D34" s="408"/>
      <c r="E34" s="405"/>
      <c r="F34" s="405"/>
      <c r="G34" s="405"/>
      <c r="H34" s="405"/>
      <c r="I34" s="405"/>
      <c r="J34" s="405"/>
      <c r="K34" s="565"/>
    </row>
    <row r="35" spans="1:22" ht="14.5" customHeight="1">
      <c r="A35" s="367"/>
      <c r="B35" s="408"/>
      <c r="C35" s="408"/>
      <c r="D35" s="408"/>
      <c r="E35" s="405"/>
      <c r="F35" s="405"/>
      <c r="G35" s="405"/>
      <c r="H35" s="405"/>
      <c r="I35" s="405"/>
      <c r="J35" s="405"/>
      <c r="K35" s="565"/>
    </row>
    <row r="36" spans="1:22" ht="14.5" customHeight="1">
      <c r="A36" s="834" t="s">
        <v>1116</v>
      </c>
      <c r="B36" s="387"/>
      <c r="C36" s="387"/>
      <c r="D36" s="20"/>
      <c r="E36" s="20"/>
      <c r="F36" s="262"/>
      <c r="G36" s="262"/>
      <c r="H36" s="20"/>
      <c r="I36" s="20"/>
      <c r="J36" s="403"/>
      <c r="K36" s="565"/>
    </row>
    <row r="37" spans="1:22" ht="14.5" customHeight="1">
      <c r="A37" s="23"/>
      <c r="B37" s="387"/>
      <c r="C37" s="387"/>
      <c r="D37" s="20"/>
      <c r="E37" s="20"/>
      <c r="F37" s="262"/>
      <c r="G37" s="262"/>
      <c r="H37" s="20"/>
      <c r="I37" s="20"/>
      <c r="J37" s="403"/>
      <c r="K37" s="565"/>
    </row>
    <row r="38" spans="1:22" ht="16" customHeight="1">
      <c r="A38" s="269"/>
      <c r="B38" s="1552"/>
      <c r="C38" s="1552" t="s">
        <v>1595</v>
      </c>
      <c r="D38" s="851"/>
      <c r="E38" s="1554" t="s">
        <v>1117</v>
      </c>
      <c r="F38" s="1554"/>
      <c r="G38" s="1554"/>
      <c r="H38" s="1554"/>
      <c r="I38" s="852"/>
      <c r="J38" s="403"/>
      <c r="K38" s="565"/>
    </row>
    <row r="39" spans="1:22" ht="36.65" customHeight="1">
      <c r="A39" s="844" t="s">
        <v>999</v>
      </c>
      <c r="B39" s="1553"/>
      <c r="C39" s="1553"/>
      <c r="D39" s="1409" t="s">
        <v>1118</v>
      </c>
      <c r="E39" s="1433" t="s">
        <v>1119</v>
      </c>
      <c r="F39" s="1434" t="s">
        <v>1120</v>
      </c>
      <c r="G39" s="1434" t="s">
        <v>1121</v>
      </c>
      <c r="H39" s="1433" t="s">
        <v>1122</v>
      </c>
      <c r="I39" s="850" t="s">
        <v>1123</v>
      </c>
      <c r="J39" s="853" t="s">
        <v>317</v>
      </c>
      <c r="K39" s="565"/>
    </row>
    <row r="40" spans="1:22" ht="14.5" customHeight="1">
      <c r="A40" s="554" t="s">
        <v>1114</v>
      </c>
      <c r="B40" s="573"/>
      <c r="C40" s="573">
        <v>4.5</v>
      </c>
      <c r="D40" s="573">
        <v>1</v>
      </c>
      <c r="E40" s="573">
        <v>2.5</v>
      </c>
      <c r="F40" s="573">
        <v>0.2</v>
      </c>
      <c r="G40" s="573">
        <v>2</v>
      </c>
      <c r="H40" s="573">
        <v>0</v>
      </c>
      <c r="I40" s="573">
        <v>4.7</v>
      </c>
      <c r="J40" s="573">
        <v>10.199999999999999</v>
      </c>
      <c r="K40" s="565"/>
    </row>
    <row r="41" spans="1:22" ht="14.5" customHeight="1">
      <c r="A41" s="554" t="s">
        <v>989</v>
      </c>
      <c r="B41" s="573"/>
      <c r="C41" s="573">
        <v>6</v>
      </c>
      <c r="D41" s="573">
        <v>1.3</v>
      </c>
      <c r="E41" s="573">
        <v>2.5</v>
      </c>
      <c r="F41" s="573">
        <v>0.2</v>
      </c>
      <c r="G41" s="573">
        <v>2</v>
      </c>
      <c r="H41" s="573">
        <v>0</v>
      </c>
      <c r="I41" s="573">
        <v>4.7</v>
      </c>
      <c r="J41" s="573">
        <v>12.1</v>
      </c>
      <c r="K41" s="565"/>
    </row>
    <row r="42" spans="1:22" ht="14.5" customHeight="1">
      <c r="A42" s="554" t="s">
        <v>1124</v>
      </c>
      <c r="B42" s="573"/>
      <c r="C42" s="573">
        <v>8</v>
      </c>
      <c r="D42" s="573">
        <v>1.8</v>
      </c>
      <c r="E42" s="573">
        <v>2.5</v>
      </c>
      <c r="F42" s="573">
        <v>0.2</v>
      </c>
      <c r="G42" s="573">
        <v>2</v>
      </c>
      <c r="H42" s="573">
        <v>0</v>
      </c>
      <c r="I42" s="573">
        <v>4.7</v>
      </c>
      <c r="J42" s="573">
        <v>14.5</v>
      </c>
      <c r="K42" s="565"/>
    </row>
    <row r="43" spans="1:22" ht="14.5" customHeight="1">
      <c r="A43" s="1431" t="s">
        <v>103</v>
      </c>
      <c r="B43" s="1432"/>
      <c r="C43" s="1432"/>
      <c r="D43" s="1432"/>
      <c r="E43" s="1431"/>
      <c r="F43" s="1431"/>
      <c r="G43" s="1431"/>
      <c r="H43" s="1431"/>
      <c r="I43" s="1431"/>
      <c r="J43" s="1431"/>
      <c r="K43" s="565"/>
    </row>
    <row r="44" spans="1:22" ht="14.5" customHeight="1">
      <c r="A44" s="554" t="s">
        <v>1114</v>
      </c>
      <c r="B44" s="1400"/>
      <c r="C44" s="1400">
        <v>6932</v>
      </c>
      <c r="D44" s="1400">
        <v>1516</v>
      </c>
      <c r="E44" s="1400">
        <v>3851</v>
      </c>
      <c r="F44" s="1400">
        <v>369</v>
      </c>
      <c r="G44" s="1400">
        <v>3081</v>
      </c>
      <c r="H44" s="1400">
        <v>0</v>
      </c>
      <c r="I44" s="1400">
        <v>7301</v>
      </c>
      <c r="J44" s="1400">
        <v>15749</v>
      </c>
      <c r="K44" s="565"/>
    </row>
    <row r="45" spans="1:22" ht="14.5" customHeight="1">
      <c r="A45" s="554" t="s">
        <v>989</v>
      </c>
      <c r="B45" s="1400"/>
      <c r="C45" s="1400">
        <v>9242</v>
      </c>
      <c r="D45" s="1400">
        <v>2022</v>
      </c>
      <c r="E45" s="1400">
        <v>3851</v>
      </c>
      <c r="F45" s="1400">
        <v>369</v>
      </c>
      <c r="G45" s="1400">
        <v>3081</v>
      </c>
      <c r="H45" s="1400">
        <v>0</v>
      </c>
      <c r="I45" s="1400">
        <v>7301</v>
      </c>
      <c r="J45" s="1400">
        <v>18565</v>
      </c>
      <c r="K45" s="565"/>
    </row>
    <row r="46" spans="1:22" ht="14.5" customHeight="1">
      <c r="A46" s="566" t="s">
        <v>1124</v>
      </c>
      <c r="B46" s="1401"/>
      <c r="C46" s="1401">
        <v>12323</v>
      </c>
      <c r="D46" s="1401">
        <v>2696</v>
      </c>
      <c r="E46" s="1401">
        <v>3851</v>
      </c>
      <c r="F46" s="1401">
        <v>369</v>
      </c>
      <c r="G46" s="1401">
        <v>3081</v>
      </c>
      <c r="H46" s="1401">
        <v>0</v>
      </c>
      <c r="I46" s="1401">
        <v>7301</v>
      </c>
      <c r="J46" s="1401">
        <v>22320</v>
      </c>
      <c r="K46" s="565"/>
    </row>
    <row r="47" spans="1:22" ht="14.5" customHeight="1">
      <c r="A47" s="24" t="s">
        <v>1354</v>
      </c>
      <c r="B47" s="407"/>
      <c r="C47" s="407"/>
      <c r="D47" s="404"/>
      <c r="E47" s="404"/>
      <c r="F47" s="404"/>
      <c r="G47" s="404"/>
      <c r="H47" s="404"/>
      <c r="I47" s="404"/>
      <c r="J47" s="403"/>
      <c r="K47" s="565"/>
    </row>
    <row r="48" spans="1:22" ht="14.5" customHeight="1">
      <c r="A48" s="24"/>
      <c r="B48" s="407"/>
      <c r="C48" s="407"/>
      <c r="D48" s="404"/>
      <c r="E48" s="404"/>
      <c r="F48" s="404"/>
      <c r="G48" s="404"/>
      <c r="H48" s="404"/>
      <c r="I48" s="404"/>
      <c r="J48" s="403"/>
      <c r="K48" s="565"/>
    </row>
    <row r="49" spans="1:11" ht="14.5" customHeight="1">
      <c r="A49" s="845" t="s">
        <v>1125</v>
      </c>
      <c r="B49" s="572"/>
      <c r="C49" s="572"/>
      <c r="D49" s="571"/>
      <c r="E49" s="571"/>
      <c r="F49" s="570"/>
      <c r="G49" s="570"/>
      <c r="H49" s="39"/>
      <c r="I49" s="39"/>
      <c r="J49" s="39"/>
      <c r="K49" s="565"/>
    </row>
    <row r="50" spans="1:11" ht="14.5" customHeight="1" thickBot="1">
      <c r="A50" s="569"/>
      <c r="B50" s="568"/>
      <c r="C50" s="568"/>
      <c r="D50" s="20"/>
      <c r="E50" s="20"/>
      <c r="F50" s="262"/>
      <c r="G50" s="262"/>
      <c r="H50" s="33"/>
      <c r="I50" s="33"/>
      <c r="J50" s="567"/>
      <c r="K50" s="565"/>
    </row>
    <row r="51" spans="1:11" ht="14.5" customHeight="1">
      <c r="A51" s="844" t="s">
        <v>1126</v>
      </c>
      <c r="B51" s="816" t="s">
        <v>228</v>
      </c>
      <c r="C51" s="816" t="s">
        <v>229</v>
      </c>
      <c r="D51" s="816" t="s">
        <v>230</v>
      </c>
      <c r="E51" s="817" t="s">
        <v>231</v>
      </c>
      <c r="F51" s="817" t="s">
        <v>232</v>
      </c>
      <c r="G51" s="817" t="s">
        <v>233</v>
      </c>
      <c r="H51" s="817" t="s">
        <v>234</v>
      </c>
      <c r="I51" s="816" t="s">
        <v>235</v>
      </c>
      <c r="J51" s="816" t="s">
        <v>236</v>
      </c>
      <c r="K51" s="565"/>
    </row>
    <row r="52" spans="1:11" ht="14.5" customHeight="1">
      <c r="A52" s="554" t="s">
        <v>1127</v>
      </c>
      <c r="B52" s="406">
        <v>10.8</v>
      </c>
      <c r="C52" s="406">
        <v>11.5</v>
      </c>
      <c r="D52" s="406">
        <v>11.3</v>
      </c>
      <c r="E52" s="406">
        <v>11.5</v>
      </c>
      <c r="F52" s="406">
        <v>11.1</v>
      </c>
      <c r="G52" s="406">
        <v>10.7</v>
      </c>
      <c r="H52" s="406">
        <v>10.1</v>
      </c>
      <c r="I52" s="406">
        <v>10.3</v>
      </c>
      <c r="J52" s="406">
        <v>10.5</v>
      </c>
      <c r="K52" s="565"/>
    </row>
    <row r="53" spans="1:11" ht="14.5" customHeight="1">
      <c r="A53" s="566" t="s">
        <v>1128</v>
      </c>
      <c r="B53" s="386">
        <v>11</v>
      </c>
      <c r="C53" s="386">
        <v>11.3</v>
      </c>
      <c r="D53" s="386">
        <v>11.1</v>
      </c>
      <c r="E53" s="386">
        <v>11.3</v>
      </c>
      <c r="F53" s="386">
        <v>11</v>
      </c>
      <c r="G53" s="386">
        <v>10.6</v>
      </c>
      <c r="H53" s="386">
        <v>10</v>
      </c>
      <c r="I53" s="386">
        <v>10.3</v>
      </c>
      <c r="J53" s="386">
        <v>10.3</v>
      </c>
      <c r="K53" s="565"/>
    </row>
    <row r="54" spans="1:11">
      <c r="A54" s="24"/>
      <c r="B54" s="404"/>
      <c r="C54" s="404"/>
      <c r="D54" s="404"/>
      <c r="E54" s="404"/>
      <c r="F54" s="404"/>
      <c r="G54" s="404"/>
      <c r="H54" s="404"/>
      <c r="I54" s="404"/>
      <c r="J54" s="403"/>
    </row>
    <row r="55" spans="1:11">
      <c r="A55" s="564"/>
      <c r="B55" s="404"/>
      <c r="C55" s="404"/>
      <c r="D55" s="404"/>
      <c r="E55" s="404"/>
      <c r="F55" s="404"/>
      <c r="G55" s="404"/>
      <c r="H55" s="404"/>
      <c r="I55" s="404"/>
      <c r="J55" s="403"/>
    </row>
    <row r="56" spans="1:11">
      <c r="A56" s="557"/>
      <c r="B56" s="405"/>
      <c r="C56" s="405"/>
      <c r="D56" s="405"/>
      <c r="E56" s="405"/>
      <c r="F56" s="405"/>
      <c r="G56" s="405"/>
      <c r="H56" s="405"/>
      <c r="I56" s="405"/>
      <c r="J56" s="403"/>
    </row>
    <row r="57" spans="1:11">
      <c r="A57" s="563"/>
      <c r="B57" s="405"/>
      <c r="C57" s="405"/>
      <c r="D57" s="405"/>
      <c r="E57" s="405"/>
      <c r="F57" s="405"/>
      <c r="G57" s="405"/>
      <c r="H57" s="405"/>
      <c r="I57" s="405"/>
      <c r="J57" s="403"/>
    </row>
    <row r="58" spans="1:11">
      <c r="A58" s="537"/>
      <c r="B58" s="404"/>
      <c r="C58" s="404"/>
      <c r="D58" s="404"/>
      <c r="E58" s="404"/>
      <c r="F58" s="404"/>
      <c r="G58" s="404"/>
      <c r="H58" s="404"/>
      <c r="I58" s="404"/>
      <c r="J58" s="403"/>
    </row>
    <row r="59" spans="1:11">
      <c r="A59" s="537"/>
      <c r="B59" s="404"/>
      <c r="C59" s="404"/>
      <c r="D59" s="404"/>
      <c r="E59" s="404"/>
      <c r="F59" s="404"/>
      <c r="G59" s="404"/>
      <c r="H59" s="404"/>
      <c r="I59" s="404"/>
      <c r="J59" s="403"/>
    </row>
    <row r="60" spans="1:11">
      <c r="A60" s="537"/>
      <c r="B60" s="404"/>
      <c r="C60" s="404"/>
      <c r="D60" s="404"/>
      <c r="E60" s="404"/>
      <c r="F60" s="404"/>
      <c r="G60" s="404"/>
      <c r="H60" s="404"/>
      <c r="I60" s="404"/>
      <c r="J60" s="403"/>
    </row>
    <row r="61" spans="1:11">
      <c r="A61" s="537"/>
      <c r="B61" s="404"/>
      <c r="C61" s="404"/>
      <c r="D61" s="404"/>
      <c r="E61" s="404"/>
      <c r="F61" s="404"/>
      <c r="G61" s="404"/>
      <c r="H61" s="404"/>
      <c r="I61" s="404"/>
      <c r="J61" s="403"/>
    </row>
    <row r="62" spans="1:11">
      <c r="A62" s="562"/>
      <c r="B62" s="402"/>
      <c r="C62" s="402"/>
      <c r="D62" s="402"/>
      <c r="E62" s="402"/>
      <c r="F62" s="402"/>
      <c r="G62" s="402"/>
      <c r="H62" s="402"/>
      <c r="I62" s="402"/>
      <c r="J62" s="400"/>
    </row>
    <row r="63" spans="1:11">
      <c r="A63" s="561"/>
      <c r="B63" s="401"/>
      <c r="C63" s="401"/>
      <c r="D63" s="401"/>
      <c r="E63" s="401"/>
      <c r="F63" s="401"/>
      <c r="G63" s="401"/>
      <c r="H63" s="401"/>
      <c r="I63" s="401"/>
      <c r="J63" s="400"/>
    </row>
    <row r="64" spans="1:11">
      <c r="A64" s="561"/>
      <c r="B64" s="401"/>
      <c r="C64" s="401"/>
      <c r="D64" s="401"/>
      <c r="E64" s="401"/>
      <c r="F64" s="401"/>
      <c r="G64" s="401"/>
      <c r="H64" s="401"/>
      <c r="I64" s="401"/>
      <c r="J64" s="400"/>
    </row>
    <row r="65" spans="1:10">
      <c r="A65" s="561"/>
      <c r="B65" s="401"/>
      <c r="C65" s="401"/>
      <c r="D65" s="401"/>
      <c r="E65" s="401"/>
      <c r="F65" s="401"/>
      <c r="G65" s="401"/>
      <c r="H65" s="401"/>
      <c r="I65" s="401"/>
      <c r="J65" s="400"/>
    </row>
    <row r="66" spans="1:10">
      <c r="A66" s="560"/>
      <c r="B66" s="117"/>
      <c r="C66" s="117"/>
      <c r="D66" s="117"/>
      <c r="E66" s="117"/>
      <c r="F66" s="117"/>
      <c r="G66" s="117"/>
      <c r="H66" s="117"/>
      <c r="I66" s="117"/>
      <c r="J66" s="117"/>
    </row>
    <row r="67" spans="1:10">
      <c r="A67" s="560"/>
      <c r="B67" s="560"/>
      <c r="C67" s="560"/>
      <c r="D67" s="560"/>
      <c r="E67" s="560"/>
      <c r="F67" s="560"/>
      <c r="G67" s="560"/>
      <c r="H67" s="117"/>
      <c r="I67" s="117"/>
      <c r="J67" s="117"/>
    </row>
    <row r="68" spans="1:10">
      <c r="A68" s="560"/>
      <c r="B68" s="117"/>
      <c r="C68" s="117"/>
      <c r="D68" s="117"/>
      <c r="E68" s="117"/>
      <c r="F68" s="117"/>
      <c r="G68" s="117"/>
      <c r="H68" s="117"/>
      <c r="I68" s="117"/>
      <c r="J68" s="117"/>
    </row>
    <row r="69" spans="1:10">
      <c r="A69" s="32"/>
      <c r="B69" s="32"/>
      <c r="C69" s="32"/>
      <c r="D69" s="32"/>
      <c r="E69" s="32"/>
      <c r="F69" s="32"/>
      <c r="G69" s="32"/>
      <c r="H69" s="32"/>
      <c r="I69" s="32"/>
      <c r="J69" s="32"/>
    </row>
  </sheetData>
  <mergeCells count="4">
    <mergeCell ref="A1:D1"/>
    <mergeCell ref="B38:B39"/>
    <mergeCell ref="C38:C39"/>
    <mergeCell ref="E38:H38"/>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&amp;C&amp;K000000First quarter 2022&amp;R&amp;"-,Bold"&amp;K0000A0Risk, liquidity and capital management
</oddHeader>
    <oddFooter>&amp;R&amp;"-,Bold"&amp;K0000A0Nordea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A8DA"/>
  </sheetPr>
  <dimension ref="A1"/>
  <sheetViews>
    <sheetView view="pageLayout" zoomScale="85" zoomScaleNormal="100" zoomScalePageLayoutView="85" workbookViewId="0">
      <selection activeCell="A4" sqref="A4"/>
    </sheetView>
  </sheetViews>
  <sheetFormatPr defaultColWidth="9.1796875" defaultRowHeight="14.5"/>
  <cols>
    <col min="1" max="1" width="9.1796875" style="1"/>
    <col min="2" max="2" width="8.54296875" style="1" customWidth="1"/>
    <col min="3" max="4" width="9.1796875" style="1"/>
    <col min="5" max="5" width="3.54296875" style="1" customWidth="1"/>
    <col min="6" max="16384" width="9.1796875" style="1"/>
  </cols>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&amp;CFirst quarter 2022&amp;R&amp;"-,Bold"&amp;K0000A0Key financial figures
</oddHeader>
    <oddFooter>&amp;R&amp;"-,Bold"&amp;K0000A0Nordea</oddFooter>
  </headerFooter>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DE7C-8A38-419F-834C-5CDF8B04D06E}">
  <sheetPr>
    <tabColor rgb="FF70A8DA"/>
  </sheetPr>
  <dimension ref="A1:H53"/>
  <sheetViews>
    <sheetView showGridLines="0" showZeros="0" view="pageLayout" topLeftCell="A49" zoomScale="85" zoomScaleNormal="100" zoomScaleSheetLayoutView="55" zoomScalePageLayoutView="85" workbookViewId="0">
      <selection activeCell="C15" sqref="C15"/>
    </sheetView>
  </sheetViews>
  <sheetFormatPr defaultColWidth="8.81640625" defaultRowHeight="14.5"/>
  <cols>
    <col min="1" max="1" width="45.453125" customWidth="1"/>
    <col min="2" max="4" width="13.26953125" customWidth="1"/>
    <col min="5" max="5" width="15.1796875" customWidth="1"/>
    <col min="6" max="6" width="14.54296875" customWidth="1"/>
    <col min="7" max="7" width="6.1796875" hidden="1" customWidth="1"/>
    <col min="8" max="8" width="11.54296875" hidden="1" customWidth="1"/>
  </cols>
  <sheetData>
    <row r="1" spans="1:8" ht="32.25" customHeight="1">
      <c r="A1" s="1555" t="s">
        <v>1129</v>
      </c>
      <c r="B1" s="1555"/>
      <c r="C1" s="1555"/>
      <c r="D1" s="1555"/>
      <c r="E1" s="1555"/>
      <c r="F1" s="45"/>
    </row>
    <row r="2" spans="1:8" ht="48" customHeight="1">
      <c r="A2" s="1408"/>
      <c r="B2" s="1408" t="s">
        <v>1130</v>
      </c>
      <c r="C2" s="1408" t="s">
        <v>1131</v>
      </c>
      <c r="D2" s="1408" t="s">
        <v>1353</v>
      </c>
      <c r="E2" s="854" t="s">
        <v>1133</v>
      </c>
      <c r="F2" s="855" t="s">
        <v>1134</v>
      </c>
      <c r="G2" s="1407"/>
      <c r="H2" s="1407"/>
    </row>
    <row r="3" spans="1:8">
      <c r="A3" s="1062" t="s">
        <v>1135</v>
      </c>
      <c r="B3" s="792">
        <v>9279</v>
      </c>
      <c r="C3" s="792">
        <v>4132</v>
      </c>
      <c r="D3" s="792">
        <v>15684</v>
      </c>
      <c r="E3" s="792">
        <v>555</v>
      </c>
      <c r="F3" s="1063">
        <v>49.9</v>
      </c>
      <c r="G3" s="261"/>
      <c r="H3" s="261"/>
    </row>
    <row r="4" spans="1:8">
      <c r="A4" s="268" t="s">
        <v>1136</v>
      </c>
      <c r="B4" s="261" t="s">
        <v>345</v>
      </c>
      <c r="C4" s="261" t="s">
        <v>345</v>
      </c>
      <c r="D4" s="261" t="s">
        <v>345</v>
      </c>
      <c r="E4" s="261" t="s">
        <v>345</v>
      </c>
      <c r="F4" s="266" t="s">
        <v>345</v>
      </c>
      <c r="G4" s="261"/>
      <c r="H4" s="261"/>
    </row>
    <row r="5" spans="1:8">
      <c r="A5" s="267" t="s">
        <v>1137</v>
      </c>
      <c r="B5" s="261">
        <v>1025</v>
      </c>
      <c r="C5" s="261">
        <v>285</v>
      </c>
      <c r="D5" s="261">
        <v>3778</v>
      </c>
      <c r="E5" s="261">
        <v>57</v>
      </c>
      <c r="F5" s="266">
        <v>26.5</v>
      </c>
      <c r="G5" s="261"/>
      <c r="H5" s="261"/>
    </row>
    <row r="6" spans="1:8">
      <c r="A6" s="267" t="s">
        <v>1138</v>
      </c>
      <c r="B6" s="261">
        <v>2225</v>
      </c>
      <c r="C6" s="261">
        <v>1276</v>
      </c>
      <c r="D6" s="261">
        <v>6075</v>
      </c>
      <c r="E6" s="261">
        <v>155</v>
      </c>
      <c r="F6" s="266">
        <v>36.700000000000003</v>
      </c>
      <c r="G6" s="261"/>
      <c r="H6" s="261"/>
    </row>
    <row r="7" spans="1:8">
      <c r="A7" s="267" t="s">
        <v>1139</v>
      </c>
      <c r="B7" s="261">
        <v>2857</v>
      </c>
      <c r="C7" s="261">
        <v>1280</v>
      </c>
      <c r="D7" s="261">
        <v>3700</v>
      </c>
      <c r="E7" s="261">
        <v>241</v>
      </c>
      <c r="F7" s="266">
        <v>64.3</v>
      </c>
      <c r="G7" s="261"/>
      <c r="H7" s="261"/>
    </row>
    <row r="8" spans="1:8">
      <c r="A8" s="267" t="s">
        <v>1140</v>
      </c>
      <c r="B8" s="261">
        <v>1292</v>
      </c>
      <c r="C8" s="261">
        <v>483</v>
      </c>
      <c r="D8" s="261">
        <v>1574</v>
      </c>
      <c r="E8" s="261">
        <v>69</v>
      </c>
      <c r="F8" s="266">
        <v>93.4</v>
      </c>
      <c r="G8" s="261"/>
      <c r="H8" s="261"/>
    </row>
    <row r="9" spans="1:8">
      <c r="A9" s="267" t="s">
        <v>1141</v>
      </c>
      <c r="B9" s="261">
        <v>208</v>
      </c>
      <c r="C9" s="261">
        <v>102</v>
      </c>
      <c r="D9" s="261">
        <v>223</v>
      </c>
      <c r="E9" s="261">
        <v>10</v>
      </c>
      <c r="F9" s="266">
        <v>140.80000000000001</v>
      </c>
      <c r="G9" s="261"/>
      <c r="H9" s="261"/>
    </row>
    <row r="10" spans="1:8">
      <c r="A10" s="267" t="s">
        <v>1142</v>
      </c>
      <c r="B10" s="261">
        <v>918</v>
      </c>
      <c r="C10" s="261">
        <v>368</v>
      </c>
      <c r="D10" s="261">
        <v>120</v>
      </c>
      <c r="E10" s="261">
        <v>8</v>
      </c>
      <c r="F10" s="266">
        <v>181.8</v>
      </c>
      <c r="G10" s="261"/>
      <c r="H10" s="261"/>
    </row>
    <row r="11" spans="1:8">
      <c r="A11" s="267" t="s">
        <v>1143</v>
      </c>
      <c r="B11" s="261">
        <v>652</v>
      </c>
      <c r="C11" s="261">
        <v>231</v>
      </c>
      <c r="D11" s="261">
        <v>88</v>
      </c>
      <c r="E11" s="261">
        <v>5</v>
      </c>
      <c r="F11" s="266">
        <v>210.4</v>
      </c>
      <c r="G11" s="261"/>
      <c r="H11" s="261"/>
    </row>
    <row r="12" spans="1:8">
      <c r="A12" s="267" t="s">
        <v>1144</v>
      </c>
      <c r="B12" s="261">
        <v>102</v>
      </c>
      <c r="C12" s="261">
        <v>107</v>
      </c>
      <c r="D12" s="261">
        <v>126</v>
      </c>
      <c r="E12" s="261">
        <v>10</v>
      </c>
      <c r="F12" s="266">
        <v>25.9</v>
      </c>
      <c r="G12" s="261"/>
      <c r="H12" s="261"/>
    </row>
    <row r="13" spans="1:8">
      <c r="A13" s="269"/>
      <c r="B13" s="261" t="s">
        <v>345</v>
      </c>
      <c r="C13" s="261" t="s">
        <v>345</v>
      </c>
      <c r="D13" s="261" t="s">
        <v>345</v>
      </c>
      <c r="E13" s="261" t="s">
        <v>345</v>
      </c>
      <c r="F13" s="266" t="s">
        <v>345</v>
      </c>
      <c r="G13" s="261"/>
      <c r="H13" s="261"/>
    </row>
    <row r="14" spans="1:8">
      <c r="A14" s="1062" t="s">
        <v>1145</v>
      </c>
      <c r="B14" s="792">
        <v>119811</v>
      </c>
      <c r="C14" s="792">
        <v>63649</v>
      </c>
      <c r="D14" s="792">
        <v>147584</v>
      </c>
      <c r="E14" s="792">
        <v>30051</v>
      </c>
      <c r="F14" s="1063">
        <v>40.299999999999997</v>
      </c>
      <c r="G14" s="261"/>
      <c r="H14" s="261"/>
    </row>
    <row r="15" spans="1:8">
      <c r="A15" s="268" t="s">
        <v>1136</v>
      </c>
      <c r="B15" t="s">
        <v>345</v>
      </c>
      <c r="C15" t="s">
        <v>345</v>
      </c>
      <c r="D15" t="s">
        <v>345</v>
      </c>
      <c r="E15" t="s">
        <v>345</v>
      </c>
      <c r="F15" s="47" t="s">
        <v>345</v>
      </c>
    </row>
    <row r="16" spans="1:8">
      <c r="A16" s="267" t="s">
        <v>1137</v>
      </c>
      <c r="B16" s="261">
        <v>19521</v>
      </c>
      <c r="C16" s="261">
        <v>7343</v>
      </c>
      <c r="D16" s="261">
        <v>22603</v>
      </c>
      <c r="E16" s="261">
        <v>3624</v>
      </c>
      <c r="F16" s="266">
        <v>12.8</v>
      </c>
      <c r="G16" s="261"/>
      <c r="H16" s="261"/>
    </row>
    <row r="17" spans="1:8">
      <c r="A17" s="267" t="s">
        <v>1138</v>
      </c>
      <c r="B17" s="261">
        <v>35500</v>
      </c>
      <c r="C17" s="261">
        <v>28638</v>
      </c>
      <c r="D17" s="261">
        <v>49633</v>
      </c>
      <c r="E17" s="261">
        <v>13772</v>
      </c>
      <c r="F17" s="266">
        <v>32.6</v>
      </c>
      <c r="G17" s="261"/>
      <c r="H17" s="261"/>
    </row>
    <row r="18" spans="1:8">
      <c r="A18" s="267" t="s">
        <v>1139</v>
      </c>
      <c r="B18" s="261">
        <v>49826</v>
      </c>
      <c r="C18" s="261">
        <v>21370</v>
      </c>
      <c r="D18" s="261">
        <v>58848</v>
      </c>
      <c r="E18" s="261">
        <v>9918</v>
      </c>
      <c r="F18" s="266">
        <v>47.9</v>
      </c>
      <c r="G18" s="261"/>
      <c r="H18" s="261"/>
    </row>
    <row r="19" spans="1:8">
      <c r="A19" s="267" t="s">
        <v>1140</v>
      </c>
      <c r="B19" s="261">
        <v>8687</v>
      </c>
      <c r="C19" s="261">
        <v>4786</v>
      </c>
      <c r="D19" s="261">
        <v>10129</v>
      </c>
      <c r="E19" s="261">
        <v>2209</v>
      </c>
      <c r="F19" s="266">
        <v>63.6</v>
      </c>
      <c r="G19" s="261"/>
      <c r="H19" s="261"/>
    </row>
    <row r="20" spans="1:8">
      <c r="A20" s="267" t="s">
        <v>1141</v>
      </c>
      <c r="B20" s="261">
        <v>2818</v>
      </c>
      <c r="C20" s="261">
        <v>472</v>
      </c>
      <c r="D20" s="261">
        <v>2887</v>
      </c>
      <c r="E20" s="261">
        <v>177</v>
      </c>
      <c r="F20" s="266">
        <v>72.7</v>
      </c>
      <c r="G20" s="261"/>
      <c r="H20" s="261"/>
    </row>
    <row r="21" spans="1:8">
      <c r="A21" s="267" t="s">
        <v>1142</v>
      </c>
      <c r="B21" s="261">
        <v>954</v>
      </c>
      <c r="C21" s="261">
        <v>350</v>
      </c>
      <c r="D21" s="261">
        <v>1059</v>
      </c>
      <c r="E21" s="261">
        <v>162</v>
      </c>
      <c r="F21" s="266">
        <v>91.6</v>
      </c>
      <c r="G21" s="261"/>
      <c r="H21" s="261"/>
    </row>
    <row r="22" spans="1:8">
      <c r="A22" s="267" t="s">
        <v>1143</v>
      </c>
      <c r="B22" s="261">
        <v>433</v>
      </c>
      <c r="C22" s="261">
        <v>413</v>
      </c>
      <c r="D22" s="261">
        <v>547</v>
      </c>
      <c r="E22" s="261">
        <v>189</v>
      </c>
      <c r="F22" s="266">
        <v>129.1</v>
      </c>
      <c r="G22" s="261"/>
      <c r="H22" s="261"/>
    </row>
    <row r="23" spans="1:8">
      <c r="A23" s="267" t="s">
        <v>1144</v>
      </c>
      <c r="B23" s="261">
        <v>2072</v>
      </c>
      <c r="C23" s="261">
        <v>277</v>
      </c>
      <c r="D23" s="261">
        <v>1878</v>
      </c>
      <c r="E23" s="1443" t="s">
        <v>1033</v>
      </c>
      <c r="F23" s="266">
        <v>105.7</v>
      </c>
      <c r="G23" s="261"/>
      <c r="H23" s="261"/>
    </row>
    <row r="24" spans="1:8">
      <c r="A24" s="269"/>
      <c r="B24" s="261" t="s">
        <v>345</v>
      </c>
      <c r="C24" s="261" t="s">
        <v>345</v>
      </c>
      <c r="D24" s="261" t="s">
        <v>345</v>
      </c>
      <c r="E24" s="261" t="s">
        <v>345</v>
      </c>
      <c r="F24" s="266" t="s">
        <v>345</v>
      </c>
      <c r="G24" s="261"/>
      <c r="H24" s="261"/>
    </row>
    <row r="25" spans="1:8">
      <c r="A25" s="1062" t="s">
        <v>1146</v>
      </c>
      <c r="B25" s="792">
        <v>25124</v>
      </c>
      <c r="C25" s="792">
        <v>2572</v>
      </c>
      <c r="D25" s="792">
        <v>29973</v>
      </c>
      <c r="E25" s="792">
        <v>1061</v>
      </c>
      <c r="F25" s="1063">
        <v>13.8</v>
      </c>
      <c r="G25" s="261"/>
      <c r="H25" s="261"/>
    </row>
    <row r="26" spans="1:8">
      <c r="A26" s="268" t="s">
        <v>1136</v>
      </c>
      <c r="B26" t="s">
        <v>345</v>
      </c>
      <c r="C26" t="s">
        <v>345</v>
      </c>
      <c r="D26" t="s">
        <v>345</v>
      </c>
      <c r="E26" t="s">
        <v>345</v>
      </c>
      <c r="F26" s="47" t="s">
        <v>345</v>
      </c>
    </row>
    <row r="27" spans="1:8">
      <c r="A27" s="267" t="s">
        <v>1137</v>
      </c>
      <c r="B27" s="261">
        <v>11252</v>
      </c>
      <c r="C27" s="261">
        <v>485</v>
      </c>
      <c r="D27" s="261">
        <v>12557</v>
      </c>
      <c r="E27" s="261">
        <v>77</v>
      </c>
      <c r="F27" s="266">
        <v>8.6</v>
      </c>
      <c r="G27" s="261"/>
      <c r="H27" s="261"/>
    </row>
    <row r="28" spans="1:8">
      <c r="A28" s="267" t="s">
        <v>1138</v>
      </c>
      <c r="B28" s="261">
        <v>13564</v>
      </c>
      <c r="C28" s="261">
        <v>1419</v>
      </c>
      <c r="D28" s="261">
        <v>16727</v>
      </c>
      <c r="E28" s="261">
        <v>876</v>
      </c>
      <c r="F28" s="266">
        <v>15.2</v>
      </c>
      <c r="G28" s="261"/>
      <c r="H28" s="261"/>
    </row>
    <row r="29" spans="1:8">
      <c r="A29" s="267" t="s">
        <v>1139</v>
      </c>
      <c r="B29" s="261">
        <v>194</v>
      </c>
      <c r="C29" s="261">
        <v>393</v>
      </c>
      <c r="D29" s="261">
        <v>520</v>
      </c>
      <c r="E29" s="261">
        <v>76</v>
      </c>
      <c r="F29" s="266">
        <v>56</v>
      </c>
      <c r="G29" s="261"/>
      <c r="H29" s="261"/>
    </row>
    <row r="30" spans="1:8">
      <c r="A30" s="267" t="s">
        <v>1140</v>
      </c>
      <c r="B30" s="261">
        <v>76</v>
      </c>
      <c r="C30" s="261">
        <v>121</v>
      </c>
      <c r="D30" s="261">
        <v>123</v>
      </c>
      <c r="E30" s="261">
        <v>23</v>
      </c>
      <c r="F30" s="266">
        <v>92</v>
      </c>
      <c r="G30" s="261"/>
      <c r="H30" s="261"/>
    </row>
    <row r="31" spans="1:8">
      <c r="A31" s="267" t="s">
        <v>1141</v>
      </c>
      <c r="B31" s="261">
        <v>2</v>
      </c>
      <c r="C31" s="261">
        <v>154</v>
      </c>
      <c r="D31" s="261">
        <v>11</v>
      </c>
      <c r="E31" s="261">
        <v>9</v>
      </c>
      <c r="F31" s="266">
        <v>152.80000000000001</v>
      </c>
      <c r="G31" s="261"/>
      <c r="H31" s="261"/>
    </row>
    <row r="32" spans="1:8">
      <c r="A32" s="267" t="s">
        <v>1142</v>
      </c>
      <c r="B32" s="261">
        <v>4</v>
      </c>
      <c r="C32" s="1443" t="s">
        <v>1033</v>
      </c>
      <c r="D32" s="261">
        <v>4</v>
      </c>
      <c r="E32" s="1443" t="s">
        <v>1033</v>
      </c>
      <c r="F32" s="266">
        <v>292.3</v>
      </c>
      <c r="G32" s="261"/>
      <c r="H32" s="261"/>
    </row>
    <row r="33" spans="1:8">
      <c r="A33" s="267" t="s">
        <v>1143</v>
      </c>
      <c r="B33" s="261">
        <v>32</v>
      </c>
      <c r="C33" s="261" t="s">
        <v>1033</v>
      </c>
      <c r="D33" s="261">
        <v>31</v>
      </c>
      <c r="E33" s="1443" t="s">
        <v>1033</v>
      </c>
      <c r="F33" s="266">
        <v>293</v>
      </c>
      <c r="G33" s="261"/>
      <c r="H33" s="261"/>
    </row>
    <row r="34" spans="1:8">
      <c r="A34" s="267" t="s">
        <v>1144</v>
      </c>
      <c r="B34" s="261" t="s">
        <v>345</v>
      </c>
      <c r="C34" s="261" t="s">
        <v>345</v>
      </c>
      <c r="D34" s="261" t="s">
        <v>345</v>
      </c>
      <c r="E34" s="261" t="s">
        <v>345</v>
      </c>
      <c r="F34" s="266">
        <v>0</v>
      </c>
      <c r="G34" s="261"/>
      <c r="H34" s="261"/>
    </row>
    <row r="35" spans="1:8">
      <c r="A35" s="269"/>
      <c r="B35" s="261" t="s">
        <v>345</v>
      </c>
      <c r="C35" s="261" t="s">
        <v>345</v>
      </c>
      <c r="D35" s="261" t="s">
        <v>345</v>
      </c>
      <c r="E35" s="261" t="s">
        <v>345</v>
      </c>
      <c r="F35" s="266" t="s">
        <v>345</v>
      </c>
      <c r="G35" s="261"/>
      <c r="H35" s="261"/>
    </row>
    <row r="36" spans="1:8">
      <c r="A36" s="1062" t="s">
        <v>1147</v>
      </c>
      <c r="B36" s="792">
        <v>159231</v>
      </c>
      <c r="C36" s="792">
        <v>14172</v>
      </c>
      <c r="D36" s="792">
        <v>169425</v>
      </c>
      <c r="E36" s="792">
        <v>10194</v>
      </c>
      <c r="F36" s="1063">
        <v>11.4</v>
      </c>
      <c r="G36" s="261"/>
      <c r="H36" s="261"/>
    </row>
    <row r="37" spans="1:8">
      <c r="A37" s="268" t="s">
        <v>1136</v>
      </c>
      <c r="B37" t="s">
        <v>345</v>
      </c>
      <c r="C37" t="s">
        <v>345</v>
      </c>
      <c r="D37" t="s">
        <v>345</v>
      </c>
      <c r="E37" t="s">
        <v>345</v>
      </c>
      <c r="F37" s="47" t="s">
        <v>345</v>
      </c>
    </row>
    <row r="38" spans="1:8">
      <c r="A38" s="267" t="s">
        <v>1148</v>
      </c>
      <c r="B38" s="261">
        <v>116921</v>
      </c>
      <c r="C38" s="261">
        <v>11433</v>
      </c>
      <c r="D38" s="261">
        <v>125265</v>
      </c>
      <c r="E38" s="261">
        <v>8345</v>
      </c>
      <c r="F38" s="266">
        <v>8.6</v>
      </c>
      <c r="G38" s="261"/>
      <c r="H38" s="261"/>
    </row>
    <row r="39" spans="1:8">
      <c r="A39" s="267" t="s">
        <v>1149</v>
      </c>
      <c r="B39" s="261">
        <v>26694</v>
      </c>
      <c r="C39" s="261">
        <v>1663</v>
      </c>
      <c r="D39" s="261">
        <v>27824</v>
      </c>
      <c r="E39" s="261">
        <v>1129</v>
      </c>
      <c r="F39" s="266">
        <v>11.2</v>
      </c>
      <c r="G39" s="261"/>
      <c r="H39" s="261"/>
    </row>
    <row r="40" spans="1:8">
      <c r="A40" s="267" t="s">
        <v>1150</v>
      </c>
      <c r="B40" s="261">
        <v>10761</v>
      </c>
      <c r="C40" s="261">
        <v>717</v>
      </c>
      <c r="D40" s="261">
        <v>11272</v>
      </c>
      <c r="E40" s="261">
        <v>511</v>
      </c>
      <c r="F40" s="266">
        <v>17.7</v>
      </c>
      <c r="G40" s="261"/>
      <c r="H40" s="261"/>
    </row>
    <row r="41" spans="1:8">
      <c r="A41" s="267" t="s">
        <v>1151</v>
      </c>
      <c r="B41" s="261">
        <v>2823</v>
      </c>
      <c r="C41" s="261">
        <v>268</v>
      </c>
      <c r="D41" s="261">
        <v>2970</v>
      </c>
      <c r="E41" s="261">
        <v>147</v>
      </c>
      <c r="F41" s="266">
        <v>33.1</v>
      </c>
      <c r="G41" s="261"/>
      <c r="H41" s="261"/>
    </row>
    <row r="42" spans="1:8">
      <c r="A42" s="267" t="s">
        <v>1152</v>
      </c>
      <c r="B42" s="261">
        <v>585</v>
      </c>
      <c r="C42" s="261">
        <v>41</v>
      </c>
      <c r="D42" s="261">
        <v>613</v>
      </c>
      <c r="E42" s="261">
        <v>28</v>
      </c>
      <c r="F42" s="266">
        <v>57.2</v>
      </c>
      <c r="G42" s="261"/>
      <c r="H42" s="261"/>
    </row>
    <row r="43" spans="1:8">
      <c r="A43" s="267" t="s">
        <v>1153</v>
      </c>
      <c r="B43" s="261">
        <v>637</v>
      </c>
      <c r="C43" s="261">
        <v>31</v>
      </c>
      <c r="D43" s="261">
        <v>663</v>
      </c>
      <c r="E43" s="261">
        <v>26</v>
      </c>
      <c r="F43" s="266">
        <v>90</v>
      </c>
      <c r="G43" s="261"/>
      <c r="H43" s="261"/>
    </row>
    <row r="44" spans="1:8">
      <c r="A44" s="267" t="s">
        <v>1154</v>
      </c>
      <c r="B44" s="261">
        <v>28</v>
      </c>
      <c r="C44" s="261">
        <v>14</v>
      </c>
      <c r="D44" s="261">
        <v>33</v>
      </c>
      <c r="E44" s="261">
        <v>5</v>
      </c>
      <c r="F44" s="266">
        <v>69.099999999999994</v>
      </c>
      <c r="G44" s="261"/>
      <c r="H44" s="261"/>
    </row>
    <row r="45" spans="1:8">
      <c r="A45" s="267" t="s">
        <v>1144</v>
      </c>
      <c r="B45" s="261">
        <v>782</v>
      </c>
      <c r="C45" s="261">
        <v>5</v>
      </c>
      <c r="D45" s="261">
        <v>785</v>
      </c>
      <c r="E45" s="261">
        <v>3</v>
      </c>
      <c r="F45" s="266">
        <v>176.2</v>
      </c>
      <c r="G45" s="261"/>
      <c r="H45" s="261"/>
    </row>
    <row r="46" spans="1:8">
      <c r="A46" s="25"/>
      <c r="B46" s="856">
        <v>0</v>
      </c>
      <c r="C46" s="856">
        <v>0</v>
      </c>
      <c r="D46" s="856">
        <v>0</v>
      </c>
      <c r="E46" s="856">
        <v>0</v>
      </c>
      <c r="F46" s="856">
        <v>0</v>
      </c>
    </row>
    <row r="47" spans="1:8" ht="15" customHeight="1">
      <c r="A47" s="265" t="s">
        <v>1356</v>
      </c>
      <c r="B47" s="1442"/>
      <c r="C47" s="1442"/>
      <c r="D47" s="1442"/>
      <c r="E47" s="1442"/>
      <c r="F47" s="1442"/>
    </row>
    <row r="48" spans="1:8">
      <c r="A48" s="264" t="s">
        <v>1355</v>
      </c>
      <c r="B48" s="263"/>
      <c r="C48" s="263"/>
      <c r="D48" s="263"/>
      <c r="E48" s="263"/>
      <c r="F48" s="263"/>
    </row>
    <row r="49" spans="1:6">
      <c r="A49" s="46"/>
      <c r="B49" s="86"/>
      <c r="C49" s="86"/>
      <c r="D49" s="86"/>
      <c r="E49" s="86"/>
      <c r="F49" s="85"/>
    </row>
    <row r="50" spans="1:6">
      <c r="A50" s="33"/>
      <c r="B50" s="33"/>
      <c r="C50" s="33"/>
      <c r="D50" s="33"/>
      <c r="E50" s="33"/>
      <c r="F50" s="45"/>
    </row>
    <row r="51" spans="1:6">
      <c r="A51" s="33"/>
      <c r="B51" s="33"/>
      <c r="C51" s="33"/>
      <c r="D51" s="33"/>
      <c r="E51" s="33"/>
      <c r="F51" s="45"/>
    </row>
    <row r="52" spans="1:6">
      <c r="A52" s="32"/>
      <c r="B52" s="32"/>
      <c r="C52" s="32"/>
      <c r="D52" s="32"/>
      <c r="E52" s="32"/>
      <c r="F52" s="44"/>
    </row>
    <row r="53" spans="1:6">
      <c r="A53" s="32"/>
      <c r="B53" s="32"/>
      <c r="C53" s="32"/>
      <c r="D53" s="32"/>
      <c r="E53" s="32"/>
      <c r="F53" s="44"/>
    </row>
  </sheetData>
  <mergeCells count="1">
    <mergeCell ref="A1:E1"/>
  </mergeCells>
  <conditionalFormatting sqref="I3:J46">
    <cfRule type="containsText" dxfId="0" priority="1" operator="containsText" text="FALSE">
      <formula>NOT(ISERROR(SEARCH("FALSE",I3)))</formula>
    </cfRule>
  </conditionalFormatting>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&amp;C&amp;K000000First quarter 2022&amp;R&amp;"-,Bold"&amp;K0000A0Risk, liquidity and capital management
</oddHeader>
    <oddFooter>&amp;R&amp;"-,Bold"&amp;K0000A0Nordea</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3EC42-8158-4D78-AC7F-E951A9C8560C}">
  <sheetPr>
    <tabColor rgb="FF70A8DA"/>
  </sheetPr>
  <dimension ref="A1:J66"/>
  <sheetViews>
    <sheetView showGridLines="0" tabSelected="1" view="pageLayout" zoomScale="85" zoomScaleNormal="100" zoomScaleSheetLayoutView="70" zoomScalePageLayoutView="85" workbookViewId="0">
      <selection activeCell="E63" sqref="E63"/>
    </sheetView>
  </sheetViews>
  <sheetFormatPr defaultColWidth="8.81640625" defaultRowHeight="14.25" customHeight="1"/>
  <cols>
    <col min="1" max="1" width="41.26953125" customWidth="1"/>
    <col min="2" max="2" width="13.7265625" customWidth="1"/>
    <col min="3" max="3" width="7.1796875" customWidth="1"/>
    <col min="4" max="9" width="7.54296875" bestFit="1" customWidth="1"/>
    <col min="10" max="10" width="7.1796875" customWidth="1"/>
  </cols>
  <sheetData>
    <row r="1" spans="1:10" ht="50.25" customHeight="1">
      <c r="A1" s="1408"/>
      <c r="B1" s="1408" t="s">
        <v>1130</v>
      </c>
      <c r="C1" s="1546" t="s">
        <v>1131</v>
      </c>
      <c r="D1" s="1546"/>
      <c r="E1" s="1546" t="s">
        <v>1132</v>
      </c>
      <c r="F1" s="1546"/>
      <c r="G1" s="1546" t="s">
        <v>1133</v>
      </c>
      <c r="H1" s="1546"/>
      <c r="I1" s="1546" t="s">
        <v>1134</v>
      </c>
      <c r="J1" s="1546"/>
    </row>
    <row r="2" spans="1:10" ht="14.25" customHeight="1">
      <c r="A2" s="269" t="s">
        <v>1155</v>
      </c>
      <c r="B2" s="261">
        <v>24486</v>
      </c>
      <c r="C2" s="261" t="s">
        <v>345</v>
      </c>
      <c r="D2" s="261">
        <v>20225</v>
      </c>
      <c r="E2" s="261" t="s">
        <v>345</v>
      </c>
      <c r="F2" s="261">
        <v>32968</v>
      </c>
      <c r="G2" s="261" t="s">
        <v>345</v>
      </c>
      <c r="H2" s="261">
        <v>10504</v>
      </c>
      <c r="I2" s="261" t="s">
        <v>345</v>
      </c>
      <c r="J2" s="266">
        <v>25.5</v>
      </c>
    </row>
    <row r="3" spans="1:10" ht="14.25" customHeight="1">
      <c r="A3" s="268" t="s">
        <v>1136</v>
      </c>
      <c r="B3" s="261" t="s">
        <v>345</v>
      </c>
      <c r="C3" s="261" t="s">
        <v>345</v>
      </c>
      <c r="D3" s="261" t="s">
        <v>345</v>
      </c>
      <c r="E3" s="261" t="s">
        <v>345</v>
      </c>
      <c r="F3" s="261" t="s">
        <v>345</v>
      </c>
      <c r="G3" s="261" t="s">
        <v>345</v>
      </c>
      <c r="H3" s="261" t="s">
        <v>345</v>
      </c>
      <c r="I3" s="261" t="s">
        <v>345</v>
      </c>
      <c r="J3" s="266" t="s">
        <v>345</v>
      </c>
    </row>
    <row r="4" spans="1:10" ht="14.25" customHeight="1">
      <c r="A4" s="267" t="s">
        <v>1148</v>
      </c>
      <c r="B4" s="261">
        <v>8478</v>
      </c>
      <c r="C4" s="261" t="s">
        <v>345</v>
      </c>
      <c r="D4" s="261">
        <v>12070</v>
      </c>
      <c r="E4" s="261" t="s">
        <v>345</v>
      </c>
      <c r="F4" s="261">
        <v>14304</v>
      </c>
      <c r="G4" s="261" t="s">
        <v>345</v>
      </c>
      <c r="H4" s="261">
        <v>6130</v>
      </c>
      <c r="I4" s="261" t="s">
        <v>345</v>
      </c>
      <c r="J4" s="266">
        <v>7.9</v>
      </c>
    </row>
    <row r="5" spans="1:10" ht="14.25" customHeight="1">
      <c r="A5" s="267" t="s">
        <v>1149</v>
      </c>
      <c r="B5" s="261">
        <v>5328</v>
      </c>
      <c r="C5" s="261" t="s">
        <v>345</v>
      </c>
      <c r="D5" s="261">
        <v>4190</v>
      </c>
      <c r="E5" s="261" t="s">
        <v>345</v>
      </c>
      <c r="F5" s="261">
        <v>6994</v>
      </c>
      <c r="G5" s="261" t="s">
        <v>345</v>
      </c>
      <c r="H5" s="261">
        <v>2279</v>
      </c>
      <c r="I5" s="261" t="s">
        <v>345</v>
      </c>
      <c r="J5" s="266">
        <v>17</v>
      </c>
    </row>
    <row r="6" spans="1:10" ht="14.25" customHeight="1">
      <c r="A6" s="267" t="s">
        <v>1150</v>
      </c>
      <c r="B6" s="261">
        <v>4007</v>
      </c>
      <c r="C6" s="261" t="s">
        <v>345</v>
      </c>
      <c r="D6" s="261">
        <v>1951</v>
      </c>
      <c r="E6" s="261" t="s">
        <v>345</v>
      </c>
      <c r="F6" s="261">
        <v>4641</v>
      </c>
      <c r="G6" s="261" t="s">
        <v>345</v>
      </c>
      <c r="H6" s="261">
        <v>1174</v>
      </c>
      <c r="I6" s="261" t="s">
        <v>345</v>
      </c>
      <c r="J6" s="266">
        <v>29.3</v>
      </c>
    </row>
    <row r="7" spans="1:10" ht="14.25" customHeight="1">
      <c r="A7" s="267" t="s">
        <v>1151</v>
      </c>
      <c r="B7" s="261">
        <v>3164</v>
      </c>
      <c r="C7" s="261" t="s">
        <v>345</v>
      </c>
      <c r="D7" s="261">
        <v>1194</v>
      </c>
      <c r="E7" s="261" t="s">
        <v>345</v>
      </c>
      <c r="F7" s="261">
        <v>3502</v>
      </c>
      <c r="G7" s="261" t="s">
        <v>345</v>
      </c>
      <c r="H7" s="261">
        <v>673</v>
      </c>
      <c r="I7" s="261" t="s">
        <v>345</v>
      </c>
      <c r="J7" s="266">
        <v>38.700000000000003</v>
      </c>
    </row>
    <row r="8" spans="1:10" ht="14.25" customHeight="1">
      <c r="A8" s="267" t="s">
        <v>1152</v>
      </c>
      <c r="B8" s="261">
        <v>1716</v>
      </c>
      <c r="C8" s="261" t="s">
        <v>345</v>
      </c>
      <c r="D8" s="261">
        <v>185</v>
      </c>
      <c r="E8" s="261" t="s">
        <v>345</v>
      </c>
      <c r="F8" s="261">
        <v>1719</v>
      </c>
      <c r="G8" s="261" t="s">
        <v>345</v>
      </c>
      <c r="H8" s="261">
        <v>104</v>
      </c>
      <c r="I8" s="261" t="s">
        <v>345</v>
      </c>
      <c r="J8" s="266">
        <v>41.2</v>
      </c>
    </row>
    <row r="9" spans="1:10" ht="14.25" customHeight="1">
      <c r="A9" s="267" t="s">
        <v>1153</v>
      </c>
      <c r="B9" s="261">
        <v>1075</v>
      </c>
      <c r="C9" s="261" t="s">
        <v>345</v>
      </c>
      <c r="D9" s="261">
        <v>93</v>
      </c>
      <c r="E9" s="261" t="s">
        <v>345</v>
      </c>
      <c r="F9" s="261">
        <v>1021</v>
      </c>
      <c r="G9" s="261" t="s">
        <v>345</v>
      </c>
      <c r="H9" s="261">
        <v>54</v>
      </c>
      <c r="I9" s="261" t="s">
        <v>345</v>
      </c>
      <c r="J9" s="266">
        <v>61.2</v>
      </c>
    </row>
    <row r="10" spans="1:10" ht="14.25" customHeight="1">
      <c r="A10" s="267" t="s">
        <v>1154</v>
      </c>
      <c r="B10" s="261">
        <v>171</v>
      </c>
      <c r="C10" s="261" t="s">
        <v>345</v>
      </c>
      <c r="D10" s="261">
        <v>467</v>
      </c>
      <c r="E10" s="261" t="s">
        <v>345</v>
      </c>
      <c r="F10" s="261">
        <v>228</v>
      </c>
      <c r="G10" s="261" t="s">
        <v>345</v>
      </c>
      <c r="H10" s="261">
        <v>54</v>
      </c>
      <c r="I10" s="261" t="s">
        <v>345</v>
      </c>
      <c r="J10" s="266">
        <v>73.8</v>
      </c>
    </row>
    <row r="11" spans="1:10" ht="14.25" customHeight="1">
      <c r="A11" s="267" t="s">
        <v>1144</v>
      </c>
      <c r="B11" s="261">
        <v>547</v>
      </c>
      <c r="C11" s="261" t="s">
        <v>345</v>
      </c>
      <c r="D11" s="261">
        <v>75</v>
      </c>
      <c r="E11" s="261" t="s">
        <v>345</v>
      </c>
      <c r="F11" s="261">
        <v>559</v>
      </c>
      <c r="G11" s="261" t="s">
        <v>345</v>
      </c>
      <c r="H11" s="261">
        <v>36</v>
      </c>
      <c r="I11" s="261" t="s">
        <v>345</v>
      </c>
      <c r="J11" s="266">
        <v>334.6</v>
      </c>
    </row>
    <row r="12" spans="1:10" ht="14.25" customHeight="1">
      <c r="A12" s="267"/>
      <c r="B12" s="261" t="s">
        <v>345</v>
      </c>
      <c r="C12" s="261" t="s">
        <v>345</v>
      </c>
      <c r="D12" s="261" t="s">
        <v>345</v>
      </c>
      <c r="E12" s="261" t="s">
        <v>345</v>
      </c>
      <c r="F12" s="261" t="s">
        <v>345</v>
      </c>
      <c r="G12" s="261" t="s">
        <v>345</v>
      </c>
      <c r="H12" s="261" t="s">
        <v>345</v>
      </c>
      <c r="I12" s="261" t="s">
        <v>345</v>
      </c>
      <c r="J12" s="266" t="s">
        <v>345</v>
      </c>
    </row>
    <row r="13" spans="1:10" ht="14.25" customHeight="1">
      <c r="A13" s="25" t="s">
        <v>1156</v>
      </c>
      <c r="B13" s="261">
        <v>3825</v>
      </c>
      <c r="C13" s="261" t="s">
        <v>345</v>
      </c>
      <c r="D13" s="261" t="s">
        <v>345</v>
      </c>
      <c r="E13" s="261" t="s">
        <v>345</v>
      </c>
      <c r="F13" s="261">
        <v>3808</v>
      </c>
      <c r="G13" s="261" t="s">
        <v>345</v>
      </c>
      <c r="H13" s="261" t="s">
        <v>345</v>
      </c>
      <c r="I13" s="261" t="s">
        <v>345</v>
      </c>
      <c r="J13" s="266">
        <v>89.1</v>
      </c>
    </row>
    <row r="14" spans="1:10" ht="18.649999999999999" customHeight="1">
      <c r="A14" s="1557" t="s">
        <v>1356</v>
      </c>
      <c r="B14" s="1557"/>
      <c r="C14" s="1557"/>
      <c r="D14" s="1557"/>
      <c r="E14" s="1557"/>
      <c r="F14" s="1557"/>
      <c r="G14" s="1445"/>
      <c r="H14" s="1445"/>
      <c r="I14" s="1445"/>
      <c r="J14" s="1445"/>
    </row>
    <row r="15" spans="1:10" ht="14.25" customHeight="1">
      <c r="A15" s="1271" t="s">
        <v>1355</v>
      </c>
      <c r="B15" s="263"/>
      <c r="C15" s="263"/>
      <c r="D15" s="263"/>
      <c r="E15" s="263"/>
      <c r="F15" s="263"/>
    </row>
    <row r="16" spans="1:10" ht="14.25" customHeight="1">
      <c r="A16" s="264"/>
      <c r="B16" s="263"/>
      <c r="C16" s="263"/>
      <c r="D16" s="263"/>
      <c r="E16" s="263"/>
      <c r="F16" s="263"/>
    </row>
    <row r="18" spans="1:10" ht="14.25" customHeight="1">
      <c r="A18" s="1556" t="s">
        <v>1157</v>
      </c>
      <c r="B18" s="1556"/>
      <c r="C18" s="1556"/>
      <c r="D18" s="1556"/>
      <c r="E18" s="33"/>
      <c r="F18" s="33"/>
      <c r="G18" s="33"/>
      <c r="H18" s="33"/>
      <c r="I18" s="33"/>
      <c r="J18" s="412"/>
    </row>
    <row r="19" spans="1:10" ht="14.25" customHeight="1" thickBot="1">
      <c r="A19" s="1064"/>
      <c r="B19" s="1064"/>
      <c r="C19" s="1064"/>
      <c r="D19" s="1064"/>
      <c r="E19" s="33"/>
      <c r="F19" s="33"/>
      <c r="G19" s="33"/>
      <c r="H19" s="33"/>
      <c r="I19" s="33"/>
      <c r="J19" s="412"/>
    </row>
    <row r="20" spans="1:10" ht="14.25" customHeight="1">
      <c r="A20" s="1065" t="s">
        <v>103</v>
      </c>
      <c r="B20" s="816" t="s">
        <v>228</v>
      </c>
      <c r="C20" s="816" t="s">
        <v>229</v>
      </c>
      <c r="D20" s="816" t="s">
        <v>230</v>
      </c>
      <c r="E20" s="817" t="s">
        <v>231</v>
      </c>
      <c r="F20" s="817" t="s">
        <v>232</v>
      </c>
      <c r="G20" s="817" t="s">
        <v>233</v>
      </c>
      <c r="H20" s="817" t="s">
        <v>234</v>
      </c>
      <c r="I20" s="816" t="s">
        <v>235</v>
      </c>
      <c r="J20" s="816" t="s">
        <v>236</v>
      </c>
    </row>
    <row r="21" spans="1:10" ht="14.25" customHeight="1">
      <c r="A21" s="857" t="s">
        <v>1016</v>
      </c>
      <c r="B21" s="822">
        <v>120143</v>
      </c>
      <c r="C21" s="822">
        <v>119483</v>
      </c>
      <c r="D21" s="822">
        <v>120572</v>
      </c>
      <c r="E21" s="822">
        <v>120285</v>
      </c>
      <c r="F21" s="822">
        <v>122321</v>
      </c>
      <c r="G21" s="822">
        <v>120479</v>
      </c>
      <c r="H21" s="822">
        <v>115586</v>
      </c>
      <c r="I21" s="822">
        <v>117764</v>
      </c>
      <c r="J21" s="822">
        <v>117242</v>
      </c>
    </row>
    <row r="22" spans="1:10" ht="14.25" customHeight="1">
      <c r="A22" s="274" t="s">
        <v>779</v>
      </c>
      <c r="B22" s="125">
        <v>24638</v>
      </c>
      <c r="C22" s="125">
        <v>24281</v>
      </c>
      <c r="D22" s="125">
        <v>23901</v>
      </c>
      <c r="E22" s="125">
        <v>24174</v>
      </c>
      <c r="F22" s="125">
        <v>23242</v>
      </c>
      <c r="G22" s="125">
        <v>23529</v>
      </c>
      <c r="H22" s="125">
        <v>22889</v>
      </c>
      <c r="I22" s="125">
        <v>23250</v>
      </c>
      <c r="J22" s="125">
        <v>22540</v>
      </c>
    </row>
    <row r="23" spans="1:10" ht="14.25" customHeight="1">
      <c r="A23" s="275" t="s">
        <v>1158</v>
      </c>
      <c r="B23" s="125">
        <v>3962</v>
      </c>
      <c r="C23" s="125">
        <v>3907</v>
      </c>
      <c r="D23" s="125">
        <v>3945</v>
      </c>
      <c r="E23" s="125">
        <v>3954</v>
      </c>
      <c r="F23" s="125">
        <v>3697</v>
      </c>
      <c r="G23" s="125">
        <v>3589</v>
      </c>
      <c r="H23" s="125">
        <v>3397</v>
      </c>
      <c r="I23" s="125">
        <v>3561</v>
      </c>
      <c r="J23" s="125">
        <v>3251</v>
      </c>
    </row>
    <row r="24" spans="1:10" ht="14.25" customHeight="1">
      <c r="A24" s="274" t="s">
        <v>777</v>
      </c>
      <c r="B24" s="125">
        <v>28840</v>
      </c>
      <c r="C24" s="125">
        <v>30060</v>
      </c>
      <c r="D24" s="125">
        <v>30775</v>
      </c>
      <c r="E24" s="125">
        <v>30846</v>
      </c>
      <c r="F24" s="125">
        <v>32800</v>
      </c>
      <c r="G24" s="125">
        <v>32678</v>
      </c>
      <c r="H24" s="125">
        <v>32370</v>
      </c>
      <c r="I24" s="125">
        <v>32797</v>
      </c>
      <c r="J24" s="125">
        <v>32566</v>
      </c>
    </row>
    <row r="25" spans="1:10" ht="14.25" customHeight="1">
      <c r="A25" s="275" t="s">
        <v>1159</v>
      </c>
      <c r="B25" s="120">
        <v>3703</v>
      </c>
      <c r="C25" s="120">
        <v>3677</v>
      </c>
      <c r="D25" s="120">
        <v>3744</v>
      </c>
      <c r="E25" s="120">
        <v>3724</v>
      </c>
      <c r="F25" s="120">
        <v>3921</v>
      </c>
      <c r="G25" s="120">
        <v>3915</v>
      </c>
      <c r="H25" s="120">
        <v>3917</v>
      </c>
      <c r="I25" s="120">
        <v>3945</v>
      </c>
      <c r="J25" s="120">
        <v>3574</v>
      </c>
    </row>
    <row r="26" spans="1:10" ht="14.25" customHeight="1">
      <c r="A26" s="274" t="s">
        <v>678</v>
      </c>
      <c r="B26" s="120">
        <v>27644</v>
      </c>
      <c r="C26" s="120">
        <v>27501</v>
      </c>
      <c r="D26" s="120">
        <v>27781</v>
      </c>
      <c r="E26" s="120">
        <v>28434</v>
      </c>
      <c r="F26" s="120">
        <v>28811</v>
      </c>
      <c r="G26" s="120">
        <v>28743</v>
      </c>
      <c r="H26" s="120">
        <v>27925</v>
      </c>
      <c r="I26" s="120">
        <v>28395</v>
      </c>
      <c r="J26" s="120">
        <v>28725</v>
      </c>
    </row>
    <row r="27" spans="1:10" ht="14.25" customHeight="1">
      <c r="A27" s="275" t="s">
        <v>69</v>
      </c>
      <c r="B27" s="120">
        <v>10928</v>
      </c>
      <c r="C27" s="120">
        <v>11300</v>
      </c>
      <c r="D27" s="120">
        <v>11305</v>
      </c>
      <c r="E27" s="120">
        <v>11387</v>
      </c>
      <c r="F27" s="120">
        <v>11677</v>
      </c>
      <c r="G27" s="120">
        <v>11586</v>
      </c>
      <c r="H27" s="120">
        <v>11682</v>
      </c>
      <c r="I27" s="120">
        <v>11846</v>
      </c>
      <c r="J27" s="120">
        <v>12012</v>
      </c>
    </row>
    <row r="28" spans="1:10" ht="14.25" customHeight="1">
      <c r="A28" s="274" t="s">
        <v>778</v>
      </c>
      <c r="B28" s="120">
        <v>36401</v>
      </c>
      <c r="C28" s="120">
        <v>34905</v>
      </c>
      <c r="D28" s="120">
        <v>34757</v>
      </c>
      <c r="E28" s="120">
        <v>33700</v>
      </c>
      <c r="F28" s="120">
        <v>34194</v>
      </c>
      <c r="G28" s="120">
        <v>31965</v>
      </c>
      <c r="H28" s="120">
        <v>28128</v>
      </c>
      <c r="I28" s="120">
        <v>28601</v>
      </c>
      <c r="J28" s="120">
        <v>28171</v>
      </c>
    </row>
    <row r="29" spans="1:10" ht="14.25" customHeight="1">
      <c r="A29" s="275" t="s">
        <v>71</v>
      </c>
      <c r="B29" s="120">
        <v>6665</v>
      </c>
      <c r="C29" s="120">
        <v>6402</v>
      </c>
      <c r="D29" s="120">
        <v>6281</v>
      </c>
      <c r="E29" s="120">
        <v>6136</v>
      </c>
      <c r="F29" s="120">
        <v>6018</v>
      </c>
      <c r="G29" s="120">
        <v>5698</v>
      </c>
      <c r="H29" s="120">
        <v>5378</v>
      </c>
      <c r="I29" s="120">
        <v>5453</v>
      </c>
      <c r="J29" s="120">
        <v>4951</v>
      </c>
    </row>
    <row r="30" spans="1:10" ht="14.25" customHeight="1">
      <c r="A30" s="274" t="s">
        <v>780</v>
      </c>
      <c r="B30" s="120">
        <v>23</v>
      </c>
      <c r="C30" s="120">
        <v>73</v>
      </c>
      <c r="D30" s="120">
        <v>123</v>
      </c>
      <c r="E30" s="120">
        <v>121</v>
      </c>
      <c r="F30" s="120">
        <v>70</v>
      </c>
      <c r="G30" s="120">
        <v>105</v>
      </c>
      <c r="H30" s="120">
        <v>238</v>
      </c>
      <c r="I30" s="120">
        <v>301</v>
      </c>
      <c r="J30" s="120">
        <v>311</v>
      </c>
    </row>
    <row r="31" spans="1:10" ht="14.25" customHeight="1">
      <c r="A31" s="274" t="s">
        <v>1160</v>
      </c>
      <c r="B31" s="120">
        <v>464</v>
      </c>
      <c r="C31" s="120">
        <v>456</v>
      </c>
      <c r="D31" s="120">
        <v>861</v>
      </c>
      <c r="E31" s="120">
        <v>846</v>
      </c>
      <c r="F31" s="120">
        <v>843</v>
      </c>
      <c r="G31" s="120">
        <v>840</v>
      </c>
      <c r="H31" s="120">
        <v>818</v>
      </c>
      <c r="I31" s="120">
        <v>803</v>
      </c>
      <c r="J31" s="120">
        <v>814</v>
      </c>
    </row>
    <row r="32" spans="1:10" ht="14.25" customHeight="1">
      <c r="A32" s="274" t="s">
        <v>1161</v>
      </c>
      <c r="B32" s="120">
        <v>2134</v>
      </c>
      <c r="C32" s="120">
        <v>2208</v>
      </c>
      <c r="D32" s="120">
        <v>2374</v>
      </c>
      <c r="E32" s="120">
        <v>2164</v>
      </c>
      <c r="F32" s="120">
        <v>2360</v>
      </c>
      <c r="G32" s="120">
        <v>2618</v>
      </c>
      <c r="H32" s="120">
        <v>3219</v>
      </c>
      <c r="I32" s="120">
        <v>3618</v>
      </c>
      <c r="J32" s="120">
        <v>4115</v>
      </c>
    </row>
    <row r="33" spans="1:10" ht="14.25" customHeight="1">
      <c r="A33" s="273"/>
      <c r="B33" s="120"/>
      <c r="C33" s="120"/>
      <c r="D33" s="120"/>
      <c r="E33" s="120"/>
      <c r="F33" s="120"/>
      <c r="G33" s="120"/>
      <c r="H33" s="120"/>
      <c r="I33" s="120"/>
      <c r="J33" s="272"/>
    </row>
    <row r="34" spans="1:10" ht="14.25" customHeight="1">
      <c r="A34" s="857" t="s">
        <v>1027</v>
      </c>
      <c r="B34" s="823">
        <v>1008</v>
      </c>
      <c r="C34" s="823">
        <v>773</v>
      </c>
      <c r="D34" s="823">
        <v>749</v>
      </c>
      <c r="E34" s="823">
        <v>645</v>
      </c>
      <c r="F34" s="823">
        <v>696</v>
      </c>
      <c r="G34" s="823">
        <v>648</v>
      </c>
      <c r="H34" s="823">
        <v>633</v>
      </c>
      <c r="I34" s="823">
        <v>934</v>
      </c>
      <c r="J34" s="823">
        <v>674</v>
      </c>
    </row>
    <row r="35" spans="1:10" ht="14.25" customHeight="1">
      <c r="A35" s="124"/>
      <c r="B35" s="120"/>
      <c r="C35" s="120"/>
      <c r="D35" s="120"/>
      <c r="E35" s="120"/>
      <c r="F35" s="120"/>
      <c r="G35" s="120"/>
      <c r="H35" s="120"/>
      <c r="I35" s="120"/>
      <c r="J35" s="120"/>
    </row>
    <row r="36" spans="1:10" ht="14.25" customHeight="1">
      <c r="A36" s="857" t="s">
        <v>1028</v>
      </c>
      <c r="B36" s="823">
        <v>5334</v>
      </c>
      <c r="C36" s="823">
        <v>4972</v>
      </c>
      <c r="D36" s="823">
        <v>4171</v>
      </c>
      <c r="E36" s="823">
        <v>4409</v>
      </c>
      <c r="F36" s="823">
        <v>4720</v>
      </c>
      <c r="G36" s="823">
        <v>6616</v>
      </c>
      <c r="H36" s="823">
        <v>7537</v>
      </c>
      <c r="I36" s="823">
        <v>9597</v>
      </c>
      <c r="J36" s="823">
        <v>8594</v>
      </c>
    </row>
    <row r="37" spans="1:10" ht="14.25" customHeight="1">
      <c r="A37" s="48"/>
      <c r="B37" s="41"/>
      <c r="C37" s="41"/>
      <c r="D37" s="41"/>
      <c r="E37" s="41"/>
      <c r="F37" s="41"/>
      <c r="G37" s="41"/>
      <c r="H37" s="41"/>
      <c r="I37" s="41"/>
      <c r="J37" s="41"/>
    </row>
    <row r="38" spans="1:10" ht="14.25" customHeight="1">
      <c r="A38" s="857" t="s">
        <v>1032</v>
      </c>
      <c r="B38" s="1444">
        <v>0</v>
      </c>
      <c r="C38" s="823">
        <v>0</v>
      </c>
      <c r="D38" s="823">
        <v>2</v>
      </c>
      <c r="E38" s="823">
        <v>0</v>
      </c>
      <c r="F38" s="823">
        <v>1</v>
      </c>
      <c r="G38" s="823">
        <v>265</v>
      </c>
      <c r="H38" s="823">
        <v>106</v>
      </c>
      <c r="I38" s="823">
        <v>1</v>
      </c>
      <c r="J38" s="823">
        <v>0</v>
      </c>
    </row>
    <row r="39" spans="1:10" ht="14.25" customHeight="1">
      <c r="A39" s="48"/>
      <c r="B39" s="41"/>
      <c r="C39" s="41"/>
      <c r="D39" s="41"/>
      <c r="E39" s="41"/>
      <c r="F39" s="41"/>
      <c r="G39" s="41"/>
      <c r="H39" s="41"/>
      <c r="I39" s="41"/>
      <c r="J39" s="41"/>
    </row>
    <row r="40" spans="1:10" ht="14.25" customHeight="1">
      <c r="A40" s="857" t="s">
        <v>1034</v>
      </c>
      <c r="B40" s="823">
        <v>15025</v>
      </c>
      <c r="C40" s="823">
        <v>14306</v>
      </c>
      <c r="D40" s="823">
        <v>14306</v>
      </c>
      <c r="E40" s="823">
        <v>14306</v>
      </c>
      <c r="F40" s="823">
        <v>14306</v>
      </c>
      <c r="G40" s="823">
        <v>14701</v>
      </c>
      <c r="H40" s="823">
        <v>14701</v>
      </c>
      <c r="I40" s="823">
        <v>14701</v>
      </c>
      <c r="J40" s="823">
        <v>14701</v>
      </c>
    </row>
    <row r="41" spans="1:10" ht="14.25" customHeight="1">
      <c r="A41" s="271"/>
      <c r="B41" s="270"/>
      <c r="C41" s="270"/>
      <c r="D41" s="270"/>
      <c r="E41" s="270"/>
      <c r="F41" s="270"/>
      <c r="G41" s="270"/>
      <c r="H41" s="270"/>
      <c r="I41" s="270"/>
      <c r="J41" s="270"/>
    </row>
    <row r="42" spans="1:10" ht="21">
      <c r="A42" s="858" t="s">
        <v>1035</v>
      </c>
      <c r="B42" s="823" t="s">
        <v>345</v>
      </c>
      <c r="C42" s="823" t="s">
        <v>345</v>
      </c>
      <c r="D42" s="823" t="s">
        <v>345</v>
      </c>
      <c r="E42" s="823" t="s">
        <v>345</v>
      </c>
      <c r="F42" s="823" t="s">
        <v>345</v>
      </c>
      <c r="G42" s="823">
        <v>630</v>
      </c>
      <c r="H42" s="823">
        <v>546</v>
      </c>
      <c r="I42" s="823">
        <v>452</v>
      </c>
      <c r="J42" s="823">
        <v>735</v>
      </c>
    </row>
    <row r="43" spans="1:10" ht="21">
      <c r="A43" s="858" t="s">
        <v>1036</v>
      </c>
      <c r="B43" s="823">
        <v>12529</v>
      </c>
      <c r="C43" s="823">
        <v>12372</v>
      </c>
      <c r="D43" s="823">
        <v>12763</v>
      </c>
      <c r="E43" s="823">
        <v>12577</v>
      </c>
      <c r="F43" s="823">
        <v>11993</v>
      </c>
      <c r="G43" s="823">
        <v>12101</v>
      </c>
      <c r="H43" s="823">
        <v>11450</v>
      </c>
      <c r="I43" s="823">
        <v>11151</v>
      </c>
      <c r="J43" s="823">
        <v>10162</v>
      </c>
    </row>
    <row r="44" spans="1:10" ht="14.25" customHeight="1">
      <c r="A44" s="271"/>
      <c r="B44" s="270"/>
      <c r="C44" s="270"/>
      <c r="D44" s="270"/>
      <c r="E44" s="270"/>
      <c r="F44" s="270"/>
      <c r="G44" s="270"/>
      <c r="H44" s="270"/>
      <c r="I44" s="270"/>
      <c r="J44" s="270"/>
    </row>
    <row r="45" spans="1:10" ht="14.25" customHeight="1">
      <c r="A45" s="857" t="s">
        <v>1037</v>
      </c>
      <c r="B45" s="823"/>
      <c r="C45" s="823"/>
      <c r="D45" s="823"/>
      <c r="E45" s="823"/>
      <c r="F45" s="823"/>
      <c r="G45" s="823"/>
      <c r="H45" s="823"/>
      <c r="I45" s="823"/>
      <c r="J45" s="823"/>
    </row>
    <row r="46" spans="1:10" ht="14.25" customHeight="1">
      <c r="A46" s="48"/>
      <c r="B46" s="41"/>
      <c r="C46" s="41"/>
      <c r="D46" s="41"/>
      <c r="E46" s="41"/>
      <c r="F46" s="41"/>
      <c r="G46" s="41"/>
      <c r="H46" s="41"/>
      <c r="I46" s="41"/>
      <c r="J46" s="41"/>
    </row>
    <row r="47" spans="1:10" ht="14.25" customHeight="1">
      <c r="A47" s="857" t="s">
        <v>317</v>
      </c>
      <c r="B47" s="823">
        <v>154039</v>
      </c>
      <c r="C47" s="823">
        <v>151906</v>
      </c>
      <c r="D47" s="823">
        <v>152563</v>
      </c>
      <c r="E47" s="823">
        <v>152222</v>
      </c>
      <c r="F47" s="823">
        <v>154037</v>
      </c>
      <c r="G47" s="823">
        <v>155440</v>
      </c>
      <c r="H47" s="823">
        <v>150559</v>
      </c>
      <c r="I47" s="823">
        <v>154600</v>
      </c>
      <c r="J47" s="823">
        <v>152108</v>
      </c>
    </row>
    <row r="48" spans="1:10" ht="14.25" customHeight="1">
      <c r="A48" s="33"/>
      <c r="B48" s="33"/>
      <c r="C48" s="33"/>
      <c r="D48" s="33"/>
      <c r="E48" s="33"/>
      <c r="F48" s="33"/>
      <c r="G48" s="33"/>
      <c r="H48" s="33"/>
      <c r="I48" s="33"/>
      <c r="J48" s="412"/>
    </row>
    <row r="49" spans="1:10" ht="14.25" customHeight="1">
      <c r="A49" s="34"/>
      <c r="B49" s="552"/>
      <c r="C49" s="552"/>
      <c r="D49" s="551"/>
      <c r="E49" s="551"/>
      <c r="F49" s="551"/>
      <c r="G49" s="551"/>
      <c r="H49" s="121"/>
      <c r="I49" s="121"/>
      <c r="J49" s="121"/>
    </row>
    <row r="50" spans="1:10" ht="14.25" customHeight="1">
      <c r="A50" s="1540"/>
      <c r="B50" s="1540"/>
      <c r="C50" s="1540"/>
      <c r="D50" s="1540"/>
      <c r="E50" s="1540"/>
      <c r="F50" s="1540"/>
      <c r="G50" s="1540"/>
      <c r="H50" s="1540"/>
      <c r="I50" s="1540"/>
      <c r="J50" s="1540"/>
    </row>
    <row r="51" spans="1:10" ht="14.25" customHeight="1">
      <c r="A51" s="33"/>
      <c r="B51" s="33"/>
      <c r="C51" s="33"/>
      <c r="D51" s="33"/>
      <c r="E51" s="33"/>
      <c r="F51" s="33"/>
      <c r="G51" s="33"/>
      <c r="H51" s="33"/>
      <c r="I51" s="33"/>
      <c r="J51" s="412"/>
    </row>
    <row r="52" spans="1:10" ht="14.25" customHeight="1">
      <c r="A52" s="33"/>
      <c r="B52" s="33"/>
      <c r="C52" s="33"/>
      <c r="D52" s="33"/>
      <c r="E52" s="33"/>
      <c r="F52" s="33"/>
      <c r="G52" s="33"/>
      <c r="H52" s="33"/>
      <c r="I52" s="33"/>
      <c r="J52" s="412"/>
    </row>
    <row r="53" spans="1:10" ht="14.25" customHeight="1">
      <c r="A53" s="33"/>
      <c r="B53" s="33"/>
      <c r="C53" s="33"/>
      <c r="D53" s="33"/>
      <c r="E53" s="33"/>
      <c r="F53" s="33"/>
      <c r="G53" s="33"/>
      <c r="H53" s="33"/>
      <c r="I53" s="33"/>
      <c r="J53" s="412"/>
    </row>
    <row r="54" spans="1:10" ht="14.25" customHeight="1">
      <c r="A54" s="33"/>
      <c r="B54" s="33"/>
      <c r="C54" s="33"/>
      <c r="D54" s="33"/>
      <c r="E54" s="33"/>
      <c r="F54" s="33"/>
      <c r="G54" s="33"/>
      <c r="H54" s="33"/>
      <c r="I54" s="33"/>
      <c r="J54" s="412"/>
    </row>
    <row r="55" spans="1:10" ht="14.25" customHeight="1">
      <c r="A55" s="412"/>
      <c r="B55" s="412"/>
      <c r="C55" s="412"/>
      <c r="D55" s="412"/>
      <c r="E55" s="412"/>
      <c r="F55" s="412"/>
      <c r="G55" s="412"/>
      <c r="H55" s="412"/>
      <c r="I55" s="412"/>
      <c r="J55" s="412"/>
    </row>
    <row r="56" spans="1:10" ht="14.25" customHeight="1">
      <c r="A56" s="412"/>
      <c r="B56" s="412"/>
      <c r="C56" s="412"/>
      <c r="D56" s="412"/>
      <c r="E56" s="412"/>
      <c r="F56" s="412"/>
      <c r="G56" s="412"/>
      <c r="H56" s="412"/>
      <c r="I56" s="412"/>
      <c r="J56" s="412"/>
    </row>
    <row r="57" spans="1:10" ht="14.25" customHeight="1">
      <c r="A57" s="412"/>
      <c r="B57" s="412"/>
      <c r="C57" s="412"/>
      <c r="D57" s="412"/>
      <c r="E57" s="412"/>
      <c r="F57" s="412"/>
      <c r="G57" s="412"/>
      <c r="H57" s="412"/>
      <c r="I57" s="412"/>
      <c r="J57" s="412"/>
    </row>
    <row r="58" spans="1:10" ht="14.25" customHeight="1">
      <c r="A58" s="412"/>
      <c r="B58" s="412"/>
      <c r="C58" s="412"/>
      <c r="D58" s="412"/>
      <c r="E58" s="412"/>
      <c r="F58" s="412"/>
      <c r="G58" s="412"/>
      <c r="H58" s="412"/>
      <c r="I58" s="412"/>
      <c r="J58" s="412"/>
    </row>
    <row r="59" spans="1:10" ht="14.25" customHeight="1">
      <c r="A59" s="412"/>
      <c r="B59" s="412"/>
      <c r="C59" s="412"/>
      <c r="D59" s="412"/>
      <c r="E59" s="412"/>
      <c r="F59" s="412"/>
      <c r="G59" s="412"/>
      <c r="H59" s="412"/>
      <c r="I59" s="412"/>
      <c r="J59" s="412"/>
    </row>
    <row r="60" spans="1:10" ht="14.25" customHeight="1">
      <c r="A60" s="412"/>
      <c r="B60" s="412"/>
      <c r="C60" s="412"/>
      <c r="D60" s="412"/>
      <c r="E60" s="412"/>
      <c r="F60" s="412"/>
      <c r="G60" s="412"/>
      <c r="H60" s="412"/>
      <c r="I60" s="412"/>
      <c r="J60" s="412"/>
    </row>
    <row r="61" spans="1:10" ht="14.25" customHeight="1">
      <c r="A61" s="412"/>
      <c r="B61" s="412"/>
      <c r="C61" s="412"/>
      <c r="D61" s="412"/>
      <c r="E61" s="412"/>
      <c r="F61" s="412"/>
      <c r="G61" s="412"/>
      <c r="H61" s="412"/>
      <c r="I61" s="412"/>
      <c r="J61" s="412"/>
    </row>
    <row r="62" spans="1:10" ht="14.25" customHeight="1">
      <c r="A62" s="412"/>
      <c r="B62" s="412"/>
      <c r="C62" s="412"/>
      <c r="D62" s="412"/>
      <c r="E62" s="412"/>
      <c r="F62" s="412"/>
      <c r="G62" s="412"/>
      <c r="H62" s="412"/>
      <c r="I62" s="412"/>
      <c r="J62" s="412"/>
    </row>
    <row r="63" spans="1:10" ht="14.25" customHeight="1">
      <c r="A63" s="412"/>
      <c r="B63" s="412"/>
      <c r="C63" s="412"/>
      <c r="D63" s="412"/>
      <c r="E63" s="412"/>
      <c r="F63" s="412"/>
      <c r="G63" s="412"/>
      <c r="H63" s="412"/>
      <c r="I63" s="412"/>
      <c r="J63" s="412"/>
    </row>
    <row r="64" spans="1:10" ht="14.25" customHeight="1">
      <c r="A64" s="412"/>
      <c r="B64" s="412"/>
      <c r="C64" s="412"/>
      <c r="D64" s="412"/>
      <c r="E64" s="412"/>
      <c r="F64" s="412"/>
      <c r="G64" s="412"/>
      <c r="H64" s="412"/>
      <c r="I64" s="412"/>
      <c r="J64" s="412"/>
    </row>
    <row r="65" spans="1:10" ht="14.25" customHeight="1">
      <c r="A65" s="412"/>
      <c r="B65" s="412"/>
      <c r="C65" s="412"/>
      <c r="D65" s="412"/>
      <c r="E65" s="412"/>
      <c r="F65" s="412"/>
      <c r="G65" s="412"/>
      <c r="H65" s="412"/>
      <c r="I65" s="412"/>
      <c r="J65" s="412"/>
    </row>
    <row r="66" spans="1:10" ht="14.25" customHeight="1">
      <c r="A66" s="412"/>
      <c r="B66" s="412"/>
      <c r="C66" s="412"/>
      <c r="D66" s="412"/>
      <c r="E66" s="412"/>
      <c r="F66" s="412"/>
      <c r="G66" s="412"/>
      <c r="H66" s="412"/>
      <c r="I66" s="412"/>
      <c r="J66" s="412"/>
    </row>
  </sheetData>
  <mergeCells count="7">
    <mergeCell ref="A18:D18"/>
    <mergeCell ref="A50:J50"/>
    <mergeCell ref="C1:D1"/>
    <mergeCell ref="E1:F1"/>
    <mergeCell ref="G1:H1"/>
    <mergeCell ref="I1:J1"/>
    <mergeCell ref="A14:F14"/>
  </mergeCells>
  <pageMargins left="0.70866141732283472" right="0.70866141732283472" top="0.74803149606299213" bottom="0.74803149606299213" header="0.31496062992125984" footer="0.31496062992125984"/>
  <pageSetup paperSize="9" scale="76" orientation="portrait" r:id="rId1"/>
  <headerFooter alignWithMargins="0">
    <oddHeader xml:space="preserve">&amp;C&amp;K000000First quarter 2022&amp;R&amp;"-,Bold"&amp;K0000A0Risk, liquidity and capital management
</oddHeader>
    <oddFooter>&amp;R&amp;"-,Bold"&amp;K0000A0Nordea</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A83E-DCDC-49EA-AC6E-88E47D06A03F}">
  <sheetPr codeName="Sheet54">
    <tabColor rgb="FFFFFF99"/>
  </sheetPr>
  <dimension ref="A1:I71"/>
  <sheetViews>
    <sheetView view="pageLayout" zoomScale="70" zoomScaleNormal="100" zoomScaleSheetLayoutView="70" zoomScalePageLayoutView="70" workbookViewId="0">
      <selection activeCell="A4" sqref="A4"/>
    </sheetView>
  </sheetViews>
  <sheetFormatPr defaultColWidth="9.1796875" defaultRowHeight="14.5"/>
  <cols>
    <col min="1" max="1" width="50.81640625" style="26" customWidth="1"/>
    <col min="2" max="2" width="37.54296875" style="26" customWidth="1"/>
    <col min="3" max="3" width="13.453125" style="26" customWidth="1"/>
    <col min="4" max="4" width="13" style="26" customWidth="1"/>
    <col min="5" max="6" width="17" style="26" customWidth="1"/>
    <col min="7" max="7" width="15" style="26" customWidth="1"/>
    <col min="8" max="16384" width="9.1796875" style="26"/>
  </cols>
  <sheetData>
    <row r="1" spans="1:9" ht="18.649999999999999" customHeight="1">
      <c r="A1" s="893" t="s">
        <v>1162</v>
      </c>
      <c r="B1" s="78"/>
      <c r="C1" s="77"/>
      <c r="D1" s="77"/>
      <c r="E1" s="77"/>
      <c r="F1" s="77"/>
      <c r="G1" s="78"/>
      <c r="I1" s="78"/>
    </row>
    <row r="2" spans="1:9" ht="13.5" customHeight="1">
      <c r="A2" s="78"/>
      <c r="B2" s="78"/>
      <c r="C2" s="77"/>
      <c r="D2" s="77"/>
      <c r="E2" s="77"/>
      <c r="F2" s="77"/>
      <c r="G2" s="77"/>
    </row>
    <row r="3" spans="1:9" ht="13.5" customHeight="1">
      <c r="A3" s="801" t="s">
        <v>1163</v>
      </c>
      <c r="B3" s="176"/>
      <c r="C3" s="76"/>
      <c r="D3" s="76"/>
      <c r="E3" s="76"/>
      <c r="F3" s="76"/>
      <c r="G3" s="76"/>
    </row>
    <row r="4" spans="1:9" ht="13.5" customHeight="1">
      <c r="A4" s="156" t="s">
        <v>1164</v>
      </c>
      <c r="B4" s="84"/>
      <c r="C4" s="76"/>
      <c r="D4" s="76"/>
      <c r="E4" s="76"/>
      <c r="F4" s="76"/>
      <c r="G4" s="76"/>
    </row>
    <row r="5" spans="1:9" ht="13.5" customHeight="1">
      <c r="A5" s="1380" t="s">
        <v>2</v>
      </c>
      <c r="B5" s="203"/>
      <c r="C5" s="76"/>
      <c r="D5" s="76"/>
      <c r="E5" s="76"/>
      <c r="F5" s="76"/>
      <c r="G5" s="76"/>
    </row>
    <row r="6" spans="1:9" ht="13.5" customHeight="1">
      <c r="A6" s="182"/>
      <c r="B6" s="182"/>
      <c r="C6" s="184"/>
      <c r="D6" s="184"/>
      <c r="E6" s="201"/>
      <c r="F6" s="201"/>
      <c r="G6" s="201"/>
    </row>
    <row r="7" spans="1:9" ht="13.5" customHeight="1">
      <c r="A7" s="202"/>
      <c r="B7" s="202"/>
      <c r="C7" s="112"/>
      <c r="D7" s="188"/>
      <c r="E7" s="188"/>
      <c r="F7" s="112"/>
      <c r="G7" s="188"/>
    </row>
    <row r="8" spans="1:9" ht="13.5" customHeight="1">
      <c r="A8" s="202"/>
      <c r="B8" s="202"/>
      <c r="C8" s="192"/>
      <c r="D8" s="194"/>
      <c r="E8" s="194"/>
      <c r="F8" s="192"/>
      <c r="G8" s="188"/>
    </row>
    <row r="9" spans="1:9" ht="13.5" customHeight="1">
      <c r="A9" s="182"/>
      <c r="B9" s="182"/>
      <c r="C9" s="184"/>
      <c r="D9" s="185"/>
      <c r="E9" s="185"/>
      <c r="F9" s="184"/>
      <c r="G9" s="201"/>
    </row>
    <row r="10" spans="1:9" ht="13.5" customHeight="1">
      <c r="A10" s="200"/>
      <c r="B10" s="200"/>
      <c r="C10" s="199"/>
      <c r="D10" s="198"/>
      <c r="E10" s="198"/>
      <c r="F10" s="199"/>
      <c r="G10" s="198"/>
    </row>
    <row r="11" spans="1:9" ht="13.5" customHeight="1">
      <c r="A11" s="196"/>
      <c r="B11" s="196"/>
      <c r="C11" s="112"/>
      <c r="D11" s="188"/>
      <c r="E11" s="188"/>
      <c r="F11" s="197"/>
      <c r="G11" s="112"/>
    </row>
    <row r="12" spans="1:9" ht="13.5" customHeight="1">
      <c r="A12" s="196"/>
      <c r="B12" s="196"/>
      <c r="C12" s="195"/>
      <c r="D12" s="194"/>
      <c r="E12" s="194"/>
      <c r="F12" s="193"/>
      <c r="G12" s="192"/>
    </row>
    <row r="13" spans="1:9" ht="13.5" customHeight="1">
      <c r="A13" s="191"/>
      <c r="B13" s="191"/>
      <c r="C13" s="190"/>
      <c r="D13" s="185"/>
      <c r="E13" s="185"/>
      <c r="F13" s="189"/>
      <c r="G13" s="184"/>
      <c r="H13" s="72"/>
    </row>
    <row r="14" spans="1:9" ht="13.5" customHeight="1">
      <c r="A14" s="188"/>
      <c r="B14" s="188"/>
      <c r="C14" s="188"/>
      <c r="D14" s="188"/>
      <c r="E14" s="188"/>
      <c r="F14" s="112"/>
      <c r="G14" s="188"/>
      <c r="H14" s="72"/>
    </row>
    <row r="15" spans="1:9" ht="13.5" customHeight="1">
      <c r="A15" s="182"/>
      <c r="B15" s="182"/>
      <c r="C15" s="438"/>
      <c r="D15" s="439"/>
      <c r="E15" s="439"/>
      <c r="F15" s="438"/>
      <c r="G15" s="438"/>
      <c r="H15" s="72"/>
    </row>
    <row r="16" spans="1:9" ht="13.5" customHeight="1">
      <c r="C16" s="76"/>
      <c r="D16" s="76"/>
      <c r="E16" s="76"/>
      <c r="F16" s="76"/>
      <c r="G16" s="76"/>
      <c r="H16" s="72"/>
    </row>
    <row r="17" spans="1:8" ht="13.5" customHeight="1">
      <c r="A17" s="859"/>
      <c r="B17" s="172"/>
      <c r="C17" s="172"/>
      <c r="D17" s="172"/>
      <c r="E17" s="172"/>
      <c r="F17" s="171"/>
      <c r="G17" s="76"/>
      <c r="H17" s="72"/>
    </row>
    <row r="18" spans="1:8" ht="13.5" customHeight="1">
      <c r="A18" s="172"/>
      <c r="B18" s="172"/>
      <c r="C18" s="172"/>
      <c r="D18" s="172"/>
      <c r="E18" s="172"/>
      <c r="F18" s="171"/>
      <c r="G18" s="76"/>
      <c r="H18" s="72"/>
    </row>
    <row r="19" spans="1:8" ht="13.5" customHeight="1">
      <c r="A19" s="187"/>
      <c r="B19" s="187"/>
      <c r="C19" s="187"/>
      <c r="D19" s="187"/>
      <c r="E19" s="187"/>
      <c r="F19" s="186"/>
      <c r="G19" s="76"/>
      <c r="H19" s="72"/>
    </row>
    <row r="20" spans="1:8" ht="13.5" customHeight="1">
      <c r="A20" s="187"/>
      <c r="B20" s="187"/>
      <c r="C20" s="187"/>
      <c r="D20" s="187"/>
      <c r="E20" s="187"/>
      <c r="F20" s="186"/>
      <c r="H20" s="72"/>
    </row>
    <row r="21" spans="1:8" ht="13.5" customHeight="1">
      <c r="C21" s="176"/>
      <c r="H21" s="72"/>
    </row>
    <row r="22" spans="1:8" ht="13.5" customHeight="1">
      <c r="H22" s="72"/>
    </row>
    <row r="23" spans="1:8" ht="13.5" customHeight="1">
      <c r="C23" s="76"/>
      <c r="D23" s="437"/>
      <c r="E23" s="76"/>
      <c r="F23" s="76"/>
      <c r="G23" s="75"/>
      <c r="H23" s="72"/>
    </row>
    <row r="24" spans="1:8" ht="13.5" customHeight="1">
      <c r="C24" s="76"/>
      <c r="D24" s="76"/>
      <c r="E24" s="76"/>
      <c r="F24" s="76"/>
      <c r="G24" s="75"/>
      <c r="H24" s="72"/>
    </row>
    <row r="25" spans="1:8" ht="13.5" customHeight="1">
      <c r="C25" s="76"/>
      <c r="D25" s="76"/>
      <c r="E25" s="76"/>
      <c r="F25" s="76"/>
      <c r="G25" s="74"/>
      <c r="H25" s="72"/>
    </row>
    <row r="26" spans="1:8" ht="13.5" customHeight="1">
      <c r="C26" s="185"/>
      <c r="D26" s="185"/>
      <c r="E26" s="76"/>
      <c r="F26" s="76"/>
      <c r="G26" s="76"/>
      <c r="H26" s="72"/>
    </row>
    <row r="27" spans="1:8" ht="13.5" customHeight="1">
      <c r="C27" s="185"/>
      <c r="D27" s="185"/>
      <c r="E27" s="184"/>
      <c r="F27" s="184"/>
      <c r="G27" s="184"/>
      <c r="H27" s="72"/>
    </row>
    <row r="28" spans="1:8" ht="13.5" customHeight="1">
      <c r="C28" s="185"/>
      <c r="D28" s="185"/>
      <c r="E28" s="184"/>
      <c r="F28" s="184"/>
      <c r="G28" s="184"/>
      <c r="H28" s="72"/>
    </row>
    <row r="29" spans="1:8" ht="13.5" customHeight="1">
      <c r="A29" s="801"/>
      <c r="B29" s="176"/>
      <c r="C29" s="434"/>
      <c r="D29" s="434"/>
      <c r="E29" s="180"/>
      <c r="F29" s="180"/>
      <c r="G29" s="180"/>
      <c r="H29" s="72"/>
    </row>
    <row r="30" spans="1:8" ht="13.5" customHeight="1">
      <c r="A30" s="183"/>
      <c r="B30" s="183"/>
      <c r="C30" s="434"/>
      <c r="D30" s="434"/>
      <c r="E30" s="436"/>
      <c r="F30" s="436"/>
      <c r="G30" s="436"/>
      <c r="H30" s="72"/>
    </row>
    <row r="31" spans="1:8" ht="13.5" customHeight="1">
      <c r="A31" s="801" t="s">
        <v>1165</v>
      </c>
      <c r="B31" s="176"/>
      <c r="C31" s="434"/>
      <c r="D31" s="434"/>
      <c r="E31" s="436"/>
      <c r="F31" s="436"/>
      <c r="G31" s="436"/>
      <c r="H31" s="72"/>
    </row>
    <row r="32" spans="1:8" ht="13.5" customHeight="1">
      <c r="A32" s="1380" t="s">
        <v>2</v>
      </c>
      <c r="B32" s="76"/>
      <c r="C32" s="434"/>
      <c r="D32" s="434"/>
      <c r="E32" s="436"/>
      <c r="F32" s="436"/>
      <c r="G32" s="436"/>
      <c r="H32" s="72"/>
    </row>
    <row r="33" spans="1:8" ht="13.5" customHeight="1">
      <c r="A33" s="182"/>
      <c r="B33" s="182"/>
      <c r="C33" s="434"/>
      <c r="D33" s="434"/>
      <c r="E33" s="180"/>
      <c r="F33" s="180"/>
      <c r="G33" s="180"/>
      <c r="H33" s="72"/>
    </row>
    <row r="34" spans="1:8" ht="13.5" customHeight="1">
      <c r="A34" s="181"/>
      <c r="B34" s="181"/>
      <c r="C34" s="434"/>
      <c r="D34" s="434"/>
      <c r="E34" s="436"/>
      <c r="F34" s="436"/>
      <c r="G34" s="436"/>
      <c r="H34" s="72"/>
    </row>
    <row r="35" spans="1:8" ht="13.5" customHeight="1">
      <c r="A35" s="181"/>
      <c r="B35" s="181"/>
      <c r="C35" s="434"/>
      <c r="D35" s="434"/>
      <c r="E35" s="436"/>
      <c r="F35" s="436"/>
      <c r="G35" s="436"/>
      <c r="H35" s="72"/>
    </row>
    <row r="36" spans="1:8" ht="13.5" customHeight="1">
      <c r="A36" s="179"/>
      <c r="B36" s="179"/>
      <c r="C36" s="434"/>
      <c r="D36" s="434"/>
      <c r="E36" s="436"/>
      <c r="F36" s="436"/>
      <c r="G36" s="436"/>
      <c r="H36" s="72"/>
    </row>
    <row r="37" spans="1:8" ht="13.5" customHeight="1">
      <c r="A37" s="181"/>
      <c r="B37" s="181"/>
      <c r="C37" s="434"/>
      <c r="D37" s="434"/>
      <c r="E37" s="436"/>
      <c r="F37" s="436"/>
      <c r="G37" s="436"/>
      <c r="H37" s="72"/>
    </row>
    <row r="38" spans="1:8" ht="13.5" customHeight="1">
      <c r="A38" s="181"/>
      <c r="B38" s="181"/>
      <c r="C38" s="434"/>
      <c r="D38" s="434"/>
      <c r="E38" s="180"/>
      <c r="F38" s="180"/>
      <c r="G38" s="180"/>
      <c r="H38" s="72"/>
    </row>
    <row r="39" spans="1:8" ht="13.5" customHeight="1">
      <c r="A39" s="181"/>
      <c r="B39" s="181"/>
      <c r="C39" s="434"/>
      <c r="D39" s="434"/>
      <c r="E39" s="435"/>
      <c r="F39" s="435"/>
      <c r="G39" s="435"/>
      <c r="H39" s="72"/>
    </row>
    <row r="40" spans="1:8" ht="13.5" customHeight="1">
      <c r="A40" s="181"/>
      <c r="B40" s="181"/>
      <c r="C40" s="434"/>
      <c r="D40" s="434"/>
      <c r="E40" s="180"/>
      <c r="F40" s="180"/>
      <c r="G40" s="180"/>
      <c r="H40" s="72"/>
    </row>
    <row r="41" spans="1:8" ht="13.5" customHeight="1">
      <c r="A41" s="181"/>
      <c r="B41" s="181"/>
      <c r="E41" s="180"/>
      <c r="F41" s="180"/>
      <c r="G41" s="180"/>
      <c r="H41" s="72"/>
    </row>
    <row r="42" spans="1:8" ht="13.5" customHeight="1">
      <c r="A42" s="179"/>
      <c r="B42" s="179"/>
      <c r="C42" s="434"/>
      <c r="D42" s="434"/>
      <c r="H42" s="72"/>
    </row>
    <row r="43" spans="1:8" ht="13.5" customHeight="1">
      <c r="C43" s="434"/>
      <c r="D43" s="434"/>
      <c r="H43" s="72"/>
    </row>
    <row r="44" spans="1:8" ht="13.5" customHeight="1">
      <c r="C44" s="434"/>
      <c r="D44" s="434"/>
      <c r="H44" s="72"/>
    </row>
    <row r="45" spans="1:8" ht="13.5" customHeight="1">
      <c r="H45" s="72"/>
    </row>
    <row r="46" spans="1:8" ht="13.5" customHeight="1">
      <c r="C46" s="178"/>
      <c r="D46" s="433"/>
      <c r="E46" s="177"/>
      <c r="F46" s="177"/>
      <c r="G46" s="177"/>
      <c r="H46" s="72"/>
    </row>
    <row r="47" spans="1:8" ht="13.5" customHeight="1">
      <c r="H47" s="72"/>
    </row>
    <row r="48" spans="1:8" ht="13.5" customHeight="1">
      <c r="B48" s="176"/>
      <c r="C48" s="432"/>
      <c r="D48" s="173"/>
      <c r="H48" s="72"/>
    </row>
    <row r="49" spans="1:8" ht="13.5" customHeight="1">
      <c r="B49" s="73"/>
      <c r="C49" s="432"/>
      <c r="D49" s="173"/>
      <c r="H49" s="72"/>
    </row>
    <row r="50" spans="1:8" ht="13.5" customHeight="1">
      <c r="A50" s="801" t="s">
        <v>1166</v>
      </c>
      <c r="B50" s="174"/>
      <c r="C50" s="175"/>
      <c r="D50" s="432"/>
      <c r="H50" s="72"/>
    </row>
    <row r="51" spans="1:8" ht="13.5" customHeight="1">
      <c r="A51" s="1380" t="s">
        <v>2</v>
      </c>
      <c r="B51" s="174"/>
      <c r="C51" s="173"/>
      <c r="D51" s="432"/>
      <c r="H51" s="72"/>
    </row>
    <row r="52" spans="1:8" ht="13.5" customHeight="1">
      <c r="H52" s="72"/>
    </row>
    <row r="53" spans="1:8" ht="13.5" customHeight="1">
      <c r="A53" s="172"/>
      <c r="B53" s="172"/>
      <c r="C53" s="172"/>
      <c r="D53" s="172"/>
      <c r="E53" s="172"/>
      <c r="F53" s="171"/>
      <c r="H53" s="72"/>
    </row>
    <row r="54" spans="1:8" ht="13.5" customHeight="1">
      <c r="A54" s="172"/>
      <c r="B54" s="172"/>
      <c r="C54" s="172"/>
      <c r="D54" s="172"/>
      <c r="E54" s="172"/>
      <c r="F54" s="171"/>
      <c r="H54" s="72"/>
    </row>
    <row r="55" spans="1:8" ht="13.5" customHeight="1">
      <c r="A55" s="141"/>
      <c r="B55" s="141"/>
      <c r="H55" s="72"/>
    </row>
    <row r="56" spans="1:8" ht="13.5" customHeight="1">
      <c r="B56" s="141"/>
      <c r="H56" s="72"/>
    </row>
    <row r="57" spans="1:8">
      <c r="H57" s="72"/>
    </row>
    <row r="58" spans="1:8">
      <c r="H58" s="72"/>
    </row>
    <row r="59" spans="1:8">
      <c r="H59" s="72"/>
    </row>
    <row r="60" spans="1:8">
      <c r="H60" s="72"/>
    </row>
    <row r="61" spans="1:8">
      <c r="H61" s="72"/>
    </row>
    <row r="62" spans="1:8">
      <c r="H62" s="72"/>
    </row>
    <row r="63" spans="1:8">
      <c r="H63" s="72"/>
    </row>
    <row r="64" spans="1:8">
      <c r="H64" s="72"/>
    </row>
    <row r="65" spans="1:8">
      <c r="H65" s="72"/>
    </row>
    <row r="66" spans="1:8">
      <c r="H66" s="72"/>
    </row>
    <row r="68" spans="1:8" ht="15.5">
      <c r="A68" s="893"/>
    </row>
    <row r="70" spans="1:8">
      <c r="A70" s="1014"/>
    </row>
    <row r="71" spans="1:8">
      <c r="A71" s="1015"/>
    </row>
  </sheetData>
  <pageMargins left="0.70866141732283472" right="0.70866141732283472" top="0.74803149606299213" bottom="0.74803149606299213" header="0.31496062992125984" footer="0.31496062992125984"/>
  <pageSetup paperSize="9" scale="76" pageOrder="overThenDown" orientation="portrait" r:id="rId1"/>
  <headerFooter alignWithMargins="0">
    <oddHeader xml:space="preserve">&amp;CFirst quarter 2022&amp;R&amp;"-,Bold"&amp;K0000A0Risk, liquidity and capital management
</oddHeader>
    <oddFooter>&amp;R&amp;"-,Bold"&amp;K0000A0Nordea</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4716-4F5C-49AA-9F91-93BA7398E44D}">
  <sheetPr>
    <tabColor rgb="FFFFFF99"/>
  </sheetPr>
  <dimension ref="A1:BB64"/>
  <sheetViews>
    <sheetView view="pageLayout" zoomScale="70" zoomScaleNormal="100" zoomScaleSheetLayoutView="70" zoomScalePageLayoutView="70" workbookViewId="0">
      <selection activeCell="A4" sqref="A4"/>
    </sheetView>
  </sheetViews>
  <sheetFormatPr defaultColWidth="9.1796875" defaultRowHeight="14.5"/>
  <cols>
    <col min="1" max="1" width="61.7265625" style="17" customWidth="1"/>
    <col min="2" max="6" width="10.54296875" style="17" customWidth="1"/>
    <col min="7" max="7" width="44.81640625" style="14" customWidth="1"/>
    <col min="8" max="8" width="7.54296875" style="14" customWidth="1"/>
    <col min="9" max="9" width="7.1796875" style="14" customWidth="1"/>
    <col min="10" max="10" width="7.81640625" style="14" customWidth="1"/>
    <col min="11" max="11" width="7.453125" style="14" customWidth="1"/>
    <col min="12" max="12" width="6.81640625" style="14" customWidth="1"/>
    <col min="13" max="13" width="6.7265625" style="14" customWidth="1"/>
    <col min="14" max="14" width="9.7265625" style="14" customWidth="1"/>
    <col min="15" max="15" width="7.1796875" style="14" customWidth="1"/>
    <col min="16" max="16" width="7.54296875" style="14" customWidth="1"/>
    <col min="17" max="17" width="50.1796875" style="14" customWidth="1"/>
    <col min="18" max="18" width="6.453125" style="14" customWidth="1"/>
    <col min="19" max="19" width="7.453125" style="14" customWidth="1"/>
    <col min="20" max="20" width="8" style="14" customWidth="1"/>
    <col min="21" max="24" width="6.54296875" style="14" customWidth="1"/>
    <col min="25" max="25" width="7.1796875" style="14" customWidth="1"/>
    <col min="26" max="26" width="4.81640625" style="14" customWidth="1"/>
    <col min="27" max="27" width="47.453125" style="14" customWidth="1"/>
    <col min="28" max="28" width="7.54296875" style="14" customWidth="1"/>
    <col min="29" max="29" width="7.1796875" style="14" customWidth="1"/>
    <col min="30" max="30" width="8.1796875" style="14" customWidth="1"/>
    <col min="31" max="31" width="6.453125" style="14" customWidth="1"/>
    <col min="32" max="32" width="6.54296875" style="14" customWidth="1"/>
    <col min="33" max="33" width="6.81640625" style="14" customWidth="1"/>
    <col min="34" max="34" width="6.54296875" style="14" customWidth="1"/>
    <col min="35" max="35" width="7.1796875" style="14" customWidth="1"/>
    <col min="36" max="36" width="6.453125" style="14" customWidth="1"/>
    <col min="37" max="37" width="40.7265625" style="14" customWidth="1"/>
    <col min="38" max="46" width="7.81640625" style="14" customWidth="1"/>
    <col min="47" max="47" width="39.453125" style="14" customWidth="1"/>
    <col min="48" max="48" width="11.81640625" style="14" customWidth="1"/>
    <col min="49" max="49" width="11.1796875" style="14" customWidth="1"/>
    <col min="50" max="50" width="12.54296875" style="14" customWidth="1"/>
    <col min="51" max="51" width="11.1796875" style="14" customWidth="1"/>
    <col min="52" max="52" width="12.1796875" style="14" customWidth="1"/>
    <col min="53" max="53" width="11.1796875" style="14" customWidth="1"/>
    <col min="54" max="16384" width="9.1796875" style="14"/>
  </cols>
  <sheetData>
    <row r="1" spans="1:54" ht="20.5" customHeight="1">
      <c r="A1" s="894" t="s">
        <v>1167</v>
      </c>
      <c r="B1" s="15"/>
      <c r="C1" s="15"/>
      <c r="D1" s="15"/>
      <c r="E1" s="15"/>
      <c r="F1" s="15"/>
      <c r="G1" s="894" t="s">
        <v>1168</v>
      </c>
      <c r="H1" s="51"/>
      <c r="I1" s="51"/>
      <c r="J1" s="51"/>
      <c r="K1" s="51"/>
      <c r="L1" s="51"/>
      <c r="M1" s="51"/>
      <c r="N1" s="51"/>
      <c r="O1" s="51"/>
      <c r="P1" s="51"/>
      <c r="Q1" s="894" t="s">
        <v>1169</v>
      </c>
      <c r="AA1" s="894" t="s">
        <v>1169</v>
      </c>
      <c r="AK1" s="894" t="s">
        <v>1169</v>
      </c>
      <c r="AU1" s="894" t="s">
        <v>1170</v>
      </c>
      <c r="AV1" s="51"/>
      <c r="AW1" s="51"/>
      <c r="AX1" s="51"/>
      <c r="AY1" s="51"/>
      <c r="AZ1" s="51"/>
      <c r="BA1" s="51"/>
    </row>
    <row r="2" spans="1:54" ht="17.5" customHeight="1">
      <c r="A2" s="57" t="s">
        <v>1171</v>
      </c>
      <c r="B2" s="133"/>
      <c r="C2" s="133"/>
      <c r="D2" s="133"/>
      <c r="E2" s="133"/>
      <c r="F2" s="133"/>
      <c r="G2" s="1379" t="s">
        <v>2</v>
      </c>
      <c r="H2" s="51"/>
      <c r="I2" s="51"/>
      <c r="J2" s="51"/>
      <c r="K2" s="51"/>
      <c r="L2" s="51"/>
      <c r="M2" s="51"/>
      <c r="N2" s="51"/>
      <c r="O2" s="51"/>
      <c r="P2" s="51"/>
      <c r="Q2" s="1379" t="s">
        <v>2</v>
      </c>
      <c r="AA2" s="1379" t="s">
        <v>2</v>
      </c>
      <c r="AK2" s="1379" t="s">
        <v>2</v>
      </c>
      <c r="AU2" s="1379" t="s">
        <v>2</v>
      </c>
      <c r="AV2" s="51"/>
      <c r="AW2" s="51"/>
      <c r="AX2" s="51"/>
      <c r="AY2" s="51"/>
      <c r="AZ2" s="51"/>
      <c r="BA2" s="51"/>
    </row>
    <row r="3" spans="1:54" ht="12" customHeight="1">
      <c r="A3" s="58"/>
      <c r="B3" s="252"/>
      <c r="C3" s="252"/>
      <c r="D3" s="252"/>
      <c r="E3" s="252"/>
      <c r="F3" s="252"/>
      <c r="Q3" s="18" t="s">
        <v>1172</v>
      </c>
      <c r="AA3" s="18" t="s">
        <v>1172</v>
      </c>
      <c r="AK3" s="18" t="s">
        <v>1172</v>
      </c>
      <c r="AU3" s="18"/>
      <c r="AV3" s="129"/>
      <c r="AW3" s="129"/>
      <c r="AX3" s="129"/>
      <c r="AY3" s="129"/>
      <c r="AZ3" s="129"/>
      <c r="BA3" s="129"/>
      <c r="BB3" s="129"/>
    </row>
    <row r="4" spans="1:54" ht="14.15" customHeight="1" thickBot="1">
      <c r="A4" s="58"/>
      <c r="B4" s="248"/>
      <c r="C4" s="248"/>
      <c r="D4" s="248"/>
      <c r="E4" s="248"/>
      <c r="F4" s="248"/>
      <c r="G4" s="397"/>
      <c r="AU4" s="586"/>
      <c r="AV4" s="1558" t="s">
        <v>1173</v>
      </c>
      <c r="AW4" s="1558"/>
      <c r="AX4" s="1558" t="s">
        <v>1174</v>
      </c>
      <c r="AY4" s="1558"/>
      <c r="AZ4" s="1558" t="s">
        <v>1175</v>
      </c>
      <c r="BA4" s="1558"/>
      <c r="BB4" s="129"/>
    </row>
    <row r="5" spans="1:54" ht="32.5" customHeight="1">
      <c r="A5" s="57"/>
      <c r="B5" s="395"/>
      <c r="C5" s="395"/>
      <c r="D5" s="395"/>
      <c r="E5" s="395"/>
      <c r="F5" s="395"/>
      <c r="G5" s="1114" t="s">
        <v>768</v>
      </c>
      <c r="H5" s="1112" t="s">
        <v>1175</v>
      </c>
      <c r="I5" s="1112" t="s">
        <v>1174</v>
      </c>
      <c r="J5" s="1112" t="s">
        <v>1184</v>
      </c>
      <c r="K5" s="1113" t="s">
        <v>1188</v>
      </c>
      <c r="L5" s="1112" t="s">
        <v>1185</v>
      </c>
      <c r="M5" s="1112" t="s">
        <v>99</v>
      </c>
      <c r="N5" s="1112" t="s">
        <v>1189</v>
      </c>
      <c r="O5" s="1113" t="s">
        <v>317</v>
      </c>
      <c r="P5" s="1275"/>
      <c r="Q5" s="1273" t="s">
        <v>1175</v>
      </c>
      <c r="R5" s="1091" t="s">
        <v>1176</v>
      </c>
      <c r="S5" s="1091" t="s">
        <v>1177</v>
      </c>
      <c r="T5" s="1091" t="s">
        <v>1178</v>
      </c>
      <c r="U5" s="1091" t="s">
        <v>1179</v>
      </c>
      <c r="V5" s="1091" t="s">
        <v>1180</v>
      </c>
      <c r="W5" s="1091" t="s">
        <v>1181</v>
      </c>
      <c r="X5" s="1091" t="s">
        <v>1182</v>
      </c>
      <c r="Y5" s="1091" t="s">
        <v>1183</v>
      </c>
      <c r="Z5" s="1091" t="s">
        <v>317</v>
      </c>
      <c r="AA5" s="860" t="s">
        <v>1184</v>
      </c>
      <c r="AB5" s="1091" t="s">
        <v>1176</v>
      </c>
      <c r="AC5" s="1091" t="s">
        <v>1177</v>
      </c>
      <c r="AD5" s="1091" t="s">
        <v>1178</v>
      </c>
      <c r="AE5" s="1091" t="s">
        <v>1179</v>
      </c>
      <c r="AF5" s="1091" t="s">
        <v>1180</v>
      </c>
      <c r="AG5" s="1091" t="s">
        <v>1181</v>
      </c>
      <c r="AH5" s="1091" t="s">
        <v>1182</v>
      </c>
      <c r="AI5" s="1091" t="s">
        <v>1183</v>
      </c>
      <c r="AJ5" s="1091" t="s">
        <v>317</v>
      </c>
      <c r="AK5" s="1094" t="s">
        <v>1185</v>
      </c>
      <c r="AL5" s="1092" t="s">
        <v>1176</v>
      </c>
      <c r="AM5" s="1092" t="s">
        <v>1177</v>
      </c>
      <c r="AN5" s="1092" t="s">
        <v>1178</v>
      </c>
      <c r="AO5" s="1092" t="s">
        <v>1179</v>
      </c>
      <c r="AP5" s="1092" t="s">
        <v>1180</v>
      </c>
      <c r="AQ5" s="1092" t="s">
        <v>1181</v>
      </c>
      <c r="AR5" s="1092" t="s">
        <v>1182</v>
      </c>
      <c r="AS5" s="1092" t="s">
        <v>1183</v>
      </c>
      <c r="AT5" s="1092" t="s">
        <v>317</v>
      </c>
      <c r="AU5" s="1095" t="s">
        <v>103</v>
      </c>
      <c r="AV5" s="529" t="s">
        <v>1186</v>
      </c>
      <c r="AW5" s="529" t="s">
        <v>1187</v>
      </c>
      <c r="AX5" s="529" t="s">
        <v>1186</v>
      </c>
      <c r="AY5" s="529" t="s">
        <v>1187</v>
      </c>
      <c r="AZ5" s="529" t="s">
        <v>1186</v>
      </c>
      <c r="BA5" s="529" t="s">
        <v>1187</v>
      </c>
      <c r="BB5" s="129"/>
    </row>
    <row r="6" spans="1:54" ht="14.15" customHeight="1">
      <c r="A6" s="57"/>
      <c r="B6" s="395"/>
      <c r="C6" s="395"/>
      <c r="D6" s="395"/>
      <c r="E6" s="395"/>
      <c r="F6" s="395"/>
      <c r="G6" s="1206" t="s">
        <v>1190</v>
      </c>
      <c r="H6" s="1078">
        <v>50.8</v>
      </c>
      <c r="I6" s="1078">
        <v>10.7</v>
      </c>
      <c r="J6" s="1078">
        <v>3.8</v>
      </c>
      <c r="K6" s="1078">
        <v>5.4</v>
      </c>
      <c r="L6" s="1078">
        <v>0.6</v>
      </c>
      <c r="M6" s="1078">
        <v>0.2</v>
      </c>
      <c r="N6" s="1098"/>
      <c r="O6" s="1078">
        <v>71.400000000000006</v>
      </c>
      <c r="P6" s="1276"/>
      <c r="Q6" s="1206" t="s">
        <v>1190</v>
      </c>
      <c r="R6" s="1078">
        <v>50.8</v>
      </c>
      <c r="S6" s="1079" t="s">
        <v>345</v>
      </c>
      <c r="T6" s="1079" t="s">
        <v>345</v>
      </c>
      <c r="U6" s="1079" t="s">
        <v>345</v>
      </c>
      <c r="V6" s="1079" t="s">
        <v>345</v>
      </c>
      <c r="W6" s="1079" t="s">
        <v>345</v>
      </c>
      <c r="X6" s="1079" t="s">
        <v>345</v>
      </c>
      <c r="Y6" s="1079" t="s">
        <v>345</v>
      </c>
      <c r="Z6" s="1079">
        <v>50.8</v>
      </c>
      <c r="AA6" s="1206" t="s">
        <v>1190</v>
      </c>
      <c r="AB6" s="1078">
        <v>3.8</v>
      </c>
      <c r="AC6" s="1079" t="s">
        <v>345</v>
      </c>
      <c r="AD6" s="1079" t="s">
        <v>345</v>
      </c>
      <c r="AE6" s="1079" t="s">
        <v>345</v>
      </c>
      <c r="AF6" s="1079" t="s">
        <v>345</v>
      </c>
      <c r="AG6" s="1079" t="s">
        <v>345</v>
      </c>
      <c r="AH6" s="1079" t="s">
        <v>345</v>
      </c>
      <c r="AI6" s="1079" t="s">
        <v>345</v>
      </c>
      <c r="AJ6" s="1079">
        <v>3.8</v>
      </c>
      <c r="AK6" s="1206" t="s">
        <v>1190</v>
      </c>
      <c r="AL6" s="1078">
        <v>0.6</v>
      </c>
      <c r="AM6" s="1079" t="s">
        <v>345</v>
      </c>
      <c r="AN6" s="1079" t="s">
        <v>345</v>
      </c>
      <c r="AO6" s="1079" t="s">
        <v>345</v>
      </c>
      <c r="AP6" s="1079" t="s">
        <v>345</v>
      </c>
      <c r="AQ6" s="1079" t="s">
        <v>345</v>
      </c>
      <c r="AR6" s="1079" t="s">
        <v>345</v>
      </c>
      <c r="AS6" s="1079" t="s">
        <v>345</v>
      </c>
      <c r="AT6" s="1079">
        <v>0.6</v>
      </c>
      <c r="AU6" s="1228"/>
      <c r="AV6" s="1229"/>
      <c r="AW6" s="1229"/>
      <c r="AX6" s="1229"/>
      <c r="AY6" s="1229"/>
      <c r="AZ6" s="1229"/>
      <c r="BA6" s="1229"/>
      <c r="BB6" s="129"/>
    </row>
    <row r="7" spans="1:54" ht="14.15" customHeight="1">
      <c r="A7" s="57"/>
      <c r="B7" s="129"/>
      <c r="C7" s="129"/>
      <c r="D7" s="129"/>
      <c r="E7" s="129"/>
      <c r="F7" s="129"/>
      <c r="G7" s="1206" t="s">
        <v>1191</v>
      </c>
      <c r="H7" s="1078">
        <v>83.1</v>
      </c>
      <c r="I7" s="1078">
        <v>11.4</v>
      </c>
      <c r="J7" s="1078">
        <v>93</v>
      </c>
      <c r="K7" s="1078">
        <v>88.8</v>
      </c>
      <c r="L7" s="1078">
        <v>73.5</v>
      </c>
      <c r="M7" s="1078">
        <v>2.2000000000000002</v>
      </c>
      <c r="N7" s="1098"/>
      <c r="O7" s="1078">
        <v>351.9</v>
      </c>
      <c r="P7" s="1276"/>
      <c r="Q7" s="1206" t="s">
        <v>1191</v>
      </c>
      <c r="R7" s="1078">
        <v>11.2</v>
      </c>
      <c r="S7" s="1078">
        <v>3.6</v>
      </c>
      <c r="T7" s="1078">
        <v>10</v>
      </c>
      <c r="U7" s="1078">
        <v>8.3000000000000007</v>
      </c>
      <c r="V7" s="1078">
        <v>19</v>
      </c>
      <c r="W7" s="1078">
        <v>13</v>
      </c>
      <c r="X7" s="1078">
        <v>18.100000000000001</v>
      </c>
      <c r="Y7" s="1079" t="s">
        <v>345</v>
      </c>
      <c r="Z7" s="1079">
        <v>83.1</v>
      </c>
      <c r="AA7" s="1206" t="s">
        <v>1191</v>
      </c>
      <c r="AB7" s="1078">
        <v>7.6</v>
      </c>
      <c r="AC7" s="1078">
        <v>3</v>
      </c>
      <c r="AD7" s="1078">
        <v>10.199999999999999</v>
      </c>
      <c r="AE7" s="1078">
        <v>8.4</v>
      </c>
      <c r="AF7" s="1078">
        <v>14.1</v>
      </c>
      <c r="AG7" s="1078">
        <v>5.6</v>
      </c>
      <c r="AH7" s="1078">
        <v>44.1</v>
      </c>
      <c r="AI7" s="1079" t="s">
        <v>345</v>
      </c>
      <c r="AJ7" s="1079">
        <v>93</v>
      </c>
      <c r="AK7" s="1206" t="s">
        <v>1191</v>
      </c>
      <c r="AL7" s="1078">
        <v>5.5</v>
      </c>
      <c r="AM7" s="1078">
        <v>2.6</v>
      </c>
      <c r="AN7" s="1078">
        <v>7</v>
      </c>
      <c r="AO7" s="1078">
        <v>7.5</v>
      </c>
      <c r="AP7" s="1078">
        <v>16.100000000000001</v>
      </c>
      <c r="AQ7" s="1078">
        <v>17.100000000000001</v>
      </c>
      <c r="AR7" s="1078">
        <v>17.7</v>
      </c>
      <c r="AS7" s="1079" t="s">
        <v>345</v>
      </c>
      <c r="AT7" s="1079">
        <v>73.5</v>
      </c>
      <c r="AU7" s="250"/>
      <c r="AV7" s="251"/>
      <c r="AW7" s="251"/>
      <c r="AX7" s="251"/>
      <c r="AY7" s="251"/>
      <c r="AZ7" s="251"/>
      <c r="BA7" s="251"/>
      <c r="BB7" s="129"/>
    </row>
    <row r="8" spans="1:54" ht="14.15" customHeight="1" thickBot="1">
      <c r="A8" s="129"/>
      <c r="B8" s="57" t="s">
        <v>1192</v>
      </c>
      <c r="C8" s="129"/>
      <c r="D8" s="129"/>
      <c r="E8" s="129"/>
      <c r="F8" s="135"/>
      <c r="G8" s="1206" t="s">
        <v>1193</v>
      </c>
      <c r="H8" s="1078">
        <v>11.3</v>
      </c>
      <c r="I8" s="1078">
        <v>0.2</v>
      </c>
      <c r="J8" s="1078">
        <v>0.4</v>
      </c>
      <c r="K8" s="1078">
        <v>0.3</v>
      </c>
      <c r="L8" s="1078">
        <v>0.2</v>
      </c>
      <c r="M8" s="1078">
        <v>0.2</v>
      </c>
      <c r="N8" s="1098"/>
      <c r="O8" s="1078">
        <v>12.5</v>
      </c>
      <c r="P8" s="1276"/>
      <c r="Q8" s="1206" t="s">
        <v>1193</v>
      </c>
      <c r="R8" s="1078">
        <v>11</v>
      </c>
      <c r="S8" s="1078">
        <v>0.1</v>
      </c>
      <c r="T8" s="1078">
        <v>0.1</v>
      </c>
      <c r="U8" s="1078" t="s">
        <v>345</v>
      </c>
      <c r="V8" s="1078" t="s">
        <v>345</v>
      </c>
      <c r="W8" s="1078" t="s">
        <v>345</v>
      </c>
      <c r="X8" s="1079" t="s">
        <v>345</v>
      </c>
      <c r="Y8" s="1079" t="s">
        <v>345</v>
      </c>
      <c r="Z8" s="1079">
        <v>11.3</v>
      </c>
      <c r="AA8" s="1206" t="s">
        <v>1193</v>
      </c>
      <c r="AB8" s="1078">
        <v>0.4</v>
      </c>
      <c r="AC8" s="1078" t="s">
        <v>345</v>
      </c>
      <c r="AD8" s="1078" t="s">
        <v>345</v>
      </c>
      <c r="AE8" s="1078" t="s">
        <v>345</v>
      </c>
      <c r="AF8" s="1078" t="s">
        <v>345</v>
      </c>
      <c r="AG8" s="1078" t="s">
        <v>345</v>
      </c>
      <c r="AH8" s="1079" t="s">
        <v>345</v>
      </c>
      <c r="AI8" s="1079" t="s">
        <v>345</v>
      </c>
      <c r="AJ8" s="1079">
        <v>0.4</v>
      </c>
      <c r="AK8" s="1206" t="s">
        <v>1193</v>
      </c>
      <c r="AL8" s="1078">
        <v>0.1</v>
      </c>
      <c r="AM8" s="1078" t="s">
        <v>345</v>
      </c>
      <c r="AN8" s="1078" t="s">
        <v>345</v>
      </c>
      <c r="AO8" s="1078" t="s">
        <v>345</v>
      </c>
      <c r="AP8" s="1078" t="s">
        <v>345</v>
      </c>
      <c r="AQ8" s="1078" t="s">
        <v>345</v>
      </c>
      <c r="AR8" s="1079" t="s">
        <v>345</v>
      </c>
      <c r="AS8" s="1079" t="s">
        <v>345</v>
      </c>
      <c r="AT8" s="1079">
        <v>0.2</v>
      </c>
      <c r="AU8" s="1066" t="s">
        <v>1194</v>
      </c>
      <c r="AV8" s="1068">
        <v>124081.37914778251</v>
      </c>
      <c r="AW8" s="1068">
        <v>122173.06290314728</v>
      </c>
      <c r="AX8" s="1068">
        <v>20846.115490541404</v>
      </c>
      <c r="AY8" s="1068">
        <v>20798.419355730213</v>
      </c>
      <c r="AZ8" s="1068">
        <v>53398.82183303123</v>
      </c>
      <c r="BA8" s="1068">
        <v>53316.615137345187</v>
      </c>
      <c r="BB8" s="129"/>
    </row>
    <row r="9" spans="1:54" ht="14.15" customHeight="1">
      <c r="A9" s="860" t="s">
        <v>768</v>
      </c>
      <c r="B9" s="861" t="s">
        <v>1175</v>
      </c>
      <c r="C9" s="861" t="s">
        <v>1174</v>
      </c>
      <c r="D9" s="861" t="s">
        <v>1184</v>
      </c>
      <c r="E9" s="861" t="s">
        <v>99</v>
      </c>
      <c r="F9" s="861" t="s">
        <v>1195</v>
      </c>
      <c r="G9" s="1206" t="s">
        <v>1199</v>
      </c>
      <c r="H9" s="1078">
        <v>7.9</v>
      </c>
      <c r="I9" s="1078">
        <v>10.6</v>
      </c>
      <c r="J9" s="1078">
        <v>20.7</v>
      </c>
      <c r="K9" s="1078">
        <v>16.7</v>
      </c>
      <c r="L9" s="1078">
        <v>8.5</v>
      </c>
      <c r="M9" s="1078"/>
      <c r="N9" s="1078">
        <v>7.6</v>
      </c>
      <c r="O9" s="1078">
        <v>72.099999999999994</v>
      </c>
      <c r="P9" s="1276"/>
      <c r="Q9" s="133" t="s">
        <v>1196</v>
      </c>
      <c r="R9" s="1078">
        <v>7.9</v>
      </c>
      <c r="S9" s="1079" t="s">
        <v>345</v>
      </c>
      <c r="T9" s="1079" t="s">
        <v>345</v>
      </c>
      <c r="U9" s="1079" t="s">
        <v>345</v>
      </c>
      <c r="V9" s="1079" t="s">
        <v>345</v>
      </c>
      <c r="W9" s="1079" t="s">
        <v>345</v>
      </c>
      <c r="X9" s="1079" t="s">
        <v>345</v>
      </c>
      <c r="Y9" s="1078" t="s">
        <v>345</v>
      </c>
      <c r="Z9" s="1078">
        <v>7.9</v>
      </c>
      <c r="AA9" s="133" t="s">
        <v>1196</v>
      </c>
      <c r="AB9" s="1078">
        <v>20.7</v>
      </c>
      <c r="AC9" s="1079" t="s">
        <v>345</v>
      </c>
      <c r="AD9" s="1079" t="s">
        <v>345</v>
      </c>
      <c r="AE9" s="1079" t="s">
        <v>345</v>
      </c>
      <c r="AF9" s="1079" t="s">
        <v>345</v>
      </c>
      <c r="AG9" s="1079" t="s">
        <v>345</v>
      </c>
      <c r="AH9" s="1079" t="s">
        <v>345</v>
      </c>
      <c r="AI9" s="1078" t="s">
        <v>345</v>
      </c>
      <c r="AJ9" s="1078">
        <v>20.7</v>
      </c>
      <c r="AK9" s="133" t="s">
        <v>1196</v>
      </c>
      <c r="AL9" s="1078">
        <v>8.5</v>
      </c>
      <c r="AM9" s="1079" t="s">
        <v>345</v>
      </c>
      <c r="AN9" s="1079" t="s">
        <v>345</v>
      </c>
      <c r="AO9" s="1079" t="s">
        <v>345</v>
      </c>
      <c r="AP9" s="1079" t="s">
        <v>345</v>
      </c>
      <c r="AQ9" s="1079" t="s">
        <v>345</v>
      </c>
      <c r="AR9" s="1079" t="s">
        <v>345</v>
      </c>
      <c r="AS9" s="1078" t="s">
        <v>345</v>
      </c>
      <c r="AT9" s="1078">
        <v>8.5</v>
      </c>
      <c r="AU9" s="1067" t="s">
        <v>1197</v>
      </c>
      <c r="AV9" s="1069">
        <v>121585.15135305247</v>
      </c>
      <c r="AW9" s="1069">
        <v>120051.26927762675</v>
      </c>
      <c r="AX9" s="1069">
        <v>20541.14025290505</v>
      </c>
      <c r="AY9" s="1069">
        <v>20539.190403739311</v>
      </c>
      <c r="AZ9" s="1069">
        <v>53075.404768378678</v>
      </c>
      <c r="BA9" s="1069">
        <v>53041.710632390525</v>
      </c>
      <c r="BB9" s="129"/>
    </row>
    <row r="10" spans="1:54" ht="14.15" customHeight="1">
      <c r="A10" s="862" t="s">
        <v>1198</v>
      </c>
      <c r="B10" s="863">
        <v>53.075404768378675</v>
      </c>
      <c r="C10" s="863">
        <v>20.541140252905048</v>
      </c>
      <c r="D10" s="863">
        <v>21.638568502673987</v>
      </c>
      <c r="E10" s="863">
        <v>26.330037828595216</v>
      </c>
      <c r="F10" s="863">
        <v>121.58515135255288</v>
      </c>
      <c r="G10" s="1206" t="s">
        <v>1200</v>
      </c>
      <c r="H10" s="1078">
        <v>16.100000000000001</v>
      </c>
      <c r="I10" s="1078">
        <v>7.4</v>
      </c>
      <c r="J10" s="1078">
        <v>2.2000000000000002</v>
      </c>
      <c r="K10" s="1078">
        <v>2.8</v>
      </c>
      <c r="L10" s="1078">
        <v>1.3</v>
      </c>
      <c r="M10" s="1078">
        <v>0.9</v>
      </c>
      <c r="N10" s="1098"/>
      <c r="O10" s="1078">
        <v>30.7</v>
      </c>
      <c r="P10" s="1276"/>
      <c r="Q10" s="1206" t="s">
        <v>1200</v>
      </c>
      <c r="R10" s="1078" t="s">
        <v>345</v>
      </c>
      <c r="S10" s="1079" t="s">
        <v>345</v>
      </c>
      <c r="T10" s="1079" t="s">
        <v>345</v>
      </c>
      <c r="U10" s="1079" t="s">
        <v>345</v>
      </c>
      <c r="V10" s="1079" t="s">
        <v>345</v>
      </c>
      <c r="W10" s="1079" t="s">
        <v>345</v>
      </c>
      <c r="X10" s="1079" t="s">
        <v>345</v>
      </c>
      <c r="Y10" s="1078">
        <v>16.100000000000001</v>
      </c>
      <c r="Z10" s="1078">
        <v>16.100000000000001</v>
      </c>
      <c r="AA10" s="1206" t="s">
        <v>1200</v>
      </c>
      <c r="AB10" s="1078" t="s">
        <v>345</v>
      </c>
      <c r="AC10" s="1079" t="s">
        <v>345</v>
      </c>
      <c r="AD10" s="1079" t="s">
        <v>345</v>
      </c>
      <c r="AE10" s="1079" t="s">
        <v>345</v>
      </c>
      <c r="AF10" s="1079" t="s">
        <v>345</v>
      </c>
      <c r="AG10" s="1079" t="s">
        <v>345</v>
      </c>
      <c r="AH10" s="1079" t="s">
        <v>345</v>
      </c>
      <c r="AI10" s="1078">
        <v>2.2000000000000002</v>
      </c>
      <c r="AJ10" s="1078">
        <v>2.2000000000000002</v>
      </c>
      <c r="AK10" s="1206" t="s">
        <v>1200</v>
      </c>
      <c r="AL10" s="1078" t="s">
        <v>345</v>
      </c>
      <c r="AM10" s="1079" t="s">
        <v>345</v>
      </c>
      <c r="AN10" s="1079" t="s">
        <v>345</v>
      </c>
      <c r="AO10" s="1079" t="s">
        <v>345</v>
      </c>
      <c r="AP10" s="1079" t="s">
        <v>345</v>
      </c>
      <c r="AQ10" s="1079" t="s">
        <v>345</v>
      </c>
      <c r="AR10" s="1079" t="s">
        <v>345</v>
      </c>
      <c r="AS10" s="1078">
        <v>1.3</v>
      </c>
      <c r="AT10" s="1078">
        <v>1.3</v>
      </c>
      <c r="AU10" s="1067" t="s">
        <v>1201</v>
      </c>
      <c r="AV10" s="1069">
        <v>2496.2277947300345</v>
      </c>
      <c r="AW10" s="1069">
        <v>2121.7936255205291</v>
      </c>
      <c r="AX10" s="1069">
        <v>304.97523763635559</v>
      </c>
      <c r="AY10" s="1069">
        <v>259.2289519909022</v>
      </c>
      <c r="AZ10" s="1069">
        <v>323.41706465254987</v>
      </c>
      <c r="BA10" s="1069">
        <v>274.9045049546674</v>
      </c>
      <c r="BB10" s="129"/>
    </row>
    <row r="11" spans="1:54" ht="14.15" customHeight="1">
      <c r="A11" s="245" t="s">
        <v>1202</v>
      </c>
      <c r="B11" s="132">
        <v>49.422874682440003</v>
      </c>
      <c r="C11" s="132">
        <v>10.717790563833406</v>
      </c>
      <c r="D11" s="132">
        <v>10.815515158201915</v>
      </c>
      <c r="E11" s="132">
        <v>5.7847483556004349</v>
      </c>
      <c r="F11" s="132">
        <v>76.740928760075732</v>
      </c>
      <c r="G11" s="1099" t="s">
        <v>1206</v>
      </c>
      <c r="H11" s="1110"/>
      <c r="I11" s="1110"/>
      <c r="J11" s="1110"/>
      <c r="K11" s="1110"/>
      <c r="L11" s="1110"/>
      <c r="M11" s="1110"/>
      <c r="N11" s="1110">
        <v>85.9</v>
      </c>
      <c r="O11" s="1110">
        <v>85.9</v>
      </c>
      <c r="P11" s="1110"/>
      <c r="Q11" s="1084" t="s">
        <v>1203</v>
      </c>
      <c r="R11" s="1080">
        <v>81</v>
      </c>
      <c r="S11" s="1080">
        <v>3.7</v>
      </c>
      <c r="T11" s="1080">
        <v>10.1</v>
      </c>
      <c r="U11" s="1080">
        <v>8.3000000000000007</v>
      </c>
      <c r="V11" s="1080">
        <v>19</v>
      </c>
      <c r="W11" s="1080">
        <v>13</v>
      </c>
      <c r="X11" s="1080">
        <v>18.100000000000001</v>
      </c>
      <c r="Y11" s="1080">
        <v>16.100000000000001</v>
      </c>
      <c r="Z11" s="1080">
        <v>169.2</v>
      </c>
      <c r="AA11" s="1084" t="s">
        <v>1203</v>
      </c>
      <c r="AB11" s="1080">
        <v>32.4</v>
      </c>
      <c r="AC11" s="1080">
        <v>3</v>
      </c>
      <c r="AD11" s="1080">
        <v>10.199999999999999</v>
      </c>
      <c r="AE11" s="1080">
        <v>8.4</v>
      </c>
      <c r="AF11" s="1080">
        <v>14.1</v>
      </c>
      <c r="AG11" s="1080">
        <v>5.6</v>
      </c>
      <c r="AH11" s="1080">
        <v>44.1</v>
      </c>
      <c r="AI11" s="1080">
        <v>2.2000000000000002</v>
      </c>
      <c r="AJ11" s="1080">
        <v>120.1</v>
      </c>
      <c r="AK11" s="1084" t="s">
        <v>1203</v>
      </c>
      <c r="AL11" s="1080">
        <v>14.7</v>
      </c>
      <c r="AM11" s="1080">
        <v>2.6</v>
      </c>
      <c r="AN11" s="1080">
        <v>7</v>
      </c>
      <c r="AO11" s="1080">
        <v>7.5</v>
      </c>
      <c r="AP11" s="1080">
        <v>16.100000000000001</v>
      </c>
      <c r="AQ11" s="1080">
        <v>17.100000000000001</v>
      </c>
      <c r="AR11" s="1080">
        <v>17.7</v>
      </c>
      <c r="AS11" s="1080">
        <v>1.3</v>
      </c>
      <c r="AT11" s="1080">
        <v>84</v>
      </c>
      <c r="AU11" s="1067" t="s">
        <v>1204</v>
      </c>
      <c r="AV11" s="1069">
        <v>0</v>
      </c>
      <c r="AW11" s="1069">
        <v>0</v>
      </c>
      <c r="AX11" s="1069">
        <v>0</v>
      </c>
      <c r="AY11" s="1069">
        <v>0</v>
      </c>
      <c r="AZ11" s="1069">
        <v>0</v>
      </c>
      <c r="BA11" s="1069">
        <v>0</v>
      </c>
      <c r="BB11" s="129"/>
    </row>
    <row r="12" spans="1:54" ht="21.65" customHeight="1">
      <c r="A12" s="245" t="s">
        <v>1205</v>
      </c>
      <c r="B12" s="132">
        <v>2.9941581548243783</v>
      </c>
      <c r="C12" s="132">
        <v>8.6108154080259247</v>
      </c>
      <c r="D12" s="132">
        <v>1.2914143345625235</v>
      </c>
      <c r="E12" s="132">
        <v>4.9147322258580788</v>
      </c>
      <c r="F12" s="132">
        <v>17.811120123270907</v>
      </c>
      <c r="G12" s="1100" t="s">
        <v>1203</v>
      </c>
      <c r="H12" s="1097">
        <v>169.2</v>
      </c>
      <c r="I12" s="1097">
        <v>40.299999999999997</v>
      </c>
      <c r="J12" s="1097">
        <v>120.1</v>
      </c>
      <c r="K12" s="1097">
        <v>114</v>
      </c>
      <c r="L12" s="1097">
        <v>84</v>
      </c>
      <c r="M12" s="1097">
        <v>3.5</v>
      </c>
      <c r="N12" s="1097">
        <v>93.5</v>
      </c>
      <c r="O12" s="1097">
        <v>624.5</v>
      </c>
      <c r="P12" s="1272"/>
      <c r="Q12" s="1206" t="s">
        <v>1207</v>
      </c>
      <c r="R12" s="1078">
        <v>4.8</v>
      </c>
      <c r="S12" s="1078">
        <v>0.8</v>
      </c>
      <c r="T12" s="1078">
        <v>2.8</v>
      </c>
      <c r="U12" s="1078">
        <v>0.4</v>
      </c>
      <c r="V12" s="1078">
        <v>1.2</v>
      </c>
      <c r="W12" s="1078">
        <v>1.3</v>
      </c>
      <c r="X12" s="1079">
        <v>0.3</v>
      </c>
      <c r="Y12" s="1078">
        <v>63.5</v>
      </c>
      <c r="Z12" s="1078">
        <v>75.2</v>
      </c>
      <c r="AA12" s="1206" t="s">
        <v>1207</v>
      </c>
      <c r="AB12" s="1078">
        <v>0.9</v>
      </c>
      <c r="AC12" s="1078">
        <v>0.1</v>
      </c>
      <c r="AD12" s="1078">
        <v>0.1</v>
      </c>
      <c r="AE12" s="1078" t="s">
        <v>345</v>
      </c>
      <c r="AF12" s="1078" t="s">
        <v>345</v>
      </c>
      <c r="AG12" s="1078" t="s">
        <v>345</v>
      </c>
      <c r="AH12" s="1079" t="s">
        <v>345</v>
      </c>
      <c r="AI12" s="1078">
        <v>57</v>
      </c>
      <c r="AJ12" s="1078">
        <v>58.2</v>
      </c>
      <c r="AK12" s="1206" t="s">
        <v>1207</v>
      </c>
      <c r="AL12" s="1078">
        <v>1.8</v>
      </c>
      <c r="AM12" s="1078">
        <v>0.7</v>
      </c>
      <c r="AN12" s="1078">
        <v>0.2</v>
      </c>
      <c r="AO12" s="1078" t="s">
        <v>345</v>
      </c>
      <c r="AP12" s="1078">
        <v>0.1</v>
      </c>
      <c r="AQ12" s="1078">
        <v>0.1</v>
      </c>
      <c r="AR12" s="1079" t="s">
        <v>345</v>
      </c>
      <c r="AS12" s="1078">
        <v>27.9</v>
      </c>
      <c r="AT12" s="1078">
        <v>30.8</v>
      </c>
      <c r="AU12" s="1070"/>
      <c r="AV12" s="1073"/>
      <c r="AW12" s="1073"/>
      <c r="AX12" s="1073"/>
      <c r="AY12" s="1073"/>
      <c r="AZ12" s="1073"/>
      <c r="BA12" s="1073"/>
      <c r="BB12" s="129"/>
    </row>
    <row r="13" spans="1:54" ht="24.65" customHeight="1">
      <c r="A13" s="245" t="s">
        <v>1208</v>
      </c>
      <c r="B13" s="132">
        <v>0.17702713128362002</v>
      </c>
      <c r="C13" s="132">
        <v>1.1846792929637489</v>
      </c>
      <c r="D13" s="132">
        <v>2.5789425196851767</v>
      </c>
      <c r="E13" s="132">
        <v>1.1798524477634027</v>
      </c>
      <c r="F13" s="132">
        <v>5.1205013916959468</v>
      </c>
      <c r="G13" s="1206"/>
      <c r="H13" s="134"/>
      <c r="I13" s="134"/>
      <c r="J13" s="134"/>
      <c r="K13" s="134"/>
      <c r="L13" s="134"/>
      <c r="M13" s="134"/>
      <c r="N13" s="134"/>
      <c r="O13" s="134"/>
      <c r="P13" s="395"/>
      <c r="Q13" s="1206" t="s">
        <v>1209</v>
      </c>
      <c r="R13" s="1078">
        <v>10.9</v>
      </c>
      <c r="S13" s="1078">
        <v>2.4</v>
      </c>
      <c r="T13" s="1078">
        <v>0.2</v>
      </c>
      <c r="U13" s="1078">
        <v>12.7</v>
      </c>
      <c r="V13" s="1078" t="s">
        <v>345</v>
      </c>
      <c r="W13" s="1078" t="s">
        <v>345</v>
      </c>
      <c r="X13" s="1079" t="s">
        <v>345</v>
      </c>
      <c r="Y13" s="1078" t="s">
        <v>345</v>
      </c>
      <c r="Z13" s="1079">
        <v>26.2</v>
      </c>
      <c r="AA13" s="1206" t="s">
        <v>1209</v>
      </c>
      <c r="AB13" s="1078">
        <v>2.2999999999999998</v>
      </c>
      <c r="AC13" s="1078" t="s">
        <v>345</v>
      </c>
      <c r="AD13" s="1078" t="s">
        <v>345</v>
      </c>
      <c r="AE13" s="1078" t="s">
        <v>345</v>
      </c>
      <c r="AF13" s="1078" t="s">
        <v>345</v>
      </c>
      <c r="AG13" s="1078" t="s">
        <v>345</v>
      </c>
      <c r="AH13" s="1079" t="s">
        <v>345</v>
      </c>
      <c r="AI13" s="1078" t="s">
        <v>345</v>
      </c>
      <c r="AJ13" s="1079">
        <v>2.4</v>
      </c>
      <c r="AK13" s="1206" t="s">
        <v>1209</v>
      </c>
      <c r="AL13" s="1078">
        <v>4.5999999999999996</v>
      </c>
      <c r="AM13" s="1078">
        <v>1.1000000000000001</v>
      </c>
      <c r="AN13" s="1078" t="s">
        <v>345</v>
      </c>
      <c r="AO13" s="1078" t="s">
        <v>345</v>
      </c>
      <c r="AP13" s="1078">
        <v>0.1</v>
      </c>
      <c r="AQ13" s="1078">
        <v>0.1</v>
      </c>
      <c r="AR13" s="1079" t="s">
        <v>345</v>
      </c>
      <c r="AS13" s="1078" t="s">
        <v>345</v>
      </c>
      <c r="AT13" s="1079">
        <v>5.9</v>
      </c>
      <c r="AU13" s="1066" t="s">
        <v>1210</v>
      </c>
      <c r="AV13" s="1068">
        <v>392203.65933469112</v>
      </c>
      <c r="AW13" s="1068">
        <v>97425.538252300103</v>
      </c>
      <c r="AX13" s="1068">
        <v>59886.108652010553</v>
      </c>
      <c r="AY13" s="1068">
        <v>34860.849384676563</v>
      </c>
      <c r="AZ13" s="1068">
        <v>153903.52296869797</v>
      </c>
      <c r="BA13" s="1068">
        <v>57018.710920060737</v>
      </c>
      <c r="BB13" s="129"/>
    </row>
    <row r="14" spans="1:54" ht="14.15" customHeight="1">
      <c r="A14" s="245" t="s">
        <v>1211</v>
      </c>
      <c r="B14" s="132">
        <v>0.48134479983067002</v>
      </c>
      <c r="C14" s="132">
        <v>2.7854988081965303E-2</v>
      </c>
      <c r="D14" s="132">
        <v>6.9526964902243726</v>
      </c>
      <c r="E14" s="132">
        <v>14.4507047993733</v>
      </c>
      <c r="F14" s="132">
        <v>21.912601077510285</v>
      </c>
      <c r="G14" s="1206" t="s">
        <v>1207</v>
      </c>
      <c r="H14" s="1078">
        <v>75.2</v>
      </c>
      <c r="I14" s="1078">
        <v>19.2</v>
      </c>
      <c r="J14" s="1078">
        <v>58.2</v>
      </c>
      <c r="K14" s="1078">
        <v>34.9</v>
      </c>
      <c r="L14" s="1078">
        <v>30.8</v>
      </c>
      <c r="M14" s="1078">
        <v>2.8</v>
      </c>
      <c r="N14" s="1098"/>
      <c r="O14" s="1078">
        <v>221.1</v>
      </c>
      <c r="P14" s="1276"/>
      <c r="Q14" s="1206" t="s">
        <v>1212</v>
      </c>
      <c r="R14" s="1078">
        <v>1.1000000000000001</v>
      </c>
      <c r="S14" s="1078">
        <v>0.6</v>
      </c>
      <c r="T14" s="1078">
        <v>5.4</v>
      </c>
      <c r="U14" s="1078" t="s">
        <v>345</v>
      </c>
      <c r="V14" s="1078" t="s">
        <v>345</v>
      </c>
      <c r="W14" s="1078" t="s">
        <v>345</v>
      </c>
      <c r="X14" s="1079" t="s">
        <v>345</v>
      </c>
      <c r="Y14" s="1078" t="s">
        <v>345</v>
      </c>
      <c r="Z14" s="1079">
        <v>7.1</v>
      </c>
      <c r="AA14" s="1206" t="s">
        <v>1212</v>
      </c>
      <c r="AB14" s="1078" t="s">
        <v>345</v>
      </c>
      <c r="AC14" s="1078" t="s">
        <v>345</v>
      </c>
      <c r="AD14" s="1078" t="s">
        <v>345</v>
      </c>
      <c r="AE14" s="1078" t="s">
        <v>345</v>
      </c>
      <c r="AF14" s="1078" t="s">
        <v>345</v>
      </c>
      <c r="AG14" s="1078" t="s">
        <v>345</v>
      </c>
      <c r="AH14" s="1079" t="s">
        <v>345</v>
      </c>
      <c r="AI14" s="1078" t="s">
        <v>345</v>
      </c>
      <c r="AJ14" s="1079" t="s">
        <v>345</v>
      </c>
      <c r="AK14" s="1206" t="s">
        <v>1212</v>
      </c>
      <c r="AL14" s="1078" t="s">
        <v>345</v>
      </c>
      <c r="AM14" s="1078" t="s">
        <v>345</v>
      </c>
      <c r="AN14" s="1078" t="s">
        <v>345</v>
      </c>
      <c r="AO14" s="1078" t="s">
        <v>345</v>
      </c>
      <c r="AP14" s="1078" t="s">
        <v>345</v>
      </c>
      <c r="AQ14" s="1078" t="s">
        <v>345</v>
      </c>
      <c r="AR14" s="1079" t="s">
        <v>345</v>
      </c>
      <c r="AS14" s="1078" t="s">
        <v>345</v>
      </c>
      <c r="AT14" s="1079" t="s">
        <v>345</v>
      </c>
      <c r="AU14" s="1067" t="s">
        <v>1213</v>
      </c>
      <c r="AV14" s="1069">
        <v>105026.8414851167</v>
      </c>
      <c r="AW14" s="1069">
        <v>7108.4119943117494</v>
      </c>
      <c r="AX14" s="1069">
        <v>354.72443950383365</v>
      </c>
      <c r="AY14" s="1069">
        <v>52.873719068240817</v>
      </c>
      <c r="AZ14" s="1069">
        <v>34465.859097689783</v>
      </c>
      <c r="BA14" s="1069">
        <v>2370.4428951969849</v>
      </c>
      <c r="BB14" s="129"/>
    </row>
    <row r="15" spans="1:54" ht="14.15" customHeight="1">
      <c r="A15" s="862" t="s">
        <v>1214</v>
      </c>
      <c r="B15" s="863">
        <v>0.32341706465254982</v>
      </c>
      <c r="C15" s="863">
        <v>0.30497523763635553</v>
      </c>
      <c r="D15" s="863">
        <v>0.18358260739911555</v>
      </c>
      <c r="E15" s="863">
        <v>1.6842528850420126</v>
      </c>
      <c r="F15" s="863">
        <v>2.4962277947300371</v>
      </c>
      <c r="G15" s="1206" t="s">
        <v>1209</v>
      </c>
      <c r="H15" s="1078">
        <v>26.2</v>
      </c>
      <c r="I15" s="1078">
        <v>5.9</v>
      </c>
      <c r="J15" s="1078">
        <v>2.4</v>
      </c>
      <c r="K15" s="1078">
        <v>4.5999999999999996</v>
      </c>
      <c r="L15" s="1078">
        <v>5.9</v>
      </c>
      <c r="M15" s="1078">
        <v>0.5</v>
      </c>
      <c r="N15" s="1098"/>
      <c r="O15" s="1078">
        <v>45.5</v>
      </c>
      <c r="P15" s="1276"/>
      <c r="Q15" s="1206" t="s">
        <v>1215</v>
      </c>
      <c r="R15" s="1078">
        <v>2.2000000000000002</v>
      </c>
      <c r="S15" s="1078">
        <v>8.1999999999999993</v>
      </c>
      <c r="T15" s="1078">
        <v>2.1</v>
      </c>
      <c r="U15" s="1078" t="s">
        <v>345</v>
      </c>
      <c r="V15" s="1078" t="s">
        <v>345</v>
      </c>
      <c r="W15" s="1078" t="s">
        <v>345</v>
      </c>
      <c r="X15" s="1079" t="s">
        <v>345</v>
      </c>
      <c r="Y15" s="1078" t="s">
        <v>345</v>
      </c>
      <c r="Z15" s="1079">
        <v>12.5</v>
      </c>
      <c r="AA15" s="1206" t="s">
        <v>1215</v>
      </c>
      <c r="AB15" s="1078" t="s">
        <v>345</v>
      </c>
      <c r="AC15" s="1078" t="s">
        <v>345</v>
      </c>
      <c r="AD15" s="1078" t="s">
        <v>345</v>
      </c>
      <c r="AE15" s="1078" t="s">
        <v>345</v>
      </c>
      <c r="AF15" s="1078" t="s">
        <v>345</v>
      </c>
      <c r="AG15" s="1078" t="s">
        <v>345</v>
      </c>
      <c r="AH15" s="1079" t="s">
        <v>345</v>
      </c>
      <c r="AI15" s="1078" t="s">
        <v>345</v>
      </c>
      <c r="AJ15" s="1079" t="s">
        <v>345</v>
      </c>
      <c r="AK15" s="1206" t="s">
        <v>1215</v>
      </c>
      <c r="AL15" s="1078" t="s">
        <v>345</v>
      </c>
      <c r="AM15" s="1078" t="s">
        <v>345</v>
      </c>
      <c r="AN15" s="1078" t="s">
        <v>345</v>
      </c>
      <c r="AO15" s="1078" t="s">
        <v>345</v>
      </c>
      <c r="AP15" s="1078" t="s">
        <v>345</v>
      </c>
      <c r="AQ15" s="1078" t="s">
        <v>345</v>
      </c>
      <c r="AR15" s="1079" t="s">
        <v>345</v>
      </c>
      <c r="AS15" s="1078" t="s">
        <v>345</v>
      </c>
      <c r="AT15" s="1079" t="s">
        <v>345</v>
      </c>
      <c r="AU15" s="1067" t="s">
        <v>1216</v>
      </c>
      <c r="AV15" s="1069"/>
      <c r="AW15" s="1069"/>
      <c r="AX15" s="1069"/>
      <c r="AY15" s="1069"/>
      <c r="AZ15" s="1069"/>
      <c r="BA15" s="1069"/>
      <c r="BB15" s="129"/>
    </row>
    <row r="16" spans="1:54" ht="14.15" customHeight="1">
      <c r="A16" s="245" t="s">
        <v>1211</v>
      </c>
      <c r="B16" s="132">
        <v>0.32338816949734983</v>
      </c>
      <c r="C16" s="132">
        <v>0.29243742636527226</v>
      </c>
      <c r="D16" s="132">
        <v>0.18297206306620101</v>
      </c>
      <c r="E16" s="132">
        <v>1.6842528850420126</v>
      </c>
      <c r="F16" s="132">
        <v>2.4830505439708395</v>
      </c>
      <c r="G16" s="1206" t="s">
        <v>1220</v>
      </c>
      <c r="H16" s="1078">
        <v>47.100000000000009</v>
      </c>
      <c r="I16" s="1078">
        <v>32.099999999999994</v>
      </c>
      <c r="J16" s="1078">
        <v>32.799999999999997</v>
      </c>
      <c r="K16" s="1078">
        <v>54</v>
      </c>
      <c r="L16" s="1078">
        <v>14.8</v>
      </c>
      <c r="M16" s="1078">
        <v>12.3</v>
      </c>
      <c r="N16" s="1078"/>
      <c r="O16" s="1078">
        <v>193</v>
      </c>
      <c r="P16" s="1276"/>
      <c r="Q16" s="1206" t="s">
        <v>1217</v>
      </c>
      <c r="R16" s="1078">
        <v>0.2</v>
      </c>
      <c r="S16" s="1078">
        <v>0.5</v>
      </c>
      <c r="T16" s="1078">
        <v>0.7</v>
      </c>
      <c r="U16" s="1078" t="s">
        <v>345</v>
      </c>
      <c r="V16" s="1078" t="s">
        <v>345</v>
      </c>
      <c r="W16" s="1078" t="s">
        <v>345</v>
      </c>
      <c r="X16" s="1079" t="s">
        <v>345</v>
      </c>
      <c r="Y16" s="1078" t="s">
        <v>345</v>
      </c>
      <c r="Z16" s="1079">
        <v>1.5</v>
      </c>
      <c r="AA16" s="1206" t="s">
        <v>1217</v>
      </c>
      <c r="AB16" s="1078" t="s">
        <v>345</v>
      </c>
      <c r="AC16" s="1078" t="s">
        <v>345</v>
      </c>
      <c r="AD16" s="1078" t="s">
        <v>345</v>
      </c>
      <c r="AE16" s="1078" t="s">
        <v>345</v>
      </c>
      <c r="AF16" s="1078" t="s">
        <v>345</v>
      </c>
      <c r="AG16" s="1078" t="s">
        <v>345</v>
      </c>
      <c r="AH16" s="1079" t="s">
        <v>345</v>
      </c>
      <c r="AI16" s="1078" t="s">
        <v>345</v>
      </c>
      <c r="AJ16" s="1079" t="s">
        <v>345</v>
      </c>
      <c r="AK16" s="1206" t="s">
        <v>1217</v>
      </c>
      <c r="AL16" s="1078" t="s">
        <v>345</v>
      </c>
      <c r="AM16" s="1078" t="s">
        <v>345</v>
      </c>
      <c r="AN16" s="1078" t="s">
        <v>345</v>
      </c>
      <c r="AO16" s="1078" t="s">
        <v>345</v>
      </c>
      <c r="AP16" s="1078" t="s">
        <v>345</v>
      </c>
      <c r="AQ16" s="1078" t="s">
        <v>345</v>
      </c>
      <c r="AR16" s="1079" t="s">
        <v>345</v>
      </c>
      <c r="AS16" s="1078" t="s">
        <v>345</v>
      </c>
      <c r="AT16" s="1079" t="s">
        <v>345</v>
      </c>
      <c r="AU16" s="1067" t="s">
        <v>1218</v>
      </c>
      <c r="AV16" s="1069">
        <v>130780.18874667519</v>
      </c>
      <c r="AW16" s="1069">
        <v>60140.956718751935</v>
      </c>
      <c r="AX16" s="1069">
        <v>20655.460064150608</v>
      </c>
      <c r="AY16" s="1069">
        <v>11068.999476113697</v>
      </c>
      <c r="AZ16" s="1069">
        <v>39766.789148017822</v>
      </c>
      <c r="BA16" s="1069">
        <v>17083.261998808885</v>
      </c>
      <c r="BB16" s="129"/>
    </row>
    <row r="17" spans="1:54" ht="14.15" customHeight="1">
      <c r="A17" s="866" t="s">
        <v>1219</v>
      </c>
      <c r="B17" s="867">
        <v>2.8895155199999222E-5</v>
      </c>
      <c r="C17" s="867">
        <v>1.2537811271083296E-2</v>
      </c>
      <c r="D17" s="867">
        <v>6.1054433291454497E-4</v>
      </c>
      <c r="E17" s="867">
        <v>0</v>
      </c>
      <c r="F17" s="867">
        <v>1.3177250759197838E-2</v>
      </c>
      <c r="G17" s="1108" t="s">
        <v>1224</v>
      </c>
      <c r="H17" s="1078">
        <v>7.1</v>
      </c>
      <c r="I17" s="1078">
        <v>14.1</v>
      </c>
      <c r="J17" s="1078"/>
      <c r="K17" s="1078"/>
      <c r="L17" s="1078"/>
      <c r="M17" s="1078">
        <v>5.9</v>
      </c>
      <c r="N17" s="1098"/>
      <c r="O17" s="1078">
        <v>27.1</v>
      </c>
      <c r="P17" s="1276"/>
      <c r="Q17" s="1206" t="s">
        <v>1221</v>
      </c>
      <c r="R17" s="1078">
        <v>0.1</v>
      </c>
      <c r="S17" s="1078" t="s">
        <v>345</v>
      </c>
      <c r="T17" s="1078">
        <v>2.7</v>
      </c>
      <c r="U17" s="1078">
        <v>1.4</v>
      </c>
      <c r="V17" s="1078">
        <v>5.5</v>
      </c>
      <c r="W17" s="1078">
        <v>2.8</v>
      </c>
      <c r="X17" s="1079">
        <v>0.7</v>
      </c>
      <c r="Y17" s="1078" t="s">
        <v>345</v>
      </c>
      <c r="Z17" s="1079">
        <v>13.3</v>
      </c>
      <c r="AA17" s="1206" t="s">
        <v>1221</v>
      </c>
      <c r="AB17" s="1078">
        <v>3.4</v>
      </c>
      <c r="AC17" s="1078" t="s">
        <v>345</v>
      </c>
      <c r="AD17" s="1078">
        <v>0.4</v>
      </c>
      <c r="AE17" s="1078">
        <v>6.6</v>
      </c>
      <c r="AF17" s="1078">
        <v>17.8</v>
      </c>
      <c r="AG17" s="1078">
        <v>1.8</v>
      </c>
      <c r="AH17" s="1079">
        <v>0.1</v>
      </c>
      <c r="AI17" s="1078" t="s">
        <v>345</v>
      </c>
      <c r="AJ17" s="1079">
        <v>30</v>
      </c>
      <c r="AK17" s="1206" t="s">
        <v>1221</v>
      </c>
      <c r="AL17" s="1078" t="s">
        <v>345</v>
      </c>
      <c r="AM17" s="1078">
        <v>1.5</v>
      </c>
      <c r="AN17" s="1078" t="s">
        <v>345</v>
      </c>
      <c r="AO17" s="1078">
        <v>2.4</v>
      </c>
      <c r="AP17" s="1078">
        <v>7.8</v>
      </c>
      <c r="AQ17" s="1078">
        <v>0.2</v>
      </c>
      <c r="AR17" s="1079">
        <v>0.1</v>
      </c>
      <c r="AS17" s="1078" t="s">
        <v>345</v>
      </c>
      <c r="AT17" s="1079">
        <v>11.9</v>
      </c>
      <c r="AU17" s="1067" t="s">
        <v>1222</v>
      </c>
      <c r="AV17" s="1069">
        <v>23969.787022489716</v>
      </c>
      <c r="AW17" s="1069">
        <v>4232.9496145610037</v>
      </c>
      <c r="AX17" s="1069">
        <v>5652.4432187251468</v>
      </c>
      <c r="AY17" s="1069">
        <v>1230.3009563840258</v>
      </c>
      <c r="AZ17" s="1069">
        <v>6835.0962471203811</v>
      </c>
      <c r="BA17" s="1069">
        <v>536.36790024191828</v>
      </c>
      <c r="BB17" s="129"/>
    </row>
    <row r="18" spans="1:54" ht="14.15" customHeight="1">
      <c r="A18" s="864" t="s">
        <v>1223</v>
      </c>
      <c r="B18" s="865">
        <v>53.398821833031199</v>
      </c>
      <c r="C18" s="865">
        <v>20.846115490541411</v>
      </c>
      <c r="D18" s="865">
        <v>21.822151110073133</v>
      </c>
      <c r="E18" s="865">
        <v>28.014290713637212</v>
      </c>
      <c r="F18" s="865">
        <v>124.08137914728293</v>
      </c>
      <c r="G18" s="1108" t="s">
        <v>1227</v>
      </c>
      <c r="H18" s="1078">
        <v>12.5</v>
      </c>
      <c r="I18" s="1078">
        <v>8.1999999999999993</v>
      </c>
      <c r="J18" s="1078"/>
      <c r="K18" s="1078"/>
      <c r="L18" s="1078"/>
      <c r="M18" s="1078">
        <v>2.7</v>
      </c>
      <c r="N18" s="1098"/>
      <c r="O18" s="1078">
        <v>23.4</v>
      </c>
      <c r="P18" s="1276"/>
      <c r="Q18" s="1206" t="s">
        <v>1357</v>
      </c>
      <c r="R18" s="1078" t="s">
        <v>345</v>
      </c>
      <c r="S18" s="1078">
        <v>0.1</v>
      </c>
      <c r="T18" s="1078">
        <v>2.8</v>
      </c>
      <c r="U18" s="1078">
        <v>0.1</v>
      </c>
      <c r="V18" s="1078">
        <v>2.9</v>
      </c>
      <c r="W18" s="1078">
        <v>2.5</v>
      </c>
      <c r="X18" s="1079">
        <v>0.1</v>
      </c>
      <c r="Y18" s="1078" t="s">
        <v>345</v>
      </c>
      <c r="Z18" s="1079">
        <v>8.6</v>
      </c>
      <c r="AA18" s="1206" t="s">
        <v>1357</v>
      </c>
      <c r="AB18" s="1078" t="s">
        <v>345</v>
      </c>
      <c r="AC18" s="1078">
        <v>0.3</v>
      </c>
      <c r="AD18" s="1078">
        <v>1.4</v>
      </c>
      <c r="AE18" s="1078">
        <v>0.1</v>
      </c>
      <c r="AF18" s="1078" t="s">
        <v>345</v>
      </c>
      <c r="AG18" s="1078" t="s">
        <v>345</v>
      </c>
      <c r="AH18" s="1079" t="s">
        <v>345</v>
      </c>
      <c r="AI18" s="1078" t="s">
        <v>345</v>
      </c>
      <c r="AJ18" s="1079">
        <v>1.9</v>
      </c>
      <c r="AK18" s="1206" t="s">
        <v>1357</v>
      </c>
      <c r="AL18" s="1078" t="s">
        <v>345</v>
      </c>
      <c r="AM18" s="1078" t="s">
        <v>345</v>
      </c>
      <c r="AN18" s="1078">
        <v>0.8</v>
      </c>
      <c r="AO18" s="1078">
        <v>0.3</v>
      </c>
      <c r="AP18" s="1078">
        <v>0.6</v>
      </c>
      <c r="AQ18" s="1078">
        <v>0.1</v>
      </c>
      <c r="AR18" s="1079" t="s">
        <v>345</v>
      </c>
      <c r="AS18" s="1078" t="s">
        <v>345</v>
      </c>
      <c r="AT18" s="1079">
        <v>1.8</v>
      </c>
      <c r="AU18" s="1067" t="s">
        <v>1226</v>
      </c>
      <c r="AV18" s="1069">
        <v>78995.723869811103</v>
      </c>
      <c r="AW18" s="1069">
        <v>16887.21348047943</v>
      </c>
      <c r="AX18" s="1069">
        <v>26672.040113209805</v>
      </c>
      <c r="AY18" s="1069">
        <v>22076.74647386646</v>
      </c>
      <c r="AZ18" s="1069">
        <v>53546.447342970001</v>
      </c>
      <c r="BA18" s="1069">
        <v>31761.854797072996</v>
      </c>
      <c r="BB18" s="129"/>
    </row>
    <row r="19" spans="1:54" ht="14.15" customHeight="1">
      <c r="A19"/>
      <c r="B19" s="516"/>
      <c r="C19" s="516"/>
      <c r="D19" s="516"/>
      <c r="E19" s="516"/>
      <c r="F19" s="516"/>
      <c r="G19" s="1206" t="s">
        <v>1231</v>
      </c>
      <c r="H19" s="1078">
        <v>1.5</v>
      </c>
      <c r="I19" s="1078">
        <v>4.3</v>
      </c>
      <c r="J19" s="1078"/>
      <c r="K19" s="1078"/>
      <c r="L19" s="1078"/>
      <c r="M19" s="1078">
        <v>1.1000000000000001</v>
      </c>
      <c r="N19" s="1098"/>
      <c r="O19" s="1078">
        <v>6.9</v>
      </c>
      <c r="P19" s="1276"/>
      <c r="Q19" s="1206" t="s">
        <v>1358</v>
      </c>
      <c r="R19" s="1078" t="s">
        <v>345</v>
      </c>
      <c r="S19" s="1078" t="s">
        <v>345</v>
      </c>
      <c r="T19" s="1078" t="s">
        <v>345</v>
      </c>
      <c r="U19" s="1078">
        <v>1</v>
      </c>
      <c r="V19" s="1078">
        <v>1</v>
      </c>
      <c r="W19" s="1078">
        <v>1.6</v>
      </c>
      <c r="X19" s="1079">
        <v>0.1</v>
      </c>
      <c r="Y19" s="1078" t="s">
        <v>345</v>
      </c>
      <c r="Z19" s="1079">
        <v>3.7</v>
      </c>
      <c r="AA19" s="1206" t="s">
        <v>1358</v>
      </c>
      <c r="AB19" s="1078" t="s">
        <v>345</v>
      </c>
      <c r="AC19" s="1078" t="s">
        <v>345</v>
      </c>
      <c r="AD19" s="1078" t="s">
        <v>345</v>
      </c>
      <c r="AE19" s="1078">
        <v>0.3</v>
      </c>
      <c r="AF19" s="1078" t="s">
        <v>345</v>
      </c>
      <c r="AG19" s="1078" t="s">
        <v>345</v>
      </c>
      <c r="AH19" s="1079" t="s">
        <v>345</v>
      </c>
      <c r="AI19" s="1078" t="s">
        <v>345</v>
      </c>
      <c r="AJ19" s="1079">
        <v>0.3</v>
      </c>
      <c r="AK19" s="1206" t="s">
        <v>1358</v>
      </c>
      <c r="AL19" s="1078" t="s">
        <v>345</v>
      </c>
      <c r="AM19" s="1078" t="s">
        <v>345</v>
      </c>
      <c r="AN19" s="1078" t="s">
        <v>345</v>
      </c>
      <c r="AO19" s="1078">
        <v>0.2</v>
      </c>
      <c r="AP19" s="1078">
        <v>0.4</v>
      </c>
      <c r="AQ19" s="1078">
        <v>0.4</v>
      </c>
      <c r="AR19" s="1079" t="s">
        <v>345</v>
      </c>
      <c r="AS19" s="1078" t="s">
        <v>345</v>
      </c>
      <c r="AT19" s="1079">
        <v>0.9</v>
      </c>
      <c r="AU19" s="1067" t="s">
        <v>1229</v>
      </c>
      <c r="AV19" s="1069">
        <v>53431.11821059839</v>
      </c>
      <c r="AW19" s="1069">
        <v>9056.0064441959894</v>
      </c>
      <c r="AX19" s="1069">
        <v>6551.4408164211591</v>
      </c>
      <c r="AY19" s="1069">
        <v>431.92875924413909</v>
      </c>
      <c r="AZ19" s="1069">
        <v>19289.331132899995</v>
      </c>
      <c r="BA19" s="1069">
        <v>5266.7833287399517</v>
      </c>
      <c r="BB19" s="129"/>
    </row>
    <row r="20" spans="1:54" ht="14.15" customHeight="1">
      <c r="A20" s="245" t="s">
        <v>1230</v>
      </c>
      <c r="B20" s="132">
        <v>0.28171850918999997</v>
      </c>
      <c r="C20" s="132">
        <v>3.484417412000005E-2</v>
      </c>
      <c r="D20" s="132">
        <v>5.7119143399999989E-3</v>
      </c>
      <c r="E20" s="132">
        <v>0.2549238038699998</v>
      </c>
      <c r="F20" s="132">
        <v>0.57719840151999979</v>
      </c>
      <c r="G20" s="1206" t="s">
        <v>1233</v>
      </c>
      <c r="H20" s="1078">
        <v>13.3</v>
      </c>
      <c r="I20" s="1078"/>
      <c r="J20" s="1078">
        <v>30</v>
      </c>
      <c r="K20" s="1078">
        <v>54</v>
      </c>
      <c r="L20" s="1078">
        <v>11.9</v>
      </c>
      <c r="M20" s="1078">
        <v>0.4</v>
      </c>
      <c r="N20" s="1098"/>
      <c r="O20" s="1078">
        <v>109.5</v>
      </c>
      <c r="P20" s="1276"/>
      <c r="Q20" s="1206" t="s">
        <v>1225</v>
      </c>
      <c r="R20" s="1078" t="s">
        <v>345</v>
      </c>
      <c r="S20" s="1078" t="s">
        <v>345</v>
      </c>
      <c r="T20" s="1078">
        <v>0.1</v>
      </c>
      <c r="U20" s="1078">
        <v>0.1</v>
      </c>
      <c r="V20" s="1078">
        <v>0.2</v>
      </c>
      <c r="W20" s="1078" t="s">
        <v>345</v>
      </c>
      <c r="X20" s="1078" t="s">
        <v>345</v>
      </c>
      <c r="Y20" s="1079" t="s">
        <v>345</v>
      </c>
      <c r="Z20" s="1079">
        <v>0.4</v>
      </c>
      <c r="AA20" s="1206" t="s">
        <v>1225</v>
      </c>
      <c r="AB20" s="1078" t="s">
        <v>345</v>
      </c>
      <c r="AC20" s="1078" t="s">
        <v>345</v>
      </c>
      <c r="AD20" s="1078" t="s">
        <v>345</v>
      </c>
      <c r="AE20" s="1078">
        <v>0.1</v>
      </c>
      <c r="AF20" s="1078">
        <v>0.4</v>
      </c>
      <c r="AG20" s="1078" t="s">
        <v>345</v>
      </c>
      <c r="AH20" s="1078" t="s">
        <v>345</v>
      </c>
      <c r="AI20" s="1079" t="s">
        <v>345</v>
      </c>
      <c r="AJ20" s="1079">
        <v>0.6</v>
      </c>
      <c r="AK20" s="1206" t="s">
        <v>1225</v>
      </c>
      <c r="AL20" s="1078" t="s">
        <v>345</v>
      </c>
      <c r="AM20" s="1078" t="s">
        <v>345</v>
      </c>
      <c r="AN20" s="1078" t="s">
        <v>345</v>
      </c>
      <c r="AO20" s="1078" t="s">
        <v>345</v>
      </c>
      <c r="AP20" s="1078">
        <v>0.1</v>
      </c>
      <c r="AQ20" s="1078" t="s">
        <v>345</v>
      </c>
      <c r="AR20" s="1078" t="s">
        <v>345</v>
      </c>
      <c r="AS20" s="1079" t="s">
        <v>345</v>
      </c>
      <c r="AT20" s="1079">
        <v>0.2</v>
      </c>
      <c r="AU20" s="1071"/>
      <c r="AV20" s="1074"/>
      <c r="AW20" s="1074"/>
      <c r="AX20" s="1074"/>
      <c r="AY20" s="1074"/>
      <c r="AZ20" s="1074"/>
      <c r="BA20" s="1074"/>
      <c r="BB20" s="129"/>
    </row>
    <row r="21" spans="1:54" ht="14.15" customHeight="1">
      <c r="A21" s="245" t="s">
        <v>1232</v>
      </c>
      <c r="B21" s="132">
        <v>0.17536513313999999</v>
      </c>
      <c r="C21" s="132">
        <v>0</v>
      </c>
      <c r="D21" s="132">
        <v>0</v>
      </c>
      <c r="E21" s="132">
        <v>2.5927422349899998</v>
      </c>
      <c r="F21" s="132">
        <v>2.7681073681299999</v>
      </c>
      <c r="G21" s="1206" t="s">
        <v>1359</v>
      </c>
      <c r="H21" s="1078">
        <v>8.6</v>
      </c>
      <c r="I21" s="1078">
        <v>2.8</v>
      </c>
      <c r="J21" s="1078">
        <v>1.9</v>
      </c>
      <c r="K21" s="1078">
        <v>0</v>
      </c>
      <c r="L21" s="1078">
        <v>1.8</v>
      </c>
      <c r="M21" s="1078">
        <v>2.2000000000000002</v>
      </c>
      <c r="N21" s="1098">
        <v>0</v>
      </c>
      <c r="O21" s="1078">
        <v>17.3</v>
      </c>
      <c r="P21" s="1276"/>
      <c r="Q21" s="1206" t="s">
        <v>1228</v>
      </c>
      <c r="R21" s="1078" t="s">
        <v>345</v>
      </c>
      <c r="S21" s="1078" t="s">
        <v>345</v>
      </c>
      <c r="T21" s="1078" t="s">
        <v>345</v>
      </c>
      <c r="U21" s="1078" t="s">
        <v>345</v>
      </c>
      <c r="V21" s="1078" t="s">
        <v>345</v>
      </c>
      <c r="W21" s="1078">
        <v>1.3</v>
      </c>
      <c r="X21" s="1078" t="s">
        <v>345</v>
      </c>
      <c r="Y21" s="1079" t="s">
        <v>345</v>
      </c>
      <c r="Z21" s="1079">
        <v>1.3</v>
      </c>
      <c r="AA21" s="1206" t="s">
        <v>1228</v>
      </c>
      <c r="AB21" s="1078" t="s">
        <v>345</v>
      </c>
      <c r="AC21" s="1078" t="s">
        <v>345</v>
      </c>
      <c r="AD21" s="1078" t="s">
        <v>345</v>
      </c>
      <c r="AE21" s="1078" t="s">
        <v>345</v>
      </c>
      <c r="AF21" s="1078" t="s">
        <v>345</v>
      </c>
      <c r="AG21" s="1078">
        <v>0.6</v>
      </c>
      <c r="AH21" s="1078" t="s">
        <v>345</v>
      </c>
      <c r="AI21" s="1079" t="s">
        <v>345</v>
      </c>
      <c r="AJ21" s="1079">
        <v>0.6</v>
      </c>
      <c r="AK21" s="1206" t="s">
        <v>1228</v>
      </c>
      <c r="AL21" s="1078" t="s">
        <v>345</v>
      </c>
      <c r="AM21" s="1078" t="s">
        <v>345</v>
      </c>
      <c r="AN21" s="1078" t="s">
        <v>345</v>
      </c>
      <c r="AO21" s="1078" t="s">
        <v>345</v>
      </c>
      <c r="AP21" s="1078" t="s">
        <v>345</v>
      </c>
      <c r="AQ21" s="1078">
        <v>0.1</v>
      </c>
      <c r="AR21" s="1078" t="s">
        <v>345</v>
      </c>
      <c r="AS21" s="1079" t="s">
        <v>345</v>
      </c>
      <c r="AT21" s="1079">
        <v>0.1</v>
      </c>
      <c r="AU21" s="1066" t="s">
        <v>1234</v>
      </c>
      <c r="AV21" s="1068">
        <v>49703.065203272883</v>
      </c>
      <c r="AW21" s="1068">
        <v>17781.719831075567</v>
      </c>
      <c r="AX21" s="1068">
        <v>27534.259299706981</v>
      </c>
      <c r="AY21" s="1068">
        <v>26145.637038507419</v>
      </c>
      <c r="AZ21" s="1068">
        <v>42447.014329847931</v>
      </c>
      <c r="BA21" s="1068">
        <v>29575.820326153203</v>
      </c>
      <c r="BB21" s="129"/>
    </row>
    <row r="22" spans="1:54" ht="14.15" customHeight="1">
      <c r="A22" s="245" t="s">
        <v>1235</v>
      </c>
      <c r="B22" s="132">
        <v>0.32036704204999999</v>
      </c>
      <c r="C22" s="132">
        <v>0.21159787170000002</v>
      </c>
      <c r="D22" s="132">
        <v>0.26252009013000005</v>
      </c>
      <c r="E22" s="132">
        <v>4.859715119E-2</v>
      </c>
      <c r="F22" s="132">
        <v>0.84308215506999995</v>
      </c>
      <c r="G22" s="1206" t="s">
        <v>1360</v>
      </c>
      <c r="H22" s="1078">
        <v>3.7</v>
      </c>
      <c r="I22" s="1078">
        <v>2.5</v>
      </c>
      <c r="J22" s="1078">
        <v>0.3</v>
      </c>
      <c r="K22" s="1078">
        <v>0</v>
      </c>
      <c r="L22" s="1078">
        <v>0.9</v>
      </c>
      <c r="M22" s="1078">
        <v>0</v>
      </c>
      <c r="N22" s="1098">
        <v>0</v>
      </c>
      <c r="O22" s="1078">
        <v>7.4</v>
      </c>
      <c r="P22" s="1276"/>
      <c r="Q22" s="1206" t="s">
        <v>1200</v>
      </c>
      <c r="R22" s="1078" t="s">
        <v>345</v>
      </c>
      <c r="S22" s="1078" t="s">
        <v>345</v>
      </c>
      <c r="T22" s="1078" t="s">
        <v>345</v>
      </c>
      <c r="U22" s="1078" t="s">
        <v>345</v>
      </c>
      <c r="V22" s="1078" t="s">
        <v>345</v>
      </c>
      <c r="W22" s="1078" t="s">
        <v>345</v>
      </c>
      <c r="X22" s="1078" t="s">
        <v>345</v>
      </c>
      <c r="Y22" s="1079">
        <v>17.399999999999999</v>
      </c>
      <c r="Z22" s="1079">
        <v>17.399999999999999</v>
      </c>
      <c r="AA22" s="1206" t="s">
        <v>1200</v>
      </c>
      <c r="AB22" s="1078" t="s">
        <v>345</v>
      </c>
      <c r="AC22" s="1078" t="s">
        <v>345</v>
      </c>
      <c r="AD22" s="1078" t="s">
        <v>345</v>
      </c>
      <c r="AE22" s="1078" t="s">
        <v>345</v>
      </c>
      <c r="AF22" s="1078" t="s">
        <v>345</v>
      </c>
      <c r="AG22" s="1078" t="s">
        <v>345</v>
      </c>
      <c r="AH22" s="1078" t="s">
        <v>345</v>
      </c>
      <c r="AI22" s="1079">
        <v>2.6</v>
      </c>
      <c r="AJ22" s="1079">
        <v>2.6</v>
      </c>
      <c r="AK22" s="1206" t="s">
        <v>1200</v>
      </c>
      <c r="AL22" s="1078" t="s">
        <v>345</v>
      </c>
      <c r="AM22" s="1078" t="s">
        <v>345</v>
      </c>
      <c r="AN22" s="1078" t="s">
        <v>345</v>
      </c>
      <c r="AO22" s="1078" t="s">
        <v>345</v>
      </c>
      <c r="AP22" s="1078" t="s">
        <v>345</v>
      </c>
      <c r="AQ22" s="1078" t="s">
        <v>345</v>
      </c>
      <c r="AR22" s="1078" t="s">
        <v>345</v>
      </c>
      <c r="AS22" s="1079">
        <v>1.5</v>
      </c>
      <c r="AT22" s="1079">
        <v>1.5</v>
      </c>
      <c r="AU22" s="1067" t="s">
        <v>1238</v>
      </c>
      <c r="AV22" s="1069">
        <v>27473.417984478176</v>
      </c>
      <c r="AW22" s="1069">
        <v>2745.5113387780721</v>
      </c>
      <c r="AX22" s="1069">
        <v>31.307879568718821</v>
      </c>
      <c r="AY22" s="1069">
        <v>29.54673015561659</v>
      </c>
      <c r="AZ22" s="1069">
        <v>10729.704599000001</v>
      </c>
      <c r="BA22" s="1069">
        <v>417.45604660088986</v>
      </c>
      <c r="BB22" s="129"/>
    </row>
    <row r="23" spans="1:54" ht="14.15" customHeight="1">
      <c r="A23" s="866"/>
      <c r="B23" s="868"/>
      <c r="C23" s="868"/>
      <c r="D23" s="868"/>
      <c r="E23" s="868"/>
      <c r="F23" s="868"/>
      <c r="G23" s="1206" t="s">
        <v>1236</v>
      </c>
      <c r="H23" s="1078">
        <v>0.4</v>
      </c>
      <c r="I23" s="1078">
        <v>0.2</v>
      </c>
      <c r="J23" s="1078">
        <v>0.6</v>
      </c>
      <c r="K23" s="1078">
        <v>0</v>
      </c>
      <c r="L23" s="1078">
        <v>0.2</v>
      </c>
      <c r="M23" s="1078">
        <v>0</v>
      </c>
      <c r="N23" s="1098">
        <v>0</v>
      </c>
      <c r="O23" s="1078">
        <v>1.4</v>
      </c>
      <c r="P23" s="1276"/>
      <c r="Q23" s="1085" t="s">
        <v>216</v>
      </c>
      <c r="R23" s="1081" t="s">
        <v>345</v>
      </c>
      <c r="S23" s="1081" t="s">
        <v>345</v>
      </c>
      <c r="T23" s="1081" t="s">
        <v>345</v>
      </c>
      <c r="U23" s="1081" t="s">
        <v>345</v>
      </c>
      <c r="V23" s="1081" t="s">
        <v>345</v>
      </c>
      <c r="W23" s="1081" t="s">
        <v>345</v>
      </c>
      <c r="X23" s="1081" t="s">
        <v>345</v>
      </c>
      <c r="Y23" s="1081">
        <v>16.600000000000001</v>
      </c>
      <c r="Z23" s="1081">
        <v>16.600000000000001</v>
      </c>
      <c r="AA23" s="1099" t="s">
        <v>216</v>
      </c>
      <c r="AB23" s="1096" t="s">
        <v>345</v>
      </c>
      <c r="AC23" s="1096" t="s">
        <v>345</v>
      </c>
      <c r="AD23" s="1096" t="s">
        <v>345</v>
      </c>
      <c r="AE23" s="1096" t="s">
        <v>345</v>
      </c>
      <c r="AF23" s="1096" t="s">
        <v>345</v>
      </c>
      <c r="AG23" s="1096" t="s">
        <v>345</v>
      </c>
      <c r="AH23" s="1096" t="s">
        <v>345</v>
      </c>
      <c r="AI23" s="1096">
        <v>5</v>
      </c>
      <c r="AJ23" s="1096">
        <v>5</v>
      </c>
      <c r="AK23" s="1085" t="s">
        <v>216</v>
      </c>
      <c r="AL23" s="1081" t="s">
        <v>345</v>
      </c>
      <c r="AM23" s="1081" t="s">
        <v>345</v>
      </c>
      <c r="AN23" s="1081" t="s">
        <v>345</v>
      </c>
      <c r="AO23" s="1081" t="s">
        <v>345</v>
      </c>
      <c r="AP23" s="1081" t="s">
        <v>345</v>
      </c>
      <c r="AQ23" s="1081" t="s">
        <v>345</v>
      </c>
      <c r="AR23" s="1081" t="s">
        <v>345</v>
      </c>
      <c r="AS23" s="1081">
        <v>4.5</v>
      </c>
      <c r="AT23" s="1081">
        <v>4.5</v>
      </c>
      <c r="AU23" s="1067" t="s">
        <v>1240</v>
      </c>
      <c r="AV23" s="1069">
        <v>13023.561387997932</v>
      </c>
      <c r="AW23" s="1069">
        <v>6477.7912436741399</v>
      </c>
      <c r="AX23" s="1069">
        <v>1015.9306229128564</v>
      </c>
      <c r="AY23" s="1069">
        <v>525.86692214218874</v>
      </c>
      <c r="AZ23" s="1069">
        <v>4732.8681978655386</v>
      </c>
      <c r="BA23" s="1069">
        <v>2310.186231377922</v>
      </c>
      <c r="BB23" s="129"/>
    </row>
    <row r="24" spans="1:54" ht="14.15" customHeight="1">
      <c r="A24" s="864" t="s">
        <v>1241</v>
      </c>
      <c r="B24" s="865">
        <v>54.176272517411228</v>
      </c>
      <c r="C24" s="865">
        <v>21.092557536361404</v>
      </c>
      <c r="D24" s="865">
        <v>22.090383114543105</v>
      </c>
      <c r="E24" s="865">
        <v>30.910553903687227</v>
      </c>
      <c r="F24" s="865">
        <v>128.26976707200291</v>
      </c>
      <c r="G24" s="1206" t="s">
        <v>1228</v>
      </c>
      <c r="H24" s="1078">
        <v>1.3</v>
      </c>
      <c r="I24" s="1078">
        <v>3.8</v>
      </c>
      <c r="J24" s="1078">
        <v>0.6</v>
      </c>
      <c r="K24" s="1078"/>
      <c r="L24" s="1078">
        <v>0.1</v>
      </c>
      <c r="M24" s="1078">
        <v>1</v>
      </c>
      <c r="N24" s="1098"/>
      <c r="O24" s="1078">
        <v>6.7</v>
      </c>
      <c r="P24" s="1276"/>
      <c r="Q24" s="1084" t="s">
        <v>1237</v>
      </c>
      <c r="R24" s="1080">
        <v>19.3</v>
      </c>
      <c r="S24" s="1080">
        <v>12.6</v>
      </c>
      <c r="T24" s="1080">
        <v>16.899999999999999</v>
      </c>
      <c r="U24" s="1080">
        <v>15.7</v>
      </c>
      <c r="V24" s="1080">
        <v>10.9</v>
      </c>
      <c r="W24" s="1080">
        <v>9.6999999999999993</v>
      </c>
      <c r="X24" s="1080">
        <v>1.2</v>
      </c>
      <c r="Y24" s="1080">
        <v>97.5</v>
      </c>
      <c r="Z24" s="1080">
        <v>183.7</v>
      </c>
      <c r="AA24" s="1100" t="s">
        <v>1237</v>
      </c>
      <c r="AB24" s="1097">
        <v>6.7</v>
      </c>
      <c r="AC24" s="1097">
        <v>0.5</v>
      </c>
      <c r="AD24" s="1097">
        <v>2</v>
      </c>
      <c r="AE24" s="1097">
        <v>7.1</v>
      </c>
      <c r="AF24" s="1097">
        <v>18.2</v>
      </c>
      <c r="AG24" s="1097">
        <v>2.4</v>
      </c>
      <c r="AH24" s="1097">
        <v>0.1</v>
      </c>
      <c r="AI24" s="1097">
        <v>64.599999999999994</v>
      </c>
      <c r="AJ24" s="1097">
        <v>101.5</v>
      </c>
      <c r="AK24" s="1090" t="s">
        <v>1237</v>
      </c>
      <c r="AL24" s="1082">
        <v>6.3</v>
      </c>
      <c r="AM24" s="1082">
        <v>3.3</v>
      </c>
      <c r="AN24" s="1082">
        <v>1</v>
      </c>
      <c r="AO24" s="1082">
        <v>3</v>
      </c>
      <c r="AP24" s="1082">
        <v>9.1</v>
      </c>
      <c r="AQ24" s="1082">
        <v>0.8</v>
      </c>
      <c r="AR24" s="1082">
        <v>0.1</v>
      </c>
      <c r="AS24" s="1082">
        <v>34</v>
      </c>
      <c r="AT24" s="1082">
        <v>57.5</v>
      </c>
      <c r="AU24" s="1067" t="s">
        <v>1242</v>
      </c>
      <c r="AV24" s="1069">
        <v>9206.0858307967737</v>
      </c>
      <c r="AW24" s="1069">
        <v>8558.4172486233547</v>
      </c>
      <c r="AX24" s="1069">
        <v>26487.020797225407</v>
      </c>
      <c r="AY24" s="1069">
        <v>26344.158720614661</v>
      </c>
      <c r="AZ24" s="1069">
        <v>26984.44153298239</v>
      </c>
      <c r="BA24" s="1069">
        <v>26848.178048174392</v>
      </c>
      <c r="BB24" s="129"/>
    </row>
    <row r="25" spans="1:54" ht="14.15" customHeight="1">
      <c r="A25" s="869" t="s">
        <v>1243</v>
      </c>
      <c r="B25" s="55"/>
      <c r="C25" s="55"/>
      <c r="D25" s="55"/>
      <c r="E25" s="55"/>
      <c r="G25" s="1206" t="s">
        <v>1200</v>
      </c>
      <c r="H25" s="1078">
        <v>17.399999999999999</v>
      </c>
      <c r="I25" s="1078">
        <v>9.4</v>
      </c>
      <c r="J25" s="1078">
        <v>2.6</v>
      </c>
      <c r="K25" s="1078">
        <v>3.2</v>
      </c>
      <c r="L25" s="1078">
        <v>1.5</v>
      </c>
      <c r="M25" s="1078">
        <v>0.9</v>
      </c>
      <c r="N25" s="1098"/>
      <c r="O25" s="1078">
        <v>35.1</v>
      </c>
      <c r="P25" s="1276"/>
      <c r="Q25" s="1206" t="s">
        <v>1239</v>
      </c>
      <c r="R25" s="1083" t="s">
        <v>345</v>
      </c>
      <c r="S25" s="1083" t="s">
        <v>345</v>
      </c>
      <c r="T25" s="1083" t="s">
        <v>345</v>
      </c>
      <c r="U25" s="1083" t="s">
        <v>345</v>
      </c>
      <c r="V25" s="1083" t="s">
        <v>345</v>
      </c>
      <c r="W25" s="1083" t="s">
        <v>345</v>
      </c>
      <c r="X25" s="1079" t="s">
        <v>345</v>
      </c>
      <c r="Y25" s="1083" t="s">
        <v>345</v>
      </c>
      <c r="Z25" s="1079" t="s">
        <v>345</v>
      </c>
      <c r="AA25" s="1206" t="s">
        <v>1239</v>
      </c>
      <c r="AB25" s="1083">
        <v>-2.4</v>
      </c>
      <c r="AC25" s="1083">
        <v>-15.1</v>
      </c>
      <c r="AD25" s="1083">
        <v>-2.2999999999999998</v>
      </c>
      <c r="AE25" s="1083">
        <v>1.9</v>
      </c>
      <c r="AF25" s="1083">
        <v>0.5</v>
      </c>
      <c r="AG25" s="1083">
        <v>-1.5</v>
      </c>
      <c r="AH25" s="1079">
        <v>0.2</v>
      </c>
      <c r="AI25" s="1083" t="s">
        <v>345</v>
      </c>
      <c r="AJ25" s="1079">
        <v>-18.7</v>
      </c>
      <c r="AK25" s="1206" t="s">
        <v>1239</v>
      </c>
      <c r="AL25" s="1083">
        <v>-5.2</v>
      </c>
      <c r="AM25" s="1083">
        <v>-19.5</v>
      </c>
      <c r="AN25" s="1083">
        <v>-4.5999999999999996</v>
      </c>
      <c r="AO25" s="1083">
        <v>-2.2000000000000002</v>
      </c>
      <c r="AP25" s="1083">
        <v>-1.9</v>
      </c>
      <c r="AQ25" s="1083">
        <v>1.4</v>
      </c>
      <c r="AR25" s="1079">
        <v>-0.6</v>
      </c>
      <c r="AS25" s="1083" t="s">
        <v>345</v>
      </c>
      <c r="AT25" s="1079">
        <v>-32.6</v>
      </c>
      <c r="AU25" s="1070" t="s">
        <v>1361</v>
      </c>
      <c r="AV25" s="1075"/>
      <c r="AW25" s="1075">
        <v>0</v>
      </c>
      <c r="AX25" s="1075"/>
      <c r="AY25" s="1075">
        <v>-753.93533440504837</v>
      </c>
      <c r="AZ25" s="1075"/>
      <c r="BA25" s="1075">
        <v>0</v>
      </c>
      <c r="BB25" s="129"/>
    </row>
    <row r="26" spans="1:54" ht="14.15" customHeight="1" thickBot="1">
      <c r="A26" s="869" t="s">
        <v>1244</v>
      </c>
      <c r="B26" s="55"/>
      <c r="C26" s="55"/>
      <c r="D26" s="55"/>
      <c r="E26" s="55"/>
      <c r="G26" s="1206" t="s">
        <v>1254</v>
      </c>
      <c r="H26" s="1078"/>
      <c r="I26" s="1078"/>
      <c r="J26" s="1078"/>
      <c r="K26" s="1078"/>
      <c r="L26" s="1078"/>
      <c r="M26" s="1078"/>
      <c r="N26" s="1098">
        <v>92.2</v>
      </c>
      <c r="O26" s="1078">
        <v>92.2</v>
      </c>
      <c r="P26" s="1276"/>
      <c r="Q26" s="16"/>
      <c r="R26" s="16"/>
      <c r="S26" s="16"/>
      <c r="T26" s="16"/>
      <c r="U26" s="16"/>
      <c r="V26" s="16"/>
      <c r="W26" s="16"/>
      <c r="X26" s="16"/>
      <c r="Y26" s="16"/>
      <c r="Z26" s="16"/>
      <c r="AA26" s="127"/>
      <c r="AB26" s="895"/>
      <c r="AC26" s="130"/>
      <c r="AD26" s="130"/>
      <c r="AE26" s="130"/>
      <c r="AF26" s="130"/>
      <c r="AG26" s="130"/>
      <c r="AH26" s="130"/>
      <c r="AI26" s="130"/>
      <c r="AJ26" s="130"/>
      <c r="AK26" s="249"/>
      <c r="AL26" s="249"/>
      <c r="AM26" s="249"/>
      <c r="AN26" s="249"/>
      <c r="AO26" s="249"/>
      <c r="AP26" s="249"/>
      <c r="AQ26" s="249"/>
      <c r="AR26" s="249"/>
      <c r="AS26" s="249"/>
      <c r="AT26" s="249"/>
      <c r="BB26" s="129"/>
    </row>
    <row r="27" spans="1:54" ht="23.5" customHeight="1">
      <c r="A27" s="55"/>
      <c r="B27" s="55"/>
      <c r="C27" s="55"/>
      <c r="D27" s="55"/>
      <c r="E27" s="55"/>
      <c r="F27" s="56"/>
      <c r="G27" s="1085" t="s">
        <v>216</v>
      </c>
      <c r="H27" s="1111">
        <v>16.600000000000001</v>
      </c>
      <c r="I27" s="1111">
        <v>0.1</v>
      </c>
      <c r="J27" s="1111">
        <v>5</v>
      </c>
      <c r="K27" s="1111">
        <v>4.8</v>
      </c>
      <c r="L27" s="1111">
        <v>4.5</v>
      </c>
      <c r="M27" s="1111"/>
      <c r="N27" s="1111"/>
      <c r="O27" s="1111">
        <v>30.9</v>
      </c>
      <c r="P27" s="1110"/>
      <c r="Q27" s="1273" t="s">
        <v>1174</v>
      </c>
      <c r="R27" s="1092" t="s">
        <v>1176</v>
      </c>
      <c r="S27" s="1092" t="s">
        <v>1177</v>
      </c>
      <c r="T27" s="1092" t="s">
        <v>1178</v>
      </c>
      <c r="U27" s="1092" t="s">
        <v>1179</v>
      </c>
      <c r="V27" s="1092" t="s">
        <v>1180</v>
      </c>
      <c r="W27" s="1092" t="s">
        <v>1181</v>
      </c>
      <c r="X27" s="1092" t="s">
        <v>1182</v>
      </c>
      <c r="Y27" s="1092" t="s">
        <v>1183</v>
      </c>
      <c r="Z27" s="1092" t="s">
        <v>317</v>
      </c>
      <c r="AA27" s="860" t="s">
        <v>1188</v>
      </c>
      <c r="AB27" s="1092" t="s">
        <v>1176</v>
      </c>
      <c r="AC27" s="1092" t="s">
        <v>1177</v>
      </c>
      <c r="AD27" s="1092" t="s">
        <v>1178</v>
      </c>
      <c r="AE27" s="1092" t="s">
        <v>1179</v>
      </c>
      <c r="AF27" s="1092" t="s">
        <v>1180</v>
      </c>
      <c r="AG27" s="1092" t="s">
        <v>1181</v>
      </c>
      <c r="AH27" s="1092" t="s">
        <v>1182</v>
      </c>
      <c r="AI27" s="1092" t="s">
        <v>1183</v>
      </c>
      <c r="AJ27" s="1092" t="s">
        <v>317</v>
      </c>
      <c r="AK27" s="860" t="s">
        <v>99</v>
      </c>
      <c r="AL27" s="1092" t="s">
        <v>1176</v>
      </c>
      <c r="AM27" s="1092" t="s">
        <v>1177</v>
      </c>
      <c r="AN27" s="1092" t="s">
        <v>1178</v>
      </c>
      <c r="AO27" s="1092" t="s">
        <v>1179</v>
      </c>
      <c r="AP27" s="1092" t="s">
        <v>1180</v>
      </c>
      <c r="AQ27" s="1092" t="s">
        <v>1181</v>
      </c>
      <c r="AR27" s="1092" t="s">
        <v>1182</v>
      </c>
      <c r="AS27" s="1092" t="s">
        <v>1183</v>
      </c>
      <c r="AT27" s="1092" t="s">
        <v>317</v>
      </c>
      <c r="AU27" s="1072" t="s">
        <v>1245</v>
      </c>
      <c r="AV27" s="1076"/>
      <c r="AW27" s="1077">
        <v>1.5339930370614803</v>
      </c>
      <c r="AX27" s="1076"/>
      <c r="AY27" s="1077">
        <v>2.3864500977847496</v>
      </c>
      <c r="AZ27" s="1076"/>
      <c r="BA27" s="1077">
        <v>1.9428206717109378</v>
      </c>
      <c r="BB27" s="129"/>
    </row>
    <row r="28" spans="1:54" ht="14.15" customHeight="1">
      <c r="A28" s="55"/>
      <c r="B28" s="55"/>
      <c r="C28" s="55"/>
      <c r="D28" s="55"/>
      <c r="E28" s="55"/>
      <c r="F28" s="55"/>
      <c r="G28" s="1084" t="s">
        <v>1237</v>
      </c>
      <c r="H28" s="1080">
        <v>183.7</v>
      </c>
      <c r="I28" s="1080">
        <v>70.599999999999994</v>
      </c>
      <c r="J28" s="1080">
        <v>101.5</v>
      </c>
      <c r="K28" s="1080">
        <v>101.4</v>
      </c>
      <c r="L28" s="1080">
        <v>57.5</v>
      </c>
      <c r="M28" s="1080">
        <v>17.5</v>
      </c>
      <c r="N28" s="1080">
        <v>92.2</v>
      </c>
      <c r="O28" s="1080">
        <v>624.5</v>
      </c>
      <c r="P28" s="1272"/>
      <c r="Q28" s="1206" t="s">
        <v>1190</v>
      </c>
      <c r="R28" s="1078">
        <v>10.7</v>
      </c>
      <c r="S28" s="1079" t="s">
        <v>345</v>
      </c>
      <c r="T28" s="1079" t="s">
        <v>345</v>
      </c>
      <c r="U28" s="1079" t="s">
        <v>345</v>
      </c>
      <c r="V28" s="1079" t="s">
        <v>345</v>
      </c>
      <c r="W28" s="1079" t="s">
        <v>345</v>
      </c>
      <c r="X28" s="1079" t="s">
        <v>345</v>
      </c>
      <c r="Y28" s="1079" t="s">
        <v>345</v>
      </c>
      <c r="Z28" s="1079">
        <v>10.7</v>
      </c>
      <c r="AA28" s="1101" t="s">
        <v>1190</v>
      </c>
      <c r="AB28" s="1078">
        <v>5.4</v>
      </c>
      <c r="AC28" s="1079" t="s">
        <v>345</v>
      </c>
      <c r="AD28" s="1079" t="s">
        <v>345</v>
      </c>
      <c r="AE28" s="1079" t="s">
        <v>345</v>
      </c>
      <c r="AF28" s="1079" t="s">
        <v>345</v>
      </c>
      <c r="AG28" s="1079" t="s">
        <v>345</v>
      </c>
      <c r="AH28" s="1079" t="s">
        <v>345</v>
      </c>
      <c r="AI28" s="1079" t="s">
        <v>345</v>
      </c>
      <c r="AJ28" s="1079">
        <v>5.4</v>
      </c>
      <c r="AK28" s="1086" t="s">
        <v>1190</v>
      </c>
      <c r="AL28" s="1078">
        <v>0.2</v>
      </c>
      <c r="AM28" s="1079" t="s">
        <v>345</v>
      </c>
      <c r="AN28" s="1079" t="s">
        <v>345</v>
      </c>
      <c r="AO28" s="1079" t="s">
        <v>345</v>
      </c>
      <c r="AP28" s="1079" t="s">
        <v>345</v>
      </c>
      <c r="AQ28" s="1079" t="s">
        <v>345</v>
      </c>
      <c r="AR28" s="1079" t="s">
        <v>345</v>
      </c>
      <c r="AS28" s="1079" t="s">
        <v>345</v>
      </c>
      <c r="AT28" s="1079">
        <v>0.2</v>
      </c>
      <c r="AU28" s="1559" t="s">
        <v>1362</v>
      </c>
      <c r="AV28" s="1559"/>
      <c r="AW28" s="1206"/>
      <c r="AX28" s="1206"/>
      <c r="AY28" s="1206"/>
      <c r="AZ28" s="1206"/>
      <c r="BA28" s="1206"/>
      <c r="BB28" s="129"/>
    </row>
    <row r="29" spans="1:54" ht="14.15" customHeight="1">
      <c r="A29" s="55"/>
      <c r="B29" s="54"/>
      <c r="C29" s="54"/>
      <c r="D29" s="54"/>
      <c r="E29" s="54"/>
      <c r="F29" s="54"/>
      <c r="G29" s="1109"/>
      <c r="H29" s="116"/>
      <c r="I29" s="116"/>
      <c r="J29" s="116"/>
      <c r="K29" s="116"/>
      <c r="L29" s="116"/>
      <c r="M29" s="116"/>
      <c r="N29" s="116"/>
      <c r="O29" s="116"/>
      <c r="P29" s="1277"/>
      <c r="Q29" s="1206" t="s">
        <v>1191</v>
      </c>
      <c r="R29" s="1078">
        <v>1.9</v>
      </c>
      <c r="S29" s="1078">
        <v>1.2</v>
      </c>
      <c r="T29" s="1078">
        <v>2.8</v>
      </c>
      <c r="U29" s="1078">
        <v>1.4</v>
      </c>
      <c r="V29" s="1078">
        <v>3.8</v>
      </c>
      <c r="W29" s="1078">
        <v>0.2</v>
      </c>
      <c r="X29" s="1078" t="s">
        <v>345</v>
      </c>
      <c r="Y29" s="1079" t="s">
        <v>345</v>
      </c>
      <c r="Z29" s="1079">
        <v>11.4</v>
      </c>
      <c r="AA29" s="1101" t="s">
        <v>1191</v>
      </c>
      <c r="AB29" s="1078">
        <v>18.8</v>
      </c>
      <c r="AC29" s="1078">
        <v>1.4</v>
      </c>
      <c r="AD29" s="1078">
        <v>2.9</v>
      </c>
      <c r="AE29" s="1078">
        <v>2.5</v>
      </c>
      <c r="AF29" s="1078">
        <v>7.3</v>
      </c>
      <c r="AG29" s="1078">
        <v>11.1</v>
      </c>
      <c r="AH29" s="1078">
        <v>44.7</v>
      </c>
      <c r="AI29" s="1079" t="s">
        <v>345</v>
      </c>
      <c r="AJ29" s="1079">
        <v>88.8</v>
      </c>
      <c r="AK29" s="1086" t="s">
        <v>1191</v>
      </c>
      <c r="AL29" s="1078">
        <v>1</v>
      </c>
      <c r="AM29" s="1078">
        <v>0.4</v>
      </c>
      <c r="AN29" s="1078">
        <v>0.4</v>
      </c>
      <c r="AO29" s="1078">
        <v>0.2</v>
      </c>
      <c r="AP29" s="1078">
        <v>0.2</v>
      </c>
      <c r="AQ29" s="1078" t="s">
        <v>345</v>
      </c>
      <c r="AR29" s="1078" t="s">
        <v>345</v>
      </c>
      <c r="AS29" s="1079" t="s">
        <v>345</v>
      </c>
      <c r="AT29" s="1079">
        <v>2.2000000000000002</v>
      </c>
      <c r="AU29" s="1559"/>
      <c r="AV29" s="1559"/>
      <c r="AW29" s="1238"/>
      <c r="AX29" s="1238"/>
      <c r="AY29" s="1238"/>
      <c r="AZ29" s="1238"/>
      <c r="BA29" s="1206"/>
      <c r="BB29" s="129"/>
    </row>
    <row r="30" spans="1:54" ht="14.15" customHeight="1">
      <c r="A30" s="55"/>
      <c r="B30" s="55"/>
      <c r="C30" s="54"/>
      <c r="D30" s="54"/>
      <c r="E30" s="54"/>
      <c r="F30" s="52"/>
      <c r="G30" s="1102" t="s">
        <v>1246</v>
      </c>
      <c r="H30" s="1083">
        <v>32.5</v>
      </c>
      <c r="I30" s="1083">
        <v>15.8</v>
      </c>
      <c r="J30" s="1083">
        <v>-18.7</v>
      </c>
      <c r="K30" s="1083">
        <v>-9.6999999999999993</v>
      </c>
      <c r="L30" s="1083">
        <v>-32.6</v>
      </c>
      <c r="M30" s="1083">
        <v>13.2</v>
      </c>
      <c r="N30" s="116"/>
      <c r="O30" s="116">
        <v>0.5</v>
      </c>
      <c r="P30" s="1277"/>
      <c r="Q30" s="1206" t="s">
        <v>1193</v>
      </c>
      <c r="R30" s="1078">
        <v>0.1</v>
      </c>
      <c r="S30" s="1078" t="s">
        <v>345</v>
      </c>
      <c r="T30" s="1078" t="s">
        <v>345</v>
      </c>
      <c r="U30" s="1078" t="s">
        <v>345</v>
      </c>
      <c r="V30" s="1078" t="s">
        <v>345</v>
      </c>
      <c r="W30" s="1078" t="s">
        <v>345</v>
      </c>
      <c r="X30" s="1079" t="s">
        <v>345</v>
      </c>
      <c r="Y30" s="1079" t="s">
        <v>345</v>
      </c>
      <c r="Z30" s="1079">
        <v>0.2</v>
      </c>
      <c r="AA30" s="1101" t="s">
        <v>1193</v>
      </c>
      <c r="AB30" s="1078">
        <v>0.3</v>
      </c>
      <c r="AC30" s="1078">
        <v>0.1</v>
      </c>
      <c r="AD30" s="1078" t="s">
        <v>345</v>
      </c>
      <c r="AE30" s="1078" t="s">
        <v>345</v>
      </c>
      <c r="AF30" s="1078" t="s">
        <v>345</v>
      </c>
      <c r="AG30" s="1078" t="s">
        <v>345</v>
      </c>
      <c r="AH30" s="1079" t="s">
        <v>345</v>
      </c>
      <c r="AI30" s="1079" t="s">
        <v>345</v>
      </c>
      <c r="AJ30" s="1079">
        <v>0.3</v>
      </c>
      <c r="AK30" s="1086" t="s">
        <v>1193</v>
      </c>
      <c r="AL30" s="1078">
        <v>0.2</v>
      </c>
      <c r="AM30" s="1078" t="s">
        <v>345</v>
      </c>
      <c r="AN30" s="1078" t="s">
        <v>345</v>
      </c>
      <c r="AO30" s="1078" t="s">
        <v>345</v>
      </c>
      <c r="AP30" s="1078" t="s">
        <v>345</v>
      </c>
      <c r="AQ30" s="1078" t="s">
        <v>345</v>
      </c>
      <c r="AR30" s="1079" t="s">
        <v>345</v>
      </c>
      <c r="AS30" s="1079" t="s">
        <v>345</v>
      </c>
      <c r="AT30" s="1079">
        <v>0.2</v>
      </c>
      <c r="AU30" s="1238"/>
      <c r="AV30" s="1238"/>
      <c r="AW30" s="1238"/>
      <c r="AX30" s="1238"/>
      <c r="AY30" s="1238"/>
      <c r="AZ30" s="1238"/>
      <c r="BA30" s="1206"/>
      <c r="BB30" s="129"/>
    </row>
    <row r="31" spans="1:54" ht="14.15" customHeight="1">
      <c r="A31" s="894" t="s">
        <v>1248</v>
      </c>
      <c r="B31" s="15"/>
      <c r="C31" s="15"/>
      <c r="D31" s="15"/>
      <c r="E31" s="15"/>
      <c r="F31" s="52"/>
      <c r="G31" s="1102" t="s">
        <v>1247</v>
      </c>
      <c r="H31" s="1083"/>
      <c r="I31" s="1083"/>
      <c r="J31" s="1083"/>
      <c r="K31" s="1083">
        <v>-0.1</v>
      </c>
      <c r="L31" s="1083">
        <v>0.1</v>
      </c>
      <c r="M31" s="1083">
        <v>0.2</v>
      </c>
      <c r="N31" s="116"/>
      <c r="O31" s="116">
        <v>0.1</v>
      </c>
      <c r="P31" s="1277"/>
      <c r="Q31" s="133" t="s">
        <v>1196</v>
      </c>
      <c r="R31" s="1078">
        <v>10.6</v>
      </c>
      <c r="S31" s="1079" t="s">
        <v>345</v>
      </c>
      <c r="T31" s="1079" t="s">
        <v>345</v>
      </c>
      <c r="U31" s="1079" t="s">
        <v>345</v>
      </c>
      <c r="V31" s="1079" t="s">
        <v>345</v>
      </c>
      <c r="W31" s="1079" t="s">
        <v>345</v>
      </c>
      <c r="X31" s="1079" t="s">
        <v>345</v>
      </c>
      <c r="Y31" s="1078" t="s">
        <v>345</v>
      </c>
      <c r="Z31" s="1078">
        <v>10.6</v>
      </c>
      <c r="AA31" s="1102" t="s">
        <v>1196</v>
      </c>
      <c r="AB31" s="1078">
        <v>16.7</v>
      </c>
      <c r="AC31" s="1079" t="s">
        <v>345</v>
      </c>
      <c r="AD31" s="1079" t="s">
        <v>345</v>
      </c>
      <c r="AE31" s="1079" t="s">
        <v>345</v>
      </c>
      <c r="AF31" s="1079" t="s">
        <v>345</v>
      </c>
      <c r="AG31" s="1079" t="s">
        <v>345</v>
      </c>
      <c r="AH31" s="1079" t="s">
        <v>345</v>
      </c>
      <c r="AI31" s="1078" t="s">
        <v>345</v>
      </c>
      <c r="AJ31" s="1078">
        <v>16.7</v>
      </c>
      <c r="AK31" s="1087" t="s">
        <v>1196</v>
      </c>
      <c r="AL31" s="1078" t="s">
        <v>345</v>
      </c>
      <c r="AM31" s="1079" t="s">
        <v>345</v>
      </c>
      <c r="AN31" s="1079" t="s">
        <v>345</v>
      </c>
      <c r="AO31" s="1079" t="s">
        <v>345</v>
      </c>
      <c r="AP31" s="1079" t="s">
        <v>345</v>
      </c>
      <c r="AQ31" s="1079" t="s">
        <v>345</v>
      </c>
      <c r="AR31" s="1079" t="s">
        <v>345</v>
      </c>
      <c r="AS31" s="1078" t="s">
        <v>345</v>
      </c>
      <c r="AT31" s="1078" t="s">
        <v>345</v>
      </c>
      <c r="AU31" s="1206"/>
      <c r="AV31" s="1206"/>
      <c r="AW31" s="1206"/>
      <c r="AX31" s="1206"/>
      <c r="AY31" s="1206"/>
      <c r="AZ31" s="1206"/>
      <c r="BA31" s="1206"/>
      <c r="BB31" s="129"/>
    </row>
    <row r="32" spans="1:54" ht="14.15" customHeight="1" thickBot="1">
      <c r="A32" s="133"/>
      <c r="B32" s="133"/>
      <c r="C32" s="133"/>
      <c r="D32" s="133"/>
      <c r="E32" s="133"/>
      <c r="F32" s="133"/>
      <c r="H32" s="16"/>
      <c r="I32" s="16"/>
      <c r="J32" s="515"/>
      <c r="K32" s="16"/>
      <c r="L32" s="16"/>
      <c r="M32" s="16"/>
      <c r="N32" s="16"/>
      <c r="O32" s="16"/>
      <c r="P32" s="1278"/>
      <c r="Q32" s="1206" t="s">
        <v>1200</v>
      </c>
      <c r="R32" s="1078" t="s">
        <v>345</v>
      </c>
      <c r="S32" s="1079" t="s">
        <v>345</v>
      </c>
      <c r="T32" s="1079" t="s">
        <v>345</v>
      </c>
      <c r="U32" s="1079" t="s">
        <v>345</v>
      </c>
      <c r="V32" s="1079" t="s">
        <v>345</v>
      </c>
      <c r="W32" s="1079" t="s">
        <v>345</v>
      </c>
      <c r="X32" s="1079" t="s">
        <v>345</v>
      </c>
      <c r="Y32" s="1078">
        <v>7.4</v>
      </c>
      <c r="Z32" s="1078">
        <v>7.4</v>
      </c>
      <c r="AA32" s="1101" t="s">
        <v>1200</v>
      </c>
      <c r="AB32" s="1078" t="s">
        <v>345</v>
      </c>
      <c r="AC32" s="1079" t="s">
        <v>345</v>
      </c>
      <c r="AD32" s="1079" t="s">
        <v>345</v>
      </c>
      <c r="AE32" s="1079" t="s">
        <v>345</v>
      </c>
      <c r="AF32" s="1079" t="s">
        <v>345</v>
      </c>
      <c r="AG32" s="1079" t="s">
        <v>345</v>
      </c>
      <c r="AH32" s="1079" t="s">
        <v>345</v>
      </c>
      <c r="AI32" s="1078">
        <v>2.8</v>
      </c>
      <c r="AJ32" s="1078">
        <v>2.8</v>
      </c>
      <c r="AK32" s="1086" t="s">
        <v>1200</v>
      </c>
      <c r="AL32" s="1078" t="s">
        <v>345</v>
      </c>
      <c r="AM32" s="1079" t="s">
        <v>345</v>
      </c>
      <c r="AN32" s="1079" t="s">
        <v>345</v>
      </c>
      <c r="AO32" s="1079" t="s">
        <v>345</v>
      </c>
      <c r="AP32" s="1079" t="s">
        <v>345</v>
      </c>
      <c r="AQ32" s="1079" t="s">
        <v>345</v>
      </c>
      <c r="AR32" s="1079" t="s">
        <v>345</v>
      </c>
      <c r="AS32" s="1078">
        <v>0.9</v>
      </c>
      <c r="AT32" s="1078">
        <v>0.9</v>
      </c>
      <c r="AU32" s="129"/>
      <c r="AV32" s="129"/>
      <c r="AW32" s="129"/>
      <c r="AX32" s="129"/>
      <c r="AY32" s="129"/>
      <c r="AZ32" s="129"/>
      <c r="BA32" s="396"/>
      <c r="BB32" s="129"/>
    </row>
    <row r="33" spans="1:54" ht="14.15" customHeight="1">
      <c r="A33" s="870"/>
      <c r="B33" s="1115" t="s">
        <v>228</v>
      </c>
      <c r="C33" s="1115" t="s">
        <v>229</v>
      </c>
      <c r="D33" s="1115" t="s">
        <v>230</v>
      </c>
      <c r="E33" s="1115" t="s">
        <v>231</v>
      </c>
      <c r="F33" s="1115" t="s">
        <v>232</v>
      </c>
      <c r="G33" s="894" t="s">
        <v>1249</v>
      </c>
      <c r="H33" s="133"/>
      <c r="I33" s="440"/>
      <c r="J33" s="440"/>
      <c r="K33" s="440"/>
      <c r="L33" s="440"/>
      <c r="M33" s="440"/>
      <c r="N33" s="440"/>
      <c r="O33" s="440"/>
      <c r="P33" s="1279"/>
      <c r="Q33" s="1084" t="s">
        <v>1203</v>
      </c>
      <c r="R33" s="1080">
        <v>23.4</v>
      </c>
      <c r="S33" s="1080">
        <v>1.2</v>
      </c>
      <c r="T33" s="1080">
        <v>2.9</v>
      </c>
      <c r="U33" s="1080">
        <v>1.5</v>
      </c>
      <c r="V33" s="1080">
        <v>3.8</v>
      </c>
      <c r="W33" s="1080">
        <v>0.2</v>
      </c>
      <c r="X33" s="1080" t="s">
        <v>345</v>
      </c>
      <c r="Y33" s="1080">
        <v>7.4</v>
      </c>
      <c r="Z33" s="1080">
        <v>40.299999999999997</v>
      </c>
      <c r="AA33" s="1103" t="s">
        <v>1203</v>
      </c>
      <c r="AB33" s="1080">
        <v>41.2</v>
      </c>
      <c r="AC33" s="1080">
        <v>1.5</v>
      </c>
      <c r="AD33" s="1080">
        <v>2.9</v>
      </c>
      <c r="AE33" s="1080">
        <v>2.5</v>
      </c>
      <c r="AF33" s="1080">
        <v>7.3</v>
      </c>
      <c r="AG33" s="1080">
        <v>11.1</v>
      </c>
      <c r="AH33" s="1080">
        <v>44.7</v>
      </c>
      <c r="AI33" s="1080">
        <v>2.8</v>
      </c>
      <c r="AJ33" s="1080">
        <v>114</v>
      </c>
      <c r="AK33" s="1088" t="s">
        <v>1203</v>
      </c>
      <c r="AL33" s="1080">
        <v>1.4</v>
      </c>
      <c r="AM33" s="1080">
        <v>0.4</v>
      </c>
      <c r="AN33" s="1080">
        <v>0.4</v>
      </c>
      <c r="AO33" s="1080">
        <v>0.2</v>
      </c>
      <c r="AP33" s="1080">
        <v>0.2</v>
      </c>
      <c r="AQ33" s="1080" t="s">
        <v>345</v>
      </c>
      <c r="AR33" s="1080" t="s">
        <v>345</v>
      </c>
      <c r="AS33" s="1080">
        <v>0.9</v>
      </c>
      <c r="AT33" s="1080">
        <v>3.5</v>
      </c>
      <c r="AU33" s="129"/>
      <c r="AV33" s="129"/>
      <c r="AW33" s="129"/>
      <c r="AX33" s="129"/>
      <c r="AY33" s="129"/>
      <c r="AZ33" s="129"/>
      <c r="BA33" s="396"/>
      <c r="BB33" s="129"/>
    </row>
    <row r="34" spans="1:54" ht="15.75" customHeight="1">
      <c r="A34" s="1124" t="s">
        <v>1250</v>
      </c>
      <c r="B34" s="1116">
        <v>121.58515135255288</v>
      </c>
      <c r="C34" s="1116">
        <v>97.638732711114088</v>
      </c>
      <c r="D34" s="1116">
        <v>127.04159705454097</v>
      </c>
      <c r="E34" s="1116">
        <v>103.96869753623429</v>
      </c>
      <c r="F34" s="1116">
        <v>109.10599668142169</v>
      </c>
      <c r="G34" s="53" t="s">
        <v>2</v>
      </c>
      <c r="H34" s="133"/>
      <c r="I34" s="440"/>
      <c r="J34" s="440"/>
      <c r="K34" s="440"/>
      <c r="L34" s="440"/>
      <c r="M34" s="440"/>
      <c r="N34" s="440"/>
      <c r="O34" s="440"/>
      <c r="P34" s="1279"/>
      <c r="Q34" s="1206" t="s">
        <v>1207</v>
      </c>
      <c r="R34" s="1078">
        <v>10</v>
      </c>
      <c r="S34" s="1078">
        <v>0.5</v>
      </c>
      <c r="T34" s="1078">
        <v>0.2</v>
      </c>
      <c r="U34" s="1078">
        <v>0.1</v>
      </c>
      <c r="V34" s="1078">
        <v>0.2</v>
      </c>
      <c r="W34" s="1078" t="s">
        <v>345</v>
      </c>
      <c r="X34" s="1079" t="s">
        <v>345</v>
      </c>
      <c r="Y34" s="1078">
        <v>8.3000000000000007</v>
      </c>
      <c r="Z34" s="1078">
        <v>19.2</v>
      </c>
      <c r="AA34" s="1101" t="s">
        <v>1207</v>
      </c>
      <c r="AB34" s="1078">
        <v>1.8</v>
      </c>
      <c r="AC34" s="1078">
        <v>0.1</v>
      </c>
      <c r="AD34" s="1078" t="s">
        <v>345</v>
      </c>
      <c r="AE34" s="1078" t="s">
        <v>345</v>
      </c>
      <c r="AF34" s="1078" t="s">
        <v>345</v>
      </c>
      <c r="AG34" s="1078" t="s">
        <v>345</v>
      </c>
      <c r="AH34" s="1079" t="s">
        <v>345</v>
      </c>
      <c r="AI34" s="1078">
        <v>33</v>
      </c>
      <c r="AJ34" s="1078">
        <v>34.9</v>
      </c>
      <c r="AK34" s="1086" t="s">
        <v>1207</v>
      </c>
      <c r="AL34" s="1078">
        <v>0.1</v>
      </c>
      <c r="AM34" s="1078" t="s">
        <v>345</v>
      </c>
      <c r="AN34" s="1078" t="s">
        <v>345</v>
      </c>
      <c r="AO34" s="1078" t="s">
        <v>345</v>
      </c>
      <c r="AP34" s="1078" t="s">
        <v>345</v>
      </c>
      <c r="AQ34" s="1078" t="s">
        <v>345</v>
      </c>
      <c r="AR34" s="1079" t="s">
        <v>345</v>
      </c>
      <c r="AS34" s="1078">
        <v>2.6</v>
      </c>
      <c r="AT34" s="1078">
        <v>2.8</v>
      </c>
      <c r="BA34" s="396"/>
      <c r="BB34" s="129"/>
    </row>
    <row r="35" spans="1:54" ht="14.15" customHeight="1" thickBot="1">
      <c r="A35" s="1122" t="s">
        <v>1202</v>
      </c>
      <c r="B35" s="1117">
        <v>76.740928760075732</v>
      </c>
      <c r="C35" s="1117">
        <v>54.675080652663411</v>
      </c>
      <c r="D35" s="1117">
        <v>81.615848466372967</v>
      </c>
      <c r="E35" s="1117">
        <v>57.928371704181266</v>
      </c>
      <c r="F35" s="1117">
        <v>60.501944126939293</v>
      </c>
      <c r="G35" s="1239"/>
      <c r="H35" s="247"/>
      <c r="I35" s="247"/>
      <c r="J35" s="247"/>
      <c r="K35" s="247"/>
      <c r="L35" s="247"/>
      <c r="M35" s="247"/>
      <c r="N35" s="247"/>
      <c r="O35" s="247"/>
      <c r="P35" s="1280"/>
      <c r="Q35" s="1206" t="s">
        <v>1209</v>
      </c>
      <c r="R35" s="1078">
        <v>4.7</v>
      </c>
      <c r="S35" s="1078">
        <v>0.5</v>
      </c>
      <c r="T35" s="1078">
        <v>0.5</v>
      </c>
      <c r="U35" s="1078">
        <v>0.1</v>
      </c>
      <c r="V35" s="1078">
        <v>0.2</v>
      </c>
      <c r="W35" s="1078" t="s">
        <v>345</v>
      </c>
      <c r="X35" s="1079" t="s">
        <v>345</v>
      </c>
      <c r="Y35" s="1078" t="s">
        <v>345</v>
      </c>
      <c r="Z35" s="1079">
        <v>5.9</v>
      </c>
      <c r="AA35" s="1101" t="s">
        <v>1209</v>
      </c>
      <c r="AB35" s="1078">
        <v>4.5</v>
      </c>
      <c r="AC35" s="1078" t="s">
        <v>345</v>
      </c>
      <c r="AD35" s="1078" t="s">
        <v>345</v>
      </c>
      <c r="AE35" s="1078" t="s">
        <v>345</v>
      </c>
      <c r="AF35" s="1078" t="s">
        <v>345</v>
      </c>
      <c r="AG35" s="1078" t="s">
        <v>345</v>
      </c>
      <c r="AH35" s="1079" t="s">
        <v>345</v>
      </c>
      <c r="AI35" s="1078" t="s">
        <v>345</v>
      </c>
      <c r="AJ35" s="1079">
        <v>4.5999999999999996</v>
      </c>
      <c r="AK35" s="1086" t="s">
        <v>1209</v>
      </c>
      <c r="AL35" s="1078">
        <v>0.4</v>
      </c>
      <c r="AM35" s="1078" t="s">
        <v>345</v>
      </c>
      <c r="AN35" s="1078">
        <v>0.1</v>
      </c>
      <c r="AO35" s="1078" t="s">
        <v>345</v>
      </c>
      <c r="AP35" s="1078" t="s">
        <v>345</v>
      </c>
      <c r="AQ35" s="1078" t="s">
        <v>345</v>
      </c>
      <c r="AR35" s="1079" t="s">
        <v>345</v>
      </c>
      <c r="AS35" s="1078" t="s">
        <v>345</v>
      </c>
      <c r="AT35" s="1079">
        <v>0.5</v>
      </c>
      <c r="BA35" s="396"/>
      <c r="BB35" s="129"/>
    </row>
    <row r="36" spans="1:54" ht="20.5" customHeight="1">
      <c r="A36" s="1122" t="s">
        <v>1205</v>
      </c>
      <c r="B36" s="1117">
        <v>17.811120123270907</v>
      </c>
      <c r="C36" s="1117">
        <v>14.32476564985809</v>
      </c>
      <c r="D36" s="1117">
        <v>17.803200271230676</v>
      </c>
      <c r="E36" s="1117">
        <v>17.594925248009812</v>
      </c>
      <c r="F36" s="1117">
        <v>17.782576246622998</v>
      </c>
      <c r="G36" s="1093" t="s">
        <v>768</v>
      </c>
      <c r="H36" s="1092" t="s">
        <v>1176</v>
      </c>
      <c r="I36" s="1092" t="s">
        <v>1177</v>
      </c>
      <c r="J36" s="1092" t="s">
        <v>1178</v>
      </c>
      <c r="K36" s="1092" t="s">
        <v>1179</v>
      </c>
      <c r="L36" s="1092" t="s">
        <v>1180</v>
      </c>
      <c r="M36" s="1092" t="s">
        <v>1181</v>
      </c>
      <c r="N36" s="1092" t="s">
        <v>1182</v>
      </c>
      <c r="O36" s="1092" t="s">
        <v>1183</v>
      </c>
      <c r="P36" s="1274" t="s">
        <v>317</v>
      </c>
      <c r="Q36" s="1206" t="s">
        <v>1212</v>
      </c>
      <c r="R36" s="1078">
        <v>0.8</v>
      </c>
      <c r="S36" s="1078">
        <v>2.5</v>
      </c>
      <c r="T36" s="1078">
        <v>10.8</v>
      </c>
      <c r="U36" s="1078" t="s">
        <v>345</v>
      </c>
      <c r="V36" s="1078" t="s">
        <v>345</v>
      </c>
      <c r="W36" s="1078" t="s">
        <v>345</v>
      </c>
      <c r="X36" s="1079" t="s">
        <v>345</v>
      </c>
      <c r="Y36" s="1078" t="s">
        <v>345</v>
      </c>
      <c r="Z36" s="1079">
        <v>14.1</v>
      </c>
      <c r="AA36" s="1101" t="s">
        <v>1212</v>
      </c>
      <c r="AB36" s="1078" t="s">
        <v>345</v>
      </c>
      <c r="AC36" s="1078" t="s">
        <v>345</v>
      </c>
      <c r="AD36" s="1078" t="s">
        <v>345</v>
      </c>
      <c r="AE36" s="1078" t="s">
        <v>345</v>
      </c>
      <c r="AF36" s="1078" t="s">
        <v>345</v>
      </c>
      <c r="AG36" s="1078" t="s">
        <v>345</v>
      </c>
      <c r="AH36" s="1079" t="s">
        <v>345</v>
      </c>
      <c r="AI36" s="1078" t="s">
        <v>345</v>
      </c>
      <c r="AJ36" s="1079" t="s">
        <v>345</v>
      </c>
      <c r="AK36" s="1086" t="s">
        <v>1212</v>
      </c>
      <c r="AL36" s="1078">
        <v>0.8</v>
      </c>
      <c r="AM36" s="1078">
        <v>1.6</v>
      </c>
      <c r="AN36" s="1078">
        <v>3.4</v>
      </c>
      <c r="AO36" s="1078" t="s">
        <v>345</v>
      </c>
      <c r="AP36" s="1078" t="s">
        <v>345</v>
      </c>
      <c r="AQ36" s="1078" t="s">
        <v>345</v>
      </c>
      <c r="AR36" s="1079" t="s">
        <v>345</v>
      </c>
      <c r="AS36" s="1078" t="s">
        <v>345</v>
      </c>
      <c r="AT36" s="1079">
        <v>5.9</v>
      </c>
      <c r="BA36" s="396"/>
      <c r="BB36" s="129"/>
    </row>
    <row r="37" spans="1:54" ht="14.15" customHeight="1">
      <c r="A37" s="1122" t="s">
        <v>1208</v>
      </c>
      <c r="B37" s="1117">
        <v>5.1205013916959468</v>
      </c>
      <c r="C37" s="1117">
        <v>4.8023730066497512</v>
      </c>
      <c r="D37" s="1117">
        <v>5.0634678717585171</v>
      </c>
      <c r="E37" s="1117">
        <v>5.2486976036441098</v>
      </c>
      <c r="F37" s="1117">
        <v>5.3059111993961983</v>
      </c>
      <c r="G37" s="1206" t="s">
        <v>1190</v>
      </c>
      <c r="H37" s="1078">
        <v>71.400000000000006</v>
      </c>
      <c r="I37" s="1079"/>
      <c r="J37" s="1079"/>
      <c r="K37" s="1079"/>
      <c r="L37" s="1079"/>
      <c r="M37" s="1079"/>
      <c r="N37" s="1079"/>
      <c r="O37" s="1079"/>
      <c r="P37" s="1079">
        <v>71.400000000000006</v>
      </c>
      <c r="Q37" s="1206" t="s">
        <v>1215</v>
      </c>
      <c r="R37" s="1078">
        <v>1.5</v>
      </c>
      <c r="S37" s="1078">
        <v>2.9</v>
      </c>
      <c r="T37" s="1078">
        <v>3.8</v>
      </c>
      <c r="U37" s="1078" t="s">
        <v>345</v>
      </c>
      <c r="V37" s="1078" t="s">
        <v>345</v>
      </c>
      <c r="W37" s="1078" t="s">
        <v>345</v>
      </c>
      <c r="X37" s="1079" t="s">
        <v>345</v>
      </c>
      <c r="Y37" s="1078" t="s">
        <v>345</v>
      </c>
      <c r="Z37" s="1079">
        <v>8.1999999999999993</v>
      </c>
      <c r="AA37" s="1101" t="s">
        <v>1215</v>
      </c>
      <c r="AB37" s="1078" t="s">
        <v>345</v>
      </c>
      <c r="AC37" s="1078" t="s">
        <v>345</v>
      </c>
      <c r="AD37" s="1078" t="s">
        <v>345</v>
      </c>
      <c r="AE37" s="1078" t="s">
        <v>345</v>
      </c>
      <c r="AF37" s="1078" t="s">
        <v>345</v>
      </c>
      <c r="AG37" s="1078" t="s">
        <v>345</v>
      </c>
      <c r="AH37" s="1079" t="s">
        <v>345</v>
      </c>
      <c r="AI37" s="1078" t="s">
        <v>345</v>
      </c>
      <c r="AJ37" s="1079" t="s">
        <v>345</v>
      </c>
      <c r="AK37" s="1086" t="s">
        <v>1215</v>
      </c>
      <c r="AL37" s="1078">
        <v>0.5</v>
      </c>
      <c r="AM37" s="1078">
        <v>0.3</v>
      </c>
      <c r="AN37" s="1078">
        <v>1.9</v>
      </c>
      <c r="AO37" s="1078" t="s">
        <v>345</v>
      </c>
      <c r="AP37" s="1078" t="s">
        <v>345</v>
      </c>
      <c r="AQ37" s="1078" t="s">
        <v>345</v>
      </c>
      <c r="AR37" s="1079" t="s">
        <v>345</v>
      </c>
      <c r="AS37" s="1078" t="s">
        <v>345</v>
      </c>
      <c r="AT37" s="1079">
        <v>2.7</v>
      </c>
      <c r="BA37" s="130"/>
      <c r="BB37" s="129"/>
    </row>
    <row r="38" spans="1:54" ht="14.15" customHeight="1">
      <c r="A38" s="1122" t="s">
        <v>1211</v>
      </c>
      <c r="B38" s="1117">
        <v>21.912601077510285</v>
      </c>
      <c r="C38" s="1117">
        <v>23.836513401942835</v>
      </c>
      <c r="D38" s="1117">
        <v>22.5590804451788</v>
      </c>
      <c r="E38" s="1117">
        <v>23.196702980399103</v>
      </c>
      <c r="F38" s="1117">
        <v>25.51556510846321</v>
      </c>
      <c r="G38" s="1206" t="s">
        <v>1191</v>
      </c>
      <c r="H38" s="1078">
        <v>46</v>
      </c>
      <c r="I38" s="1079">
        <v>12.2</v>
      </c>
      <c r="J38" s="1079">
        <v>33.299999999999997</v>
      </c>
      <c r="K38" s="1079">
        <v>28.4</v>
      </c>
      <c r="L38" s="1079">
        <v>60.5</v>
      </c>
      <c r="M38" s="1079">
        <v>47</v>
      </c>
      <c r="N38" s="1079">
        <v>124.6</v>
      </c>
      <c r="O38" s="1079"/>
      <c r="P38" s="1079">
        <v>351.9</v>
      </c>
      <c r="Q38" s="1206" t="s">
        <v>1217</v>
      </c>
      <c r="R38" s="1078">
        <v>0.6</v>
      </c>
      <c r="S38" s="1078">
        <v>0.9</v>
      </c>
      <c r="T38" s="1078">
        <v>2.5</v>
      </c>
      <c r="U38" s="1078">
        <v>0.2</v>
      </c>
      <c r="V38" s="1078" t="s">
        <v>345</v>
      </c>
      <c r="W38" s="1078" t="s">
        <v>345</v>
      </c>
      <c r="X38" s="1079" t="s">
        <v>345</v>
      </c>
      <c r="Y38" s="1078" t="s">
        <v>345</v>
      </c>
      <c r="Z38" s="1079">
        <v>4.3</v>
      </c>
      <c r="AA38" s="1101" t="s">
        <v>1217</v>
      </c>
      <c r="AB38" s="1078" t="s">
        <v>345</v>
      </c>
      <c r="AC38" s="1078" t="s">
        <v>345</v>
      </c>
      <c r="AD38" s="1078" t="s">
        <v>345</v>
      </c>
      <c r="AE38" s="1078" t="s">
        <v>345</v>
      </c>
      <c r="AF38" s="1078" t="s">
        <v>345</v>
      </c>
      <c r="AG38" s="1078" t="s">
        <v>345</v>
      </c>
      <c r="AH38" s="1079" t="s">
        <v>345</v>
      </c>
      <c r="AI38" s="1078" t="s">
        <v>345</v>
      </c>
      <c r="AJ38" s="1079" t="s">
        <v>345</v>
      </c>
      <c r="AK38" s="1086" t="s">
        <v>1217</v>
      </c>
      <c r="AL38" s="1078">
        <v>0.4</v>
      </c>
      <c r="AM38" s="1078">
        <v>0.1</v>
      </c>
      <c r="AN38" s="1078">
        <v>0.6</v>
      </c>
      <c r="AO38" s="1078" t="s">
        <v>345</v>
      </c>
      <c r="AP38" s="1078" t="s">
        <v>345</v>
      </c>
      <c r="AQ38" s="1078" t="s">
        <v>345</v>
      </c>
      <c r="AR38" s="1079" t="s">
        <v>345</v>
      </c>
      <c r="AS38" s="1078" t="s">
        <v>345</v>
      </c>
      <c r="AT38" s="1079">
        <v>1.1000000000000001</v>
      </c>
      <c r="BA38" s="395"/>
      <c r="BB38" s="129"/>
    </row>
    <row r="39" spans="1:54" ht="14.15" customHeight="1">
      <c r="A39" s="1124" t="s">
        <v>1252</v>
      </c>
      <c r="B39" s="1116">
        <v>2.4962277947300371</v>
      </c>
      <c r="C39" s="1116">
        <v>2.6758316148840651</v>
      </c>
      <c r="D39" s="1116">
        <v>2.5959434320353703</v>
      </c>
      <c r="E39" s="1116">
        <v>2.4648517821405713</v>
      </c>
      <c r="F39" s="1116">
        <v>3.357842275610452</v>
      </c>
      <c r="G39" s="1206" t="s">
        <v>1251</v>
      </c>
      <c r="H39" s="1078">
        <v>13.4</v>
      </c>
      <c r="I39" s="1079">
        <v>0.9</v>
      </c>
      <c r="J39" s="1079">
        <v>0.2</v>
      </c>
      <c r="K39" s="1079"/>
      <c r="L39" s="1079"/>
      <c r="M39" s="1079"/>
      <c r="N39" s="1079"/>
      <c r="O39" s="1079"/>
      <c r="P39" s="1079">
        <v>14.6</v>
      </c>
      <c r="Q39" s="1206" t="s">
        <v>1221</v>
      </c>
      <c r="R39" s="1078" t="s">
        <v>345</v>
      </c>
      <c r="S39" s="1078" t="s">
        <v>345</v>
      </c>
      <c r="T39" s="1078" t="s">
        <v>345</v>
      </c>
      <c r="U39" s="1078" t="s">
        <v>345</v>
      </c>
      <c r="V39" s="1078" t="s">
        <v>345</v>
      </c>
      <c r="W39" s="1078" t="s">
        <v>345</v>
      </c>
      <c r="X39" s="1079" t="s">
        <v>345</v>
      </c>
      <c r="Y39" s="1078" t="s">
        <v>345</v>
      </c>
      <c r="Z39" s="1079" t="s">
        <v>345</v>
      </c>
      <c r="AA39" s="1101" t="s">
        <v>1221</v>
      </c>
      <c r="AB39" s="1078">
        <v>-0.4</v>
      </c>
      <c r="AC39" s="1078" t="s">
        <v>345</v>
      </c>
      <c r="AD39" s="1078">
        <v>9.6</v>
      </c>
      <c r="AE39" s="1078">
        <v>6.4</v>
      </c>
      <c r="AF39" s="1078">
        <v>13.2</v>
      </c>
      <c r="AG39" s="1078">
        <v>0.2</v>
      </c>
      <c r="AH39" s="1079">
        <v>25</v>
      </c>
      <c r="AI39" s="1078" t="s">
        <v>345</v>
      </c>
      <c r="AJ39" s="1079">
        <v>54</v>
      </c>
      <c r="AK39" s="1086" t="s">
        <v>1221</v>
      </c>
      <c r="AL39" s="1078" t="s">
        <v>345</v>
      </c>
      <c r="AM39" s="1078" t="s">
        <v>345</v>
      </c>
      <c r="AN39" s="1078" t="s">
        <v>345</v>
      </c>
      <c r="AO39" s="1078">
        <v>0.4</v>
      </c>
      <c r="AP39" s="1078" t="s">
        <v>345</v>
      </c>
      <c r="AQ39" s="1078" t="s">
        <v>345</v>
      </c>
      <c r="AR39" s="1079" t="s">
        <v>345</v>
      </c>
      <c r="AS39" s="1078" t="s">
        <v>345</v>
      </c>
      <c r="AT39" s="1079">
        <v>0.4</v>
      </c>
      <c r="BA39" s="130"/>
      <c r="BB39" s="129"/>
    </row>
    <row r="40" spans="1:54" ht="14.15" customHeight="1">
      <c r="A40" s="1122" t="s">
        <v>1211</v>
      </c>
      <c r="B40" s="1117">
        <v>2.4830505439708395</v>
      </c>
      <c r="C40" s="1117">
        <v>2.4707404298305109</v>
      </c>
      <c r="D40" s="1117">
        <v>2.358178683732175</v>
      </c>
      <c r="E40" s="1117">
        <v>2.1969640388954392</v>
      </c>
      <c r="F40" s="1117">
        <v>3.2808237817531372</v>
      </c>
      <c r="G40" s="1206" t="s">
        <v>1193</v>
      </c>
      <c r="H40" s="1078">
        <v>12.1</v>
      </c>
      <c r="I40" s="1079">
        <v>0.2</v>
      </c>
      <c r="J40" s="1079">
        <v>0.2</v>
      </c>
      <c r="K40" s="1079"/>
      <c r="L40" s="1079"/>
      <c r="M40" s="1079"/>
      <c r="N40" s="1079"/>
      <c r="O40" s="1079"/>
      <c r="P40" s="1079">
        <v>12.5</v>
      </c>
      <c r="Q40" s="1206" t="s">
        <v>1357</v>
      </c>
      <c r="R40" s="1078" t="s">
        <v>345</v>
      </c>
      <c r="S40" s="1078" t="s">
        <v>345</v>
      </c>
      <c r="T40" s="1078" t="s">
        <v>345</v>
      </c>
      <c r="U40" s="1078">
        <v>0.9</v>
      </c>
      <c r="V40" s="1078">
        <v>1.9</v>
      </c>
      <c r="W40" s="1078" t="s">
        <v>345</v>
      </c>
      <c r="X40" s="1079" t="s">
        <v>345</v>
      </c>
      <c r="Y40" s="1078" t="s">
        <v>345</v>
      </c>
      <c r="Z40" s="1079">
        <v>2.8</v>
      </c>
      <c r="AA40" s="1101" t="s">
        <v>1357</v>
      </c>
      <c r="AB40" s="1078" t="s">
        <v>345</v>
      </c>
      <c r="AC40" s="1078" t="s">
        <v>345</v>
      </c>
      <c r="AD40" s="1078" t="s">
        <v>345</v>
      </c>
      <c r="AE40" s="1078" t="s">
        <v>345</v>
      </c>
      <c r="AF40" s="1078" t="s">
        <v>345</v>
      </c>
      <c r="AG40" s="1078" t="s">
        <v>345</v>
      </c>
      <c r="AH40" s="1079" t="s">
        <v>345</v>
      </c>
      <c r="AI40" s="1078" t="s">
        <v>345</v>
      </c>
      <c r="AJ40" s="1079" t="s">
        <v>345</v>
      </c>
      <c r="AK40" s="1086" t="s">
        <v>1357</v>
      </c>
      <c r="AL40" s="1078" t="s">
        <v>345</v>
      </c>
      <c r="AM40" s="1078">
        <v>0.6</v>
      </c>
      <c r="AN40" s="1078">
        <v>0.1</v>
      </c>
      <c r="AO40" s="1078">
        <v>0.3</v>
      </c>
      <c r="AP40" s="1078">
        <v>1.1000000000000001</v>
      </c>
      <c r="AQ40" s="1078" t="s">
        <v>345</v>
      </c>
      <c r="AR40" s="1079" t="s">
        <v>345</v>
      </c>
      <c r="AS40" s="1078" t="s">
        <v>345</v>
      </c>
      <c r="AT40" s="1079">
        <v>2.2000000000000002</v>
      </c>
      <c r="BA40" s="130"/>
      <c r="BB40" s="129"/>
    </row>
    <row r="41" spans="1:54" ht="14.15" customHeight="1">
      <c r="A41" s="1123" t="s">
        <v>1219</v>
      </c>
      <c r="B41" s="1118">
        <v>1.3177250759197838E-2</v>
      </c>
      <c r="C41" s="1118">
        <v>0.20509118505355423</v>
      </c>
      <c r="D41" s="1118">
        <v>0.2377647483031953</v>
      </c>
      <c r="E41" s="1118">
        <v>0.26788774324513187</v>
      </c>
      <c r="F41" s="1118">
        <v>7.7018493857314768E-2</v>
      </c>
      <c r="G41" s="1206" t="s">
        <v>1251</v>
      </c>
      <c r="H41" s="1078">
        <v>6.5</v>
      </c>
      <c r="I41" s="1079">
        <v>0.2</v>
      </c>
      <c r="J41" s="1079"/>
      <c r="K41" s="1079"/>
      <c r="L41" s="1079"/>
      <c r="M41" s="1079"/>
      <c r="N41" s="1079"/>
      <c r="O41" s="1079"/>
      <c r="P41" s="1079">
        <v>6.7</v>
      </c>
      <c r="Q41" s="1206" t="s">
        <v>1358</v>
      </c>
      <c r="R41" s="1078" t="s">
        <v>345</v>
      </c>
      <c r="S41" s="1078" t="s">
        <v>345</v>
      </c>
      <c r="T41" s="1078" t="s">
        <v>345</v>
      </c>
      <c r="U41" s="1078">
        <v>0.9</v>
      </c>
      <c r="V41" s="1078">
        <v>1.5</v>
      </c>
      <c r="W41" s="1078" t="s">
        <v>345</v>
      </c>
      <c r="X41" s="1079" t="s">
        <v>345</v>
      </c>
      <c r="Y41" s="1078" t="s">
        <v>345</v>
      </c>
      <c r="Z41" s="1079">
        <v>2.5</v>
      </c>
      <c r="AA41" s="1101" t="s">
        <v>1358</v>
      </c>
      <c r="AB41" s="1078" t="s">
        <v>345</v>
      </c>
      <c r="AC41" s="1078" t="s">
        <v>345</v>
      </c>
      <c r="AD41" s="1078" t="s">
        <v>345</v>
      </c>
      <c r="AE41" s="1078" t="s">
        <v>345</v>
      </c>
      <c r="AF41" s="1078" t="s">
        <v>345</v>
      </c>
      <c r="AG41" s="1078" t="s">
        <v>345</v>
      </c>
      <c r="AH41" s="1079" t="s">
        <v>345</v>
      </c>
      <c r="AI41" s="1078" t="s">
        <v>345</v>
      </c>
      <c r="AJ41" s="1079" t="s">
        <v>345</v>
      </c>
      <c r="AK41" s="1086" t="s">
        <v>1358</v>
      </c>
      <c r="AL41" s="1078" t="s">
        <v>345</v>
      </c>
      <c r="AM41" s="1078" t="s">
        <v>345</v>
      </c>
      <c r="AN41" s="1078" t="s">
        <v>345</v>
      </c>
      <c r="AO41" s="1078" t="s">
        <v>345</v>
      </c>
      <c r="AP41" s="1078" t="s">
        <v>345</v>
      </c>
      <c r="AQ41" s="1078" t="s">
        <v>345</v>
      </c>
      <c r="AR41" s="1079" t="s">
        <v>345</v>
      </c>
      <c r="AS41" s="1078" t="s">
        <v>345</v>
      </c>
      <c r="AT41" s="1079" t="s">
        <v>345</v>
      </c>
      <c r="BB41" s="129"/>
    </row>
    <row r="42" spans="1:54" ht="14.15" customHeight="1">
      <c r="A42" s="864" t="s">
        <v>1223</v>
      </c>
      <c r="B42" s="1119">
        <v>124.08137914728293</v>
      </c>
      <c r="C42" s="1119">
        <v>100.31456432599815</v>
      </c>
      <c r="D42" s="1119">
        <v>129.63754048657631</v>
      </c>
      <c r="E42" s="1119">
        <v>106.43354931837486</v>
      </c>
      <c r="F42" s="1119">
        <v>112.46383895703215</v>
      </c>
      <c r="G42" s="1206" t="s">
        <v>1199</v>
      </c>
      <c r="H42" s="1078">
        <v>64.5</v>
      </c>
      <c r="I42" s="1079"/>
      <c r="J42" s="1079"/>
      <c r="K42" s="1079"/>
      <c r="L42" s="1079"/>
      <c r="M42" s="1079"/>
      <c r="N42" s="1079"/>
      <c r="O42" s="1079">
        <v>7.6</v>
      </c>
      <c r="P42" s="1079">
        <v>72.099999999999994</v>
      </c>
      <c r="Q42" s="1206" t="s">
        <v>1225</v>
      </c>
      <c r="R42" s="1078" t="s">
        <v>345</v>
      </c>
      <c r="S42" s="1078" t="s">
        <v>345</v>
      </c>
      <c r="T42" s="1078" t="s">
        <v>345</v>
      </c>
      <c r="U42" s="1078" t="s">
        <v>345</v>
      </c>
      <c r="V42" s="1078">
        <v>0.1</v>
      </c>
      <c r="W42" s="1078" t="s">
        <v>345</v>
      </c>
      <c r="X42" s="1078" t="s">
        <v>345</v>
      </c>
      <c r="Y42" s="1079" t="s">
        <v>345</v>
      </c>
      <c r="Z42" s="1079">
        <v>0.2</v>
      </c>
      <c r="AA42" s="1101" t="s">
        <v>1225</v>
      </c>
      <c r="AB42" s="1078" t="s">
        <v>345</v>
      </c>
      <c r="AC42" s="1078" t="s">
        <v>345</v>
      </c>
      <c r="AD42" s="1078" t="s">
        <v>345</v>
      </c>
      <c r="AE42" s="1078" t="s">
        <v>345</v>
      </c>
      <c r="AF42" s="1078" t="s">
        <v>345</v>
      </c>
      <c r="AG42" s="1078" t="s">
        <v>345</v>
      </c>
      <c r="AH42" s="1078" t="s">
        <v>345</v>
      </c>
      <c r="AI42" s="1079" t="s">
        <v>345</v>
      </c>
      <c r="AJ42" s="1079" t="s">
        <v>345</v>
      </c>
      <c r="AK42" s="1086" t="s">
        <v>1225</v>
      </c>
      <c r="AL42" s="1078" t="s">
        <v>345</v>
      </c>
      <c r="AM42" s="1078" t="s">
        <v>345</v>
      </c>
      <c r="AN42" s="1078" t="s">
        <v>345</v>
      </c>
      <c r="AO42" s="1078" t="s">
        <v>345</v>
      </c>
      <c r="AP42" s="1078" t="s">
        <v>345</v>
      </c>
      <c r="AQ42" s="1078" t="s">
        <v>345</v>
      </c>
      <c r="AR42" s="1078" t="s">
        <v>345</v>
      </c>
      <c r="AS42" s="1079" t="s">
        <v>345</v>
      </c>
      <c r="AT42" s="1079" t="s">
        <v>345</v>
      </c>
      <c r="BB42" s="129"/>
    </row>
    <row r="43" spans="1:54" ht="14.15" customHeight="1">
      <c r="A43"/>
      <c r="B43" s="517"/>
      <c r="C43" s="517"/>
      <c r="D43" s="517"/>
      <c r="E43" s="517"/>
      <c r="F43" s="517"/>
      <c r="G43" s="1206" t="s">
        <v>1200</v>
      </c>
      <c r="H43" s="1078"/>
      <c r="I43" s="1079"/>
      <c r="J43" s="1079"/>
      <c r="K43" s="1079"/>
      <c r="L43" s="1079"/>
      <c r="M43" s="1079"/>
      <c r="N43" s="1079">
        <v>30.7</v>
      </c>
      <c r="O43" s="1079">
        <v>30.2</v>
      </c>
      <c r="P43" s="1079">
        <v>30.7</v>
      </c>
      <c r="Q43" s="1206" t="s">
        <v>1228</v>
      </c>
      <c r="R43" s="1078" t="s">
        <v>345</v>
      </c>
      <c r="S43" s="1078" t="s">
        <v>345</v>
      </c>
      <c r="T43" s="1078">
        <v>0.9</v>
      </c>
      <c r="U43" s="1078" t="s">
        <v>345</v>
      </c>
      <c r="V43" s="1078" t="s">
        <v>345</v>
      </c>
      <c r="W43" s="1078" t="s">
        <v>345</v>
      </c>
      <c r="X43" s="1078">
        <v>0.5</v>
      </c>
      <c r="Y43" s="1079">
        <v>2.5</v>
      </c>
      <c r="Z43" s="1079">
        <v>3.8</v>
      </c>
      <c r="AA43" s="1101" t="s">
        <v>1228</v>
      </c>
      <c r="AB43" s="1078" t="s">
        <v>345</v>
      </c>
      <c r="AC43" s="1078" t="s">
        <v>345</v>
      </c>
      <c r="AD43" s="1078" t="s">
        <v>345</v>
      </c>
      <c r="AE43" s="1078" t="s">
        <v>345</v>
      </c>
      <c r="AF43" s="1078" t="s">
        <v>345</v>
      </c>
      <c r="AG43" s="1078" t="s">
        <v>345</v>
      </c>
      <c r="AH43" s="1078" t="s">
        <v>345</v>
      </c>
      <c r="AI43" s="1079" t="s">
        <v>345</v>
      </c>
      <c r="AJ43" s="1079" t="s">
        <v>345</v>
      </c>
      <c r="AK43" s="1086" t="s">
        <v>1228</v>
      </c>
      <c r="AL43" s="1078" t="s">
        <v>345</v>
      </c>
      <c r="AM43" s="1078" t="s">
        <v>345</v>
      </c>
      <c r="AN43" s="1078" t="s">
        <v>345</v>
      </c>
      <c r="AO43" s="1078" t="s">
        <v>345</v>
      </c>
      <c r="AP43" s="1078">
        <v>0.1</v>
      </c>
      <c r="AQ43" s="1078">
        <v>0.6</v>
      </c>
      <c r="AR43" s="1078">
        <v>0.3</v>
      </c>
      <c r="AS43" s="1079" t="s">
        <v>345</v>
      </c>
      <c r="AT43" s="1079">
        <v>1</v>
      </c>
      <c r="BB43" s="129"/>
    </row>
    <row r="44" spans="1:54" ht="14.15" customHeight="1">
      <c r="A44" s="1122" t="s">
        <v>1230</v>
      </c>
      <c r="B44" s="1117">
        <v>0.57719840151999979</v>
      </c>
      <c r="C44" s="1117">
        <v>0.3218978839999998</v>
      </c>
      <c r="D44" s="1117">
        <v>1.2286539276999999</v>
      </c>
      <c r="E44" s="1117">
        <v>0.61004877142000014</v>
      </c>
      <c r="F44" s="1117">
        <v>0.47930243763000013</v>
      </c>
      <c r="G44" s="1107" t="s">
        <v>1206</v>
      </c>
      <c r="H44" s="1081"/>
      <c r="I44" s="1081"/>
      <c r="J44" s="1081"/>
      <c r="K44" s="1081"/>
      <c r="L44" s="1081"/>
      <c r="M44" s="1081"/>
      <c r="N44" s="1081">
        <v>85.9</v>
      </c>
      <c r="O44" s="1081">
        <v>80.2</v>
      </c>
      <c r="P44" s="1081">
        <v>85.9</v>
      </c>
      <c r="Q44" s="1206" t="s">
        <v>1200</v>
      </c>
      <c r="R44" s="1078" t="s">
        <v>345</v>
      </c>
      <c r="S44" s="1078" t="s">
        <v>345</v>
      </c>
      <c r="T44" s="1078" t="s">
        <v>345</v>
      </c>
      <c r="U44" s="1078" t="s">
        <v>345</v>
      </c>
      <c r="V44" s="1078" t="s">
        <v>345</v>
      </c>
      <c r="W44" s="1078" t="s">
        <v>345</v>
      </c>
      <c r="X44" s="1078" t="s">
        <v>345</v>
      </c>
      <c r="Y44" s="1079">
        <v>9.4</v>
      </c>
      <c r="Z44" s="1079">
        <v>9.4</v>
      </c>
      <c r="AA44" s="1101" t="s">
        <v>1200</v>
      </c>
      <c r="AB44" s="1078" t="s">
        <v>345</v>
      </c>
      <c r="AC44" s="1078" t="s">
        <v>345</v>
      </c>
      <c r="AD44" s="1078" t="s">
        <v>345</v>
      </c>
      <c r="AE44" s="1078" t="s">
        <v>345</v>
      </c>
      <c r="AF44" s="1078" t="s">
        <v>345</v>
      </c>
      <c r="AG44" s="1078" t="s">
        <v>345</v>
      </c>
      <c r="AH44" s="1078" t="s">
        <v>345</v>
      </c>
      <c r="AI44" s="1079">
        <v>3.2</v>
      </c>
      <c r="AJ44" s="1079">
        <v>3.2</v>
      </c>
      <c r="AK44" s="1086" t="s">
        <v>1200</v>
      </c>
      <c r="AL44" s="1078" t="s">
        <v>345</v>
      </c>
      <c r="AM44" s="1078" t="s">
        <v>345</v>
      </c>
      <c r="AN44" s="1078" t="s">
        <v>345</v>
      </c>
      <c r="AO44" s="1078" t="s">
        <v>345</v>
      </c>
      <c r="AP44" s="1078" t="s">
        <v>345</v>
      </c>
      <c r="AQ44" s="1078" t="s">
        <v>345</v>
      </c>
      <c r="AR44" s="1078" t="s">
        <v>345</v>
      </c>
      <c r="AS44" s="1079">
        <v>0.9</v>
      </c>
      <c r="AT44" s="1079">
        <v>0.9</v>
      </c>
      <c r="BB44" s="129"/>
    </row>
    <row r="45" spans="1:54" ht="14.15" customHeight="1">
      <c r="A45" s="1122" t="s">
        <v>1232</v>
      </c>
      <c r="B45" s="1117">
        <v>2.7681073681299999</v>
      </c>
      <c r="C45" s="1117">
        <v>2.0897951166499995</v>
      </c>
      <c r="D45" s="1117">
        <v>3.0389304580500003</v>
      </c>
      <c r="E45" s="1117">
        <v>2.8297510711600014</v>
      </c>
      <c r="F45" s="1117">
        <v>10.378743208444465</v>
      </c>
      <c r="G45" s="1084" t="s">
        <v>1203</v>
      </c>
      <c r="H45" s="1080">
        <v>194</v>
      </c>
      <c r="I45" s="1080">
        <v>12.4</v>
      </c>
      <c r="J45" s="1080">
        <v>33.5</v>
      </c>
      <c r="K45" s="1080">
        <v>28.4</v>
      </c>
      <c r="L45" s="1080">
        <v>60.5</v>
      </c>
      <c r="M45" s="1080">
        <v>47</v>
      </c>
      <c r="N45" s="1080">
        <v>124.6</v>
      </c>
      <c r="O45" s="1080">
        <v>124.2</v>
      </c>
      <c r="P45" s="1080">
        <v>624.5</v>
      </c>
      <c r="Q45" s="1085" t="s">
        <v>216</v>
      </c>
      <c r="R45" s="1081" t="s">
        <v>345</v>
      </c>
      <c r="S45" s="1081" t="s">
        <v>345</v>
      </c>
      <c r="T45" s="1081" t="s">
        <v>345</v>
      </c>
      <c r="U45" s="1081" t="s">
        <v>345</v>
      </c>
      <c r="V45" s="1081" t="s">
        <v>345</v>
      </c>
      <c r="W45" s="1081" t="s">
        <v>345</v>
      </c>
      <c r="X45" s="1081" t="s">
        <v>345</v>
      </c>
      <c r="Y45" s="1081">
        <v>0.1</v>
      </c>
      <c r="Z45" s="1081">
        <v>0.1</v>
      </c>
      <c r="AA45" s="1104" t="s">
        <v>216</v>
      </c>
      <c r="AB45" s="1096" t="s">
        <v>345</v>
      </c>
      <c r="AC45" s="1096" t="s">
        <v>345</v>
      </c>
      <c r="AD45" s="1096" t="s">
        <v>345</v>
      </c>
      <c r="AE45" s="1096" t="s">
        <v>345</v>
      </c>
      <c r="AF45" s="1096" t="s">
        <v>345</v>
      </c>
      <c r="AG45" s="1096" t="s">
        <v>345</v>
      </c>
      <c r="AH45" s="1096" t="s">
        <v>345</v>
      </c>
      <c r="AI45" s="1096">
        <v>4.8</v>
      </c>
      <c r="AJ45" s="1096">
        <v>4.8</v>
      </c>
      <c r="AK45" s="1089" t="s">
        <v>216</v>
      </c>
      <c r="AL45" s="1081" t="s">
        <v>345</v>
      </c>
      <c r="AM45" s="1081" t="s">
        <v>345</v>
      </c>
      <c r="AN45" s="1081" t="s">
        <v>345</v>
      </c>
      <c r="AO45" s="1081" t="s">
        <v>345</v>
      </c>
      <c r="AP45" s="1081" t="s">
        <v>345</v>
      </c>
      <c r="AQ45" s="1081" t="s">
        <v>345</v>
      </c>
      <c r="AR45" s="1081" t="s">
        <v>345</v>
      </c>
      <c r="AS45" s="1081" t="s">
        <v>345</v>
      </c>
      <c r="AT45" s="1081" t="s">
        <v>345</v>
      </c>
      <c r="BA45" s="246"/>
      <c r="BB45" s="129"/>
    </row>
    <row r="46" spans="1:54" ht="14.15" customHeight="1">
      <c r="A46" s="1122" t="s">
        <v>1253</v>
      </c>
      <c r="B46" s="1117">
        <v>0.84308215506999995</v>
      </c>
      <c r="C46" s="1117">
        <v>1.3221653134100002</v>
      </c>
      <c r="D46" s="1117">
        <v>1.21903041212</v>
      </c>
      <c r="E46" s="1117">
        <v>0.76412141598000005</v>
      </c>
      <c r="F46" s="1117">
        <v>1.01604484054</v>
      </c>
      <c r="H46" s="1106"/>
      <c r="I46" s="1106"/>
      <c r="J46" s="1106"/>
      <c r="K46" s="1106"/>
      <c r="L46" s="1106"/>
      <c r="M46" s="1106"/>
      <c r="N46" s="1106"/>
      <c r="O46" s="1106"/>
      <c r="P46" s="1106"/>
      <c r="Q46" s="1084" t="s">
        <v>1237</v>
      </c>
      <c r="R46" s="1080">
        <v>17.600000000000001</v>
      </c>
      <c r="S46" s="1080">
        <v>7.4</v>
      </c>
      <c r="T46" s="1080">
        <v>18.600000000000001</v>
      </c>
      <c r="U46" s="1080">
        <v>2.2999999999999998</v>
      </c>
      <c r="V46" s="1080">
        <v>3.9</v>
      </c>
      <c r="W46" s="1080">
        <v>0.1</v>
      </c>
      <c r="X46" s="1080">
        <v>0.5</v>
      </c>
      <c r="Y46" s="1080">
        <v>20.3</v>
      </c>
      <c r="Z46" s="1080">
        <v>70.599999999999994</v>
      </c>
      <c r="AA46" s="1105" t="s">
        <v>1237</v>
      </c>
      <c r="AB46" s="1097">
        <v>5.9</v>
      </c>
      <c r="AC46" s="1097">
        <v>0.1</v>
      </c>
      <c r="AD46" s="1097">
        <v>9.6999999999999993</v>
      </c>
      <c r="AE46" s="1097">
        <v>6.4</v>
      </c>
      <c r="AF46" s="1097">
        <v>13.2</v>
      </c>
      <c r="AG46" s="1097">
        <v>0.2</v>
      </c>
      <c r="AH46" s="1097">
        <v>25</v>
      </c>
      <c r="AI46" s="1097">
        <v>41</v>
      </c>
      <c r="AJ46" s="1097">
        <v>101.4</v>
      </c>
      <c r="AK46" s="1088" t="s">
        <v>1237</v>
      </c>
      <c r="AL46" s="1080">
        <v>2.2999999999999998</v>
      </c>
      <c r="AM46" s="1080">
        <v>2.7</v>
      </c>
      <c r="AN46" s="1080">
        <v>6.1</v>
      </c>
      <c r="AO46" s="1080">
        <v>0.7</v>
      </c>
      <c r="AP46" s="1080">
        <v>1.3</v>
      </c>
      <c r="AQ46" s="1080">
        <v>0.6</v>
      </c>
      <c r="AR46" s="1080">
        <v>0.3</v>
      </c>
      <c r="AS46" s="1080">
        <v>3.6</v>
      </c>
      <c r="AT46" s="1080">
        <v>17.5</v>
      </c>
      <c r="BB46" s="129"/>
    </row>
    <row r="47" spans="1:54" ht="14.15" customHeight="1">
      <c r="A47" s="1123"/>
      <c r="B47" s="1120"/>
      <c r="C47" s="1120"/>
      <c r="D47" s="1120"/>
      <c r="E47" s="1120"/>
      <c r="F47" s="1120"/>
      <c r="G47" s="1206" t="s">
        <v>1207</v>
      </c>
      <c r="H47" s="1078">
        <v>19.399999999999999</v>
      </c>
      <c r="I47" s="1078">
        <v>2.2000000000000002</v>
      </c>
      <c r="J47" s="1078">
        <v>3.3</v>
      </c>
      <c r="K47" s="1078">
        <v>0.5</v>
      </c>
      <c r="L47" s="1078">
        <v>1.5</v>
      </c>
      <c r="M47" s="1078">
        <v>1.4</v>
      </c>
      <c r="N47" s="1079">
        <v>0.3</v>
      </c>
      <c r="O47" s="1078">
        <v>192.4</v>
      </c>
      <c r="P47" s="1106">
        <v>221</v>
      </c>
      <c r="Q47" s="1206" t="s">
        <v>1239</v>
      </c>
      <c r="R47" s="1083">
        <v>5.6</v>
      </c>
      <c r="S47" s="1083">
        <v>11.5</v>
      </c>
      <c r="T47" s="1083">
        <v>4.7</v>
      </c>
      <c r="U47" s="1083">
        <v>-3.1</v>
      </c>
      <c r="V47" s="1083">
        <v>-4.5999999999999996</v>
      </c>
      <c r="W47" s="1083">
        <v>1</v>
      </c>
      <c r="X47" s="1079">
        <v>0.7</v>
      </c>
      <c r="Y47" s="1083" t="s">
        <v>345</v>
      </c>
      <c r="Z47" s="1079">
        <v>15.8</v>
      </c>
      <c r="AA47" s="1101" t="s">
        <v>1239</v>
      </c>
      <c r="AB47" s="1083">
        <v>-2.5</v>
      </c>
      <c r="AC47" s="1083">
        <v>-2.2999999999999998</v>
      </c>
      <c r="AD47" s="1083">
        <v>-5.9</v>
      </c>
      <c r="AE47" s="1083">
        <v>-0.5</v>
      </c>
      <c r="AF47" s="1083">
        <v>0.6</v>
      </c>
      <c r="AG47" s="1083">
        <v>0.9</v>
      </c>
      <c r="AH47" s="1079">
        <v>0.1</v>
      </c>
      <c r="AI47" s="1083" t="s">
        <v>345</v>
      </c>
      <c r="AJ47" s="1079">
        <v>-9.6999999999999993</v>
      </c>
      <c r="AK47" s="1086" t="s">
        <v>1239</v>
      </c>
      <c r="AL47" s="1083">
        <v>0.7</v>
      </c>
      <c r="AM47" s="1083">
        <v>5.2</v>
      </c>
      <c r="AN47" s="1083">
        <v>4.0999999999999996</v>
      </c>
      <c r="AO47" s="1083">
        <v>0.3</v>
      </c>
      <c r="AP47" s="1083">
        <v>1.6</v>
      </c>
      <c r="AQ47" s="1083">
        <v>1.6</v>
      </c>
      <c r="AR47" s="1079">
        <v>-0.4</v>
      </c>
      <c r="AS47" s="1083" t="s">
        <v>345</v>
      </c>
      <c r="AT47" s="1079">
        <v>13.2</v>
      </c>
      <c r="BB47" s="129"/>
    </row>
    <row r="48" spans="1:54" ht="14.15" customHeight="1">
      <c r="A48" s="1121" t="s">
        <v>1241</v>
      </c>
      <c r="B48" s="1119">
        <v>128.26976707200291</v>
      </c>
      <c r="C48" s="1119">
        <v>104.04842264005813</v>
      </c>
      <c r="D48" s="1119">
        <v>135.12415528444635</v>
      </c>
      <c r="E48" s="1119">
        <v>110.63747057693486</v>
      </c>
      <c r="F48" s="1119">
        <v>124.3379294436466</v>
      </c>
      <c r="G48" s="1206" t="s">
        <v>1251</v>
      </c>
      <c r="H48" s="1078">
        <v>5.4</v>
      </c>
      <c r="I48" s="1078">
        <v>0.4</v>
      </c>
      <c r="J48" s="1078">
        <v>0.8</v>
      </c>
      <c r="K48" s="1079"/>
      <c r="L48" s="1079"/>
      <c r="M48" s="1079"/>
      <c r="N48" s="1079"/>
      <c r="O48" s="1079"/>
      <c r="P48" s="1106">
        <v>6.6000000000000005</v>
      </c>
      <c r="Q48" s="127"/>
      <c r="R48" s="128"/>
      <c r="S48" s="128"/>
      <c r="T48" s="128"/>
      <c r="U48" s="128"/>
      <c r="V48" s="128"/>
      <c r="W48" s="128"/>
      <c r="X48" s="70"/>
      <c r="Y48" s="70"/>
      <c r="Z48" s="70"/>
      <c r="AA48" s="127"/>
      <c r="AB48" s="128"/>
      <c r="AC48" s="130"/>
      <c r="AD48" s="130"/>
      <c r="AE48" s="130"/>
      <c r="AF48" s="130"/>
      <c r="AG48" s="130"/>
      <c r="AH48" s="130"/>
      <c r="AI48" s="128"/>
      <c r="AJ48" s="128"/>
      <c r="BB48" s="17"/>
    </row>
    <row r="49" spans="1:54" ht="14.15" customHeight="1">
      <c r="A49" s="126"/>
      <c r="B49" s="131"/>
      <c r="C49" s="126"/>
      <c r="D49" s="126"/>
      <c r="E49" s="126"/>
      <c r="F49" s="133"/>
      <c r="G49" s="1206" t="s">
        <v>1209</v>
      </c>
      <c r="H49" s="1078">
        <v>27.4</v>
      </c>
      <c r="I49" s="1078">
        <v>4.0999999999999996</v>
      </c>
      <c r="J49" s="1078">
        <v>0.7</v>
      </c>
      <c r="K49" s="1078">
        <v>12.9</v>
      </c>
      <c r="L49" s="1078">
        <v>0.3</v>
      </c>
      <c r="M49" s="1078">
        <v>0.1</v>
      </c>
      <c r="N49" s="1079"/>
      <c r="O49" s="1079"/>
      <c r="P49" s="1106">
        <v>45.5</v>
      </c>
      <c r="Q49" s="127"/>
      <c r="R49" s="128"/>
      <c r="S49" s="70"/>
      <c r="T49" s="70"/>
      <c r="U49" s="70"/>
      <c r="V49" s="70"/>
      <c r="W49" s="70"/>
      <c r="X49" s="70"/>
      <c r="Y49" s="128"/>
      <c r="Z49" s="128"/>
      <c r="AA49" s="127"/>
      <c r="AB49" s="127"/>
      <c r="AC49" s="127"/>
      <c r="AD49" s="127"/>
      <c r="AE49" s="127"/>
      <c r="AF49" s="127"/>
      <c r="AG49" s="127"/>
      <c r="AH49" s="127"/>
      <c r="AI49" s="127"/>
      <c r="AJ49" s="127"/>
      <c r="AQ49" s="246"/>
      <c r="AR49" s="246"/>
      <c r="AS49" s="246"/>
      <c r="AT49" s="246"/>
      <c r="BB49" s="17"/>
    </row>
    <row r="50" spans="1:54" ht="14.15" customHeight="1">
      <c r="A50" s="52"/>
      <c r="B50" s="52"/>
      <c r="C50" s="52"/>
      <c r="D50" s="52"/>
      <c r="E50" s="52"/>
      <c r="F50" s="52"/>
      <c r="G50" s="1206" t="s">
        <v>1251</v>
      </c>
      <c r="H50" s="1078">
        <v>8.3000000000000007</v>
      </c>
      <c r="I50" s="1078">
        <v>1.7</v>
      </c>
      <c r="J50" s="1078">
        <v>0.2</v>
      </c>
      <c r="K50" s="1079">
        <v>0</v>
      </c>
      <c r="L50" s="1079"/>
      <c r="M50" s="1079"/>
      <c r="N50" s="1079"/>
      <c r="O50" s="1079"/>
      <c r="P50" s="1106">
        <v>10.199999999999999</v>
      </c>
      <c r="Q50" s="127"/>
      <c r="R50" s="127"/>
      <c r="S50" s="127"/>
      <c r="T50" s="127"/>
      <c r="U50" s="127"/>
      <c r="V50" s="127"/>
      <c r="W50" s="127"/>
      <c r="X50" s="127"/>
      <c r="Y50" s="127"/>
      <c r="Z50" s="127"/>
      <c r="AA50" s="127"/>
      <c r="AB50" s="127"/>
      <c r="AC50" s="127"/>
      <c r="AD50" s="127"/>
      <c r="AE50" s="127"/>
      <c r="AF50" s="127"/>
      <c r="AG50" s="127"/>
      <c r="AH50" s="127"/>
      <c r="AI50" s="127"/>
      <c r="AJ50" s="127"/>
      <c r="BB50" s="17"/>
    </row>
    <row r="51" spans="1:54" ht="14.15" customHeight="1">
      <c r="A51" s="52"/>
      <c r="B51" s="243"/>
      <c r="C51" s="52"/>
      <c r="D51" s="52"/>
      <c r="E51" s="52"/>
      <c r="F51" s="244"/>
      <c r="G51" s="1206" t="s">
        <v>1220</v>
      </c>
      <c r="H51" s="1078">
        <v>11.2</v>
      </c>
      <c r="I51" s="1078">
        <v>20.400000000000002</v>
      </c>
      <c r="J51" s="1078">
        <v>49.2</v>
      </c>
      <c r="K51" s="1078">
        <v>21.700000000000003</v>
      </c>
      <c r="L51" s="1078">
        <v>54.7</v>
      </c>
      <c r="M51" s="1078">
        <v>9.6999999999999993</v>
      </c>
      <c r="N51" s="1078">
        <v>26.099999999999998</v>
      </c>
      <c r="O51" s="1078"/>
      <c r="P51" s="1106">
        <v>193</v>
      </c>
      <c r="Q51" s="127"/>
      <c r="R51" s="127"/>
      <c r="S51" s="127"/>
      <c r="T51" s="127"/>
      <c r="U51" s="127"/>
      <c r="V51" s="127"/>
      <c r="W51" s="127"/>
      <c r="X51" s="127"/>
      <c r="Y51" s="127"/>
      <c r="Z51" s="127"/>
      <c r="AA51" s="127"/>
      <c r="AB51" s="127"/>
      <c r="AC51" s="127"/>
      <c r="AD51" s="127"/>
      <c r="AE51" s="127"/>
      <c r="AF51" s="127"/>
      <c r="AG51" s="127"/>
      <c r="AH51" s="127"/>
      <c r="AI51" s="127"/>
      <c r="AJ51" s="127"/>
      <c r="BB51" s="17"/>
    </row>
    <row r="52" spans="1:54" ht="14.15" customHeight="1">
      <c r="A52" s="52"/>
      <c r="B52" s="243"/>
      <c r="C52" s="52"/>
      <c r="D52" s="52"/>
      <c r="E52" s="52"/>
      <c r="F52" s="52"/>
      <c r="G52" s="1108" t="s">
        <v>1224</v>
      </c>
      <c r="H52" s="1078">
        <v>2.7</v>
      </c>
      <c r="I52" s="1078">
        <v>4.7</v>
      </c>
      <c r="J52" s="1078">
        <v>19.600000000000001</v>
      </c>
      <c r="K52" s="1078">
        <v>0</v>
      </c>
      <c r="L52" s="1079"/>
      <c r="M52" s="1079"/>
      <c r="N52" s="1079"/>
      <c r="O52" s="1079"/>
      <c r="P52" s="1106">
        <v>27</v>
      </c>
      <c r="Q52" s="127"/>
      <c r="R52" s="127"/>
      <c r="S52" s="127"/>
      <c r="T52" s="127"/>
      <c r="U52" s="127"/>
      <c r="V52" s="127"/>
      <c r="W52" s="127"/>
      <c r="X52" s="127"/>
      <c r="Y52" s="127"/>
      <c r="Z52" s="127"/>
      <c r="AA52" s="127"/>
      <c r="AB52" s="127"/>
      <c r="AC52" s="127"/>
      <c r="AD52" s="127"/>
      <c r="AE52" s="127"/>
      <c r="AF52" s="127"/>
      <c r="AG52" s="127"/>
      <c r="AH52" s="127"/>
      <c r="AI52" s="127"/>
      <c r="AJ52" s="127"/>
    </row>
    <row r="53" spans="1:54" ht="14.15" customHeight="1">
      <c r="A53" s="52"/>
      <c r="B53" s="243"/>
      <c r="C53" s="52"/>
      <c r="D53" s="52"/>
      <c r="E53" s="52"/>
      <c r="F53" s="52"/>
      <c r="G53" s="1108" t="s">
        <v>1227</v>
      </c>
      <c r="H53" s="1078">
        <v>4.0999999999999996</v>
      </c>
      <c r="I53" s="1078">
        <v>11.5</v>
      </c>
      <c r="J53" s="1078">
        <v>7.8</v>
      </c>
      <c r="K53" s="1078">
        <v>0</v>
      </c>
      <c r="L53" s="1078"/>
      <c r="M53" s="1078"/>
      <c r="N53" s="1078"/>
      <c r="O53" s="1079"/>
      <c r="P53" s="1106">
        <v>23.4</v>
      </c>
      <c r="Q53" s="127"/>
      <c r="R53" s="127"/>
      <c r="S53" s="127"/>
      <c r="T53" s="127"/>
      <c r="U53" s="127"/>
      <c r="V53" s="127"/>
      <c r="W53" s="127"/>
      <c r="X53" s="127"/>
      <c r="Y53" s="127"/>
      <c r="Z53" s="127"/>
      <c r="AA53" s="127"/>
      <c r="AB53" s="127"/>
      <c r="AC53" s="127"/>
      <c r="AD53" s="127"/>
      <c r="AE53" s="127"/>
      <c r="AF53" s="127"/>
      <c r="AG53" s="127"/>
      <c r="AH53" s="127"/>
      <c r="AI53" s="127"/>
      <c r="AJ53" s="127"/>
    </row>
    <row r="54" spans="1:54" ht="14.15" customHeight="1">
      <c r="A54" s="52"/>
      <c r="B54" s="243"/>
      <c r="C54" s="52"/>
      <c r="D54" s="52"/>
      <c r="E54" s="52"/>
      <c r="F54" s="52"/>
      <c r="G54" s="1206" t="s">
        <v>1231</v>
      </c>
      <c r="H54" s="1078">
        <v>1.3</v>
      </c>
      <c r="I54" s="1078">
        <v>1.6</v>
      </c>
      <c r="J54" s="1078">
        <v>3.8</v>
      </c>
      <c r="K54" s="1078">
        <v>0.2</v>
      </c>
      <c r="L54" s="1078"/>
      <c r="M54" s="1078"/>
      <c r="N54" s="1078"/>
      <c r="O54" s="1079"/>
      <c r="P54" s="1106">
        <v>6.9</v>
      </c>
      <c r="Q54" s="127"/>
      <c r="R54" s="127"/>
      <c r="S54" s="127"/>
      <c r="T54" s="127"/>
      <c r="U54" s="127"/>
      <c r="V54" s="127"/>
      <c r="W54" s="127"/>
      <c r="X54" s="127"/>
      <c r="Y54" s="127"/>
      <c r="Z54" s="127"/>
      <c r="AA54" s="127"/>
      <c r="AB54" s="127"/>
      <c r="AC54" s="127"/>
      <c r="AD54" s="127"/>
      <c r="AE54" s="127"/>
      <c r="AF54" s="127"/>
      <c r="AG54" s="127"/>
      <c r="AH54" s="127"/>
      <c r="AI54" s="127"/>
      <c r="AJ54" s="127"/>
      <c r="AU54" s="129"/>
    </row>
    <row r="55" spans="1:54" ht="14.15" customHeight="1">
      <c r="A55" s="52"/>
      <c r="B55" s="243"/>
      <c r="C55" s="52"/>
      <c r="D55" s="52"/>
      <c r="E55" s="52"/>
      <c r="F55" s="52"/>
      <c r="G55" s="1206" t="s">
        <v>1233</v>
      </c>
      <c r="H55" s="1078">
        <v>3</v>
      </c>
      <c r="I55" s="1078">
        <v>1.5</v>
      </c>
      <c r="J55" s="1078">
        <v>12.7</v>
      </c>
      <c r="K55" s="1078">
        <v>17.100000000000001</v>
      </c>
      <c r="L55" s="1078">
        <v>44.4</v>
      </c>
      <c r="M55" s="1078">
        <v>5</v>
      </c>
      <c r="N55" s="1078">
        <v>25.9</v>
      </c>
      <c r="O55" s="1079"/>
      <c r="P55" s="1106">
        <v>109.6</v>
      </c>
      <c r="Q55" s="127"/>
      <c r="R55" s="127"/>
      <c r="S55" s="127"/>
      <c r="T55" s="127"/>
      <c r="U55" s="127"/>
      <c r="V55" s="127"/>
      <c r="W55" s="127"/>
      <c r="X55" s="127"/>
      <c r="Y55" s="127"/>
      <c r="Z55" s="127"/>
      <c r="AA55" s="127"/>
      <c r="AB55" s="127"/>
      <c r="AC55" s="127"/>
      <c r="AD55" s="127"/>
      <c r="AE55" s="127"/>
      <c r="AF55" s="127"/>
      <c r="AG55" s="127"/>
      <c r="AH55" s="127"/>
      <c r="AI55" s="127"/>
      <c r="AJ55" s="127"/>
      <c r="AU55" s="129"/>
    </row>
    <row r="56" spans="1:54" ht="14.15" customHeight="1">
      <c r="A56" s="52"/>
      <c r="B56" s="243"/>
      <c r="C56" s="52"/>
      <c r="D56" s="52"/>
      <c r="E56" s="52"/>
      <c r="F56" s="52"/>
      <c r="G56" s="1206" t="s">
        <v>1359</v>
      </c>
      <c r="H56" s="1078">
        <v>0.1</v>
      </c>
      <c r="I56" s="1078">
        <v>1</v>
      </c>
      <c r="J56" s="1078">
        <v>5.0999999999999996</v>
      </c>
      <c r="K56" s="1078">
        <v>1.8</v>
      </c>
      <c r="L56" s="1078">
        <v>6.6</v>
      </c>
      <c r="M56" s="1078">
        <v>2.6</v>
      </c>
      <c r="N56" s="1078">
        <v>0.1</v>
      </c>
      <c r="O56" s="1079"/>
      <c r="P56" s="1079">
        <v>17.3</v>
      </c>
      <c r="Q56" s="127"/>
      <c r="R56" s="127"/>
      <c r="S56" s="127"/>
      <c r="T56" s="127"/>
      <c r="U56" s="127"/>
      <c r="V56" s="127"/>
      <c r="W56" s="127"/>
      <c r="X56" s="127"/>
      <c r="Y56" s="127"/>
      <c r="Z56" s="127"/>
      <c r="AA56" s="127"/>
      <c r="AB56" s="127"/>
      <c r="AC56" s="127"/>
      <c r="AD56" s="127"/>
      <c r="AE56" s="127"/>
      <c r="AF56" s="127"/>
      <c r="AG56" s="127"/>
      <c r="AH56" s="127"/>
      <c r="AI56" s="127"/>
      <c r="AJ56" s="127"/>
    </row>
    <row r="57" spans="1:54" ht="14.15" customHeight="1">
      <c r="A57" s="52"/>
      <c r="B57" s="243"/>
      <c r="C57" s="52"/>
      <c r="D57" s="52"/>
      <c r="E57" s="52"/>
      <c r="F57" s="52"/>
      <c r="G57" s="1206" t="s">
        <v>1360</v>
      </c>
      <c r="H57" s="1078"/>
      <c r="I57" s="1078"/>
      <c r="J57" s="1078"/>
      <c r="K57" s="1078">
        <v>2.4</v>
      </c>
      <c r="L57" s="1078">
        <v>2.9</v>
      </c>
      <c r="M57" s="1078">
        <v>2.1</v>
      </c>
      <c r="N57" s="1078">
        <v>0.1</v>
      </c>
      <c r="O57" s="1079"/>
      <c r="P57" s="1079">
        <v>7.4</v>
      </c>
      <c r="Q57" s="127"/>
      <c r="R57" s="127"/>
      <c r="S57" s="127"/>
      <c r="T57" s="127"/>
      <c r="U57" s="127"/>
      <c r="V57" s="127"/>
      <c r="W57" s="127"/>
      <c r="X57" s="127"/>
      <c r="Y57" s="127"/>
      <c r="Z57" s="127"/>
      <c r="AA57" s="127"/>
      <c r="AB57" s="127"/>
      <c r="AC57" s="127"/>
      <c r="AD57" s="127"/>
      <c r="AE57" s="127"/>
      <c r="AF57" s="127"/>
      <c r="AG57" s="127"/>
      <c r="AH57" s="127"/>
      <c r="AI57" s="127"/>
      <c r="AJ57" s="127"/>
    </row>
    <row r="58" spans="1:54" ht="14.15" customHeight="1">
      <c r="A58" s="126"/>
      <c r="B58" s="243"/>
      <c r="C58" s="394"/>
      <c r="D58" s="394"/>
      <c r="E58" s="394"/>
      <c r="F58" s="52"/>
      <c r="G58" s="1206" t="s">
        <v>1236</v>
      </c>
      <c r="H58" s="1078"/>
      <c r="I58" s="1078">
        <v>0.1</v>
      </c>
      <c r="J58" s="1078">
        <v>0.2</v>
      </c>
      <c r="K58" s="1078">
        <v>0.2</v>
      </c>
      <c r="L58" s="1078">
        <v>0.9</v>
      </c>
      <c r="M58" s="1078">
        <v>0.1</v>
      </c>
      <c r="N58" s="1079"/>
      <c r="O58" s="1079"/>
      <c r="P58" s="1079">
        <v>1.4</v>
      </c>
      <c r="Q58" s="127"/>
      <c r="R58" s="127"/>
      <c r="S58" s="127"/>
      <c r="T58" s="127"/>
      <c r="U58" s="127"/>
      <c r="V58" s="127"/>
      <c r="W58" s="127"/>
      <c r="X58" s="127"/>
      <c r="Y58" s="127"/>
      <c r="Z58" s="127"/>
      <c r="AA58" s="127"/>
      <c r="AB58" s="127"/>
      <c r="AC58" s="127"/>
      <c r="AD58" s="127"/>
      <c r="AE58" s="127"/>
      <c r="AF58" s="127"/>
      <c r="AG58" s="127"/>
      <c r="AH58" s="127"/>
      <c r="AI58" s="127"/>
      <c r="AJ58" s="127"/>
      <c r="AK58" s="129"/>
    </row>
    <row r="59" spans="1:54" ht="14.15" customHeight="1">
      <c r="A59" s="126"/>
      <c r="B59" s="243"/>
      <c r="C59" s="394"/>
      <c r="D59" s="394"/>
      <c r="E59" s="394"/>
      <c r="F59" s="52"/>
      <c r="G59" s="1206" t="s">
        <v>1228</v>
      </c>
      <c r="H59" s="1079"/>
      <c r="I59" s="1078"/>
      <c r="J59" s="1079">
        <v>0.9</v>
      </c>
      <c r="K59" s="1079"/>
      <c r="L59" s="1079">
        <v>0.1</v>
      </c>
      <c r="M59" s="1078">
        <v>2.5</v>
      </c>
      <c r="N59" s="1079">
        <v>0.8</v>
      </c>
      <c r="O59" s="1078">
        <v>2.5</v>
      </c>
      <c r="P59" s="1078">
        <v>6.7</v>
      </c>
      <c r="Q59" s="127"/>
      <c r="R59" s="127"/>
      <c r="S59" s="127"/>
      <c r="T59" s="127"/>
      <c r="U59" s="127"/>
      <c r="V59" s="127"/>
      <c r="W59" s="127"/>
      <c r="X59" s="127"/>
      <c r="Y59" s="127"/>
      <c r="Z59" s="127"/>
      <c r="AA59" s="127"/>
      <c r="AB59" s="127"/>
      <c r="AC59" s="127"/>
      <c r="AD59" s="127"/>
      <c r="AE59" s="127"/>
      <c r="AF59" s="127"/>
      <c r="AG59" s="127"/>
      <c r="AH59" s="127"/>
      <c r="AI59" s="127"/>
      <c r="AJ59" s="127"/>
      <c r="AK59" s="129"/>
    </row>
    <row r="60" spans="1:54">
      <c r="A60" s="126"/>
      <c r="B60" s="243"/>
      <c r="C60" s="394"/>
      <c r="D60" s="394"/>
      <c r="E60" s="394"/>
      <c r="F60" s="52"/>
      <c r="G60" s="1206" t="s">
        <v>1200</v>
      </c>
      <c r="H60" s="1079"/>
      <c r="I60" s="1078"/>
      <c r="J60" s="1079"/>
      <c r="K60" s="1079"/>
      <c r="L60" s="1079"/>
      <c r="M60" s="1078"/>
      <c r="N60" s="1079"/>
      <c r="O60" s="1078">
        <v>35.1</v>
      </c>
      <c r="P60" s="1078">
        <v>35.1</v>
      </c>
      <c r="Q60" s="127"/>
      <c r="R60" s="127"/>
      <c r="S60" s="127"/>
      <c r="T60" s="127"/>
      <c r="U60" s="127"/>
      <c r="V60" s="127"/>
      <c r="W60" s="127"/>
      <c r="X60" s="127"/>
      <c r="Y60" s="127"/>
      <c r="Z60" s="127"/>
      <c r="AA60" s="127"/>
      <c r="AB60" s="127"/>
      <c r="AC60" s="127"/>
      <c r="AD60" s="127"/>
      <c r="AE60" s="127"/>
      <c r="AF60" s="127"/>
      <c r="AG60" s="127"/>
      <c r="AH60" s="127"/>
      <c r="AI60" s="127"/>
      <c r="AJ60" s="127"/>
    </row>
    <row r="61" spans="1:54">
      <c r="G61" s="1206" t="s">
        <v>1254</v>
      </c>
      <c r="H61" s="1079"/>
      <c r="I61" s="1079"/>
      <c r="J61" s="1079"/>
      <c r="K61" s="1079"/>
      <c r="L61" s="1079"/>
      <c r="M61" s="1079"/>
      <c r="N61" s="1079"/>
      <c r="O61" s="1078">
        <v>92.2</v>
      </c>
      <c r="P61" s="1078">
        <v>92.2</v>
      </c>
      <c r="Q61" s="127"/>
      <c r="R61" s="127"/>
      <c r="S61" s="127"/>
      <c r="T61" s="127"/>
      <c r="U61" s="127"/>
      <c r="V61" s="127"/>
      <c r="W61" s="127"/>
      <c r="X61" s="127"/>
      <c r="Y61" s="127"/>
      <c r="Z61" s="127"/>
      <c r="AA61" s="127"/>
      <c r="AB61" s="127"/>
      <c r="AC61" s="127"/>
      <c r="AD61" s="127"/>
      <c r="AE61" s="127"/>
      <c r="AF61" s="127"/>
      <c r="AG61" s="127"/>
      <c r="AH61" s="127"/>
      <c r="AI61" s="127"/>
      <c r="AJ61" s="127"/>
    </row>
    <row r="62" spans="1:54">
      <c r="G62" s="1206" t="s">
        <v>216</v>
      </c>
      <c r="H62" s="1096"/>
      <c r="I62" s="1096"/>
      <c r="J62" s="1096"/>
      <c r="K62" s="1096"/>
      <c r="L62" s="1096"/>
      <c r="M62" s="1096"/>
      <c r="N62" s="1096"/>
      <c r="O62" s="1096">
        <v>30.9</v>
      </c>
      <c r="P62" s="1096">
        <v>30.9</v>
      </c>
      <c r="Q62" s="127"/>
      <c r="R62" s="394"/>
      <c r="S62" s="394"/>
      <c r="T62" s="394"/>
      <c r="U62" s="394"/>
      <c r="V62" s="394"/>
      <c r="W62" s="394"/>
      <c r="X62" s="70"/>
      <c r="Y62" s="394"/>
      <c r="Z62" s="70"/>
    </row>
    <row r="63" spans="1:54">
      <c r="G63" s="1100" t="s">
        <v>1237</v>
      </c>
      <c r="H63" s="1097">
        <v>58.1</v>
      </c>
      <c r="I63" s="1097">
        <v>26.6</v>
      </c>
      <c r="J63" s="1097">
        <v>54.2</v>
      </c>
      <c r="K63" s="1097">
        <v>35.1</v>
      </c>
      <c r="L63" s="1097">
        <v>56.6</v>
      </c>
      <c r="M63" s="1097">
        <v>13.7</v>
      </c>
      <c r="N63" s="1097">
        <v>27.1</v>
      </c>
      <c r="O63" s="1097">
        <v>353.1</v>
      </c>
      <c r="P63" s="1097">
        <v>624.5</v>
      </c>
    </row>
    <row r="64" spans="1:54">
      <c r="G64" s="1206"/>
      <c r="H64" s="1079"/>
      <c r="I64" s="1078"/>
      <c r="J64" s="1079"/>
      <c r="K64" s="1079"/>
      <c r="L64" s="1079"/>
      <c r="M64" s="1078"/>
      <c r="N64" s="1079"/>
      <c r="O64" s="1078"/>
      <c r="P64" s="1078"/>
    </row>
  </sheetData>
  <mergeCells count="4">
    <mergeCell ref="AV4:AW4"/>
    <mergeCell ref="AX4:AY4"/>
    <mergeCell ref="AZ4:BA4"/>
    <mergeCell ref="AU28:AV29"/>
  </mergeCells>
  <pageMargins left="0.70866141732283472" right="0.70866141732283472" top="0.74803149606299213" bottom="0.74803149606299213" header="0.31496062992125984" footer="0.31496062992125984"/>
  <pageSetup paperSize="9" scale="76" pageOrder="overThenDown" orientation="portrait" r:id="rId1"/>
  <headerFooter alignWithMargins="0">
    <oddHeader xml:space="preserve">&amp;CFirst quarter 2022&amp;R&amp;"-,Bold"&amp;K0000A0Risk, liquidity and capital management
</oddHeader>
    <oddFooter>&amp;R&amp;"-,Bold"&amp;K0000A0Nordea</oddFooter>
  </headerFooter>
  <colBreaks count="4" manualBreakCount="4">
    <brk id="6" max="62" man="1"/>
    <brk id="16" max="62" man="1"/>
    <brk id="26" max="62" man="1"/>
    <brk id="36" max="62"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rgb="FF92D050"/>
  </sheetPr>
  <dimension ref="B3:H54"/>
  <sheetViews>
    <sheetView view="pageLayout" zoomScale="55" zoomScaleNormal="85" zoomScaleSheetLayoutView="40" zoomScalePageLayoutView="55" workbookViewId="0">
      <selection activeCell="A4" sqref="A4"/>
    </sheetView>
  </sheetViews>
  <sheetFormatPr defaultColWidth="9.1796875" defaultRowHeight="14.5"/>
  <cols>
    <col min="1" max="4" width="9.1796875" style="26"/>
    <col min="5" max="5" width="3.54296875" style="26" customWidth="1"/>
    <col min="6" max="16384" width="9.1796875" style="26"/>
  </cols>
  <sheetData>
    <row r="3" spans="4:8">
      <c r="D3" s="28"/>
      <c r="E3" s="28"/>
      <c r="F3" s="28"/>
      <c r="G3" s="28"/>
      <c r="H3" s="28"/>
    </row>
    <row r="4" spans="4:8">
      <c r="D4" s="28"/>
      <c r="E4" s="28"/>
      <c r="F4" s="28"/>
      <c r="G4" s="28"/>
      <c r="H4" s="28"/>
    </row>
    <row r="5" spans="4:8">
      <c r="D5" s="28"/>
      <c r="E5" s="28"/>
      <c r="F5" s="28"/>
      <c r="G5" s="28"/>
      <c r="H5" s="28"/>
    </row>
    <row r="6" spans="4:8">
      <c r="D6" s="28"/>
      <c r="E6" s="28"/>
      <c r="F6" s="28"/>
      <c r="G6" s="28"/>
      <c r="H6" s="28"/>
    </row>
    <row r="7" spans="4:8">
      <c r="D7" s="28"/>
      <c r="E7" s="28"/>
      <c r="F7" s="28"/>
      <c r="G7" s="28"/>
      <c r="H7" s="28"/>
    </row>
    <row r="8" spans="4:8">
      <c r="D8" s="28"/>
      <c r="E8" s="28"/>
      <c r="F8" s="28"/>
      <c r="G8" s="28"/>
      <c r="H8" s="28"/>
    </row>
    <row r="9" spans="4:8">
      <c r="D9" s="28"/>
      <c r="E9" s="28"/>
      <c r="F9" s="28"/>
      <c r="G9" s="28"/>
      <c r="H9" s="28"/>
    </row>
    <row r="10" spans="4:8">
      <c r="D10" s="28"/>
      <c r="E10" s="28"/>
      <c r="F10" s="28"/>
      <c r="G10" s="28"/>
      <c r="H10" s="28"/>
    </row>
    <row r="11" spans="4:8">
      <c r="D11" s="28"/>
      <c r="E11" s="28"/>
      <c r="F11" s="28"/>
      <c r="G11" s="28"/>
      <c r="H11" s="28"/>
    </row>
    <row r="12" spans="4:8">
      <c r="D12" s="28"/>
      <c r="E12" s="28"/>
      <c r="F12" s="28"/>
      <c r="G12" s="28"/>
      <c r="H12" s="28"/>
    </row>
    <row r="13" spans="4:8">
      <c r="D13" s="28"/>
      <c r="E13" s="28"/>
      <c r="F13" s="28"/>
      <c r="G13" s="28"/>
      <c r="H13" s="28"/>
    </row>
    <row r="14" spans="4:8">
      <c r="D14" s="28"/>
      <c r="E14" s="28"/>
      <c r="F14" s="28"/>
      <c r="G14" s="28"/>
      <c r="H14" s="28"/>
    </row>
    <row r="15" spans="4:8">
      <c r="D15" s="28"/>
      <c r="E15" s="28"/>
      <c r="F15" s="28"/>
      <c r="G15" s="28"/>
      <c r="H15" s="28"/>
    </row>
    <row r="16" spans="4:8">
      <c r="D16" s="28"/>
      <c r="E16" s="28"/>
      <c r="F16" s="28"/>
      <c r="G16" s="28"/>
      <c r="H16" s="28"/>
    </row>
    <row r="17" spans="4:8">
      <c r="D17" s="28"/>
      <c r="E17" s="28"/>
      <c r="F17" s="28"/>
      <c r="G17" s="28"/>
      <c r="H17" s="28"/>
    </row>
    <row r="18" spans="4:8">
      <c r="D18" s="28"/>
      <c r="E18" s="28"/>
      <c r="F18" s="28"/>
      <c r="G18" s="28"/>
      <c r="H18" s="28"/>
    </row>
    <row r="19" spans="4:8">
      <c r="D19" s="28"/>
      <c r="E19" s="28"/>
      <c r="F19" s="28"/>
      <c r="G19" s="28"/>
      <c r="H19" s="28"/>
    </row>
    <row r="25" spans="4:8">
      <c r="D25" s="28"/>
      <c r="E25" s="28"/>
      <c r="F25" s="28"/>
      <c r="G25" s="28"/>
      <c r="H25" s="28"/>
    </row>
    <row r="26" spans="4:8">
      <c r="D26" s="28"/>
      <c r="E26" s="28"/>
      <c r="F26" s="28"/>
      <c r="G26" s="28"/>
      <c r="H26" s="28"/>
    </row>
    <row r="27" spans="4:8">
      <c r="D27" s="28"/>
      <c r="E27" s="28"/>
      <c r="F27" s="28"/>
      <c r="G27" s="28"/>
      <c r="H27" s="28"/>
    </row>
    <row r="28" spans="4:8">
      <c r="D28" s="28"/>
      <c r="E28" s="28"/>
      <c r="F28" s="28"/>
      <c r="G28" s="28"/>
      <c r="H28" s="28"/>
    </row>
    <row r="29" spans="4:8">
      <c r="D29" s="28"/>
      <c r="E29" s="28"/>
      <c r="F29" s="28"/>
      <c r="G29" s="28"/>
      <c r="H29" s="28"/>
    </row>
    <row r="30" spans="4:8">
      <c r="D30" s="28"/>
      <c r="E30" s="28"/>
      <c r="F30" s="28"/>
      <c r="G30" s="28"/>
      <c r="H30" s="28"/>
    </row>
    <row r="31" spans="4:8">
      <c r="D31" s="28"/>
      <c r="E31" s="28"/>
      <c r="F31" s="28"/>
      <c r="G31" s="28"/>
      <c r="H31" s="28"/>
    </row>
    <row r="32" spans="4:8">
      <c r="D32" s="28"/>
      <c r="E32" s="28"/>
      <c r="F32" s="28"/>
      <c r="G32" s="28"/>
      <c r="H32" s="28"/>
    </row>
    <row r="33" spans="2:8">
      <c r="D33" s="28"/>
      <c r="E33" s="28"/>
      <c r="F33" s="28"/>
      <c r="G33" s="28"/>
      <c r="H33" s="28"/>
    </row>
    <row r="34" spans="2:8">
      <c r="D34" s="28"/>
      <c r="E34" s="28"/>
      <c r="F34" s="28"/>
      <c r="G34" s="28"/>
      <c r="H34" s="28"/>
    </row>
    <row r="35" spans="2:8">
      <c r="D35" s="28"/>
      <c r="E35" s="28"/>
      <c r="F35" s="28"/>
      <c r="G35" s="28"/>
      <c r="H35" s="28"/>
    </row>
    <row r="36" spans="2:8">
      <c r="D36" s="28"/>
      <c r="E36" s="28"/>
      <c r="F36" s="28"/>
      <c r="G36" s="28"/>
      <c r="H36" s="28"/>
    </row>
    <row r="37" spans="2:8">
      <c r="D37" s="28"/>
      <c r="E37" s="28"/>
      <c r="F37" s="28"/>
      <c r="G37" s="28"/>
      <c r="H37" s="28"/>
    </row>
    <row r="38" spans="2:8">
      <c r="D38" s="28"/>
      <c r="E38" s="28"/>
      <c r="F38" s="28"/>
      <c r="G38" s="28"/>
      <c r="H38" s="28"/>
    </row>
    <row r="39" spans="2:8">
      <c r="D39" s="28"/>
      <c r="E39" s="28"/>
      <c r="F39" s="28"/>
      <c r="G39" s="28"/>
      <c r="H39" s="28"/>
    </row>
    <row r="40" spans="2:8">
      <c r="D40" s="28"/>
      <c r="E40" s="28"/>
      <c r="F40" s="28"/>
      <c r="G40" s="28"/>
      <c r="H40" s="28"/>
    </row>
    <row r="41" spans="2:8">
      <c r="D41" s="28"/>
      <c r="E41" s="28"/>
      <c r="F41" s="28"/>
      <c r="G41" s="28"/>
      <c r="H41" s="28"/>
    </row>
    <row r="46" spans="2:8">
      <c r="B46" s="28"/>
      <c r="C46" s="28"/>
      <c r="D46" s="28"/>
      <c r="E46" s="28"/>
      <c r="F46" s="28"/>
      <c r="G46" s="28"/>
      <c r="H46" s="28"/>
    </row>
    <row r="47" spans="2:8">
      <c r="B47" s="28"/>
      <c r="C47" s="28"/>
      <c r="D47" s="28"/>
      <c r="E47" s="28"/>
      <c r="F47" s="28"/>
      <c r="G47" s="28"/>
      <c r="H47" s="28"/>
    </row>
    <row r="48" spans="2:8">
      <c r="B48" s="28"/>
      <c r="C48" s="28"/>
      <c r="D48" s="28"/>
      <c r="E48" s="28"/>
      <c r="F48" s="28"/>
      <c r="G48" s="28"/>
      <c r="H48" s="28"/>
    </row>
    <row r="49" spans="2:8">
      <c r="B49" s="28"/>
      <c r="C49" s="28"/>
      <c r="D49" s="28"/>
      <c r="E49" s="28"/>
      <c r="F49" s="28"/>
      <c r="G49" s="28"/>
      <c r="H49" s="28"/>
    </row>
    <row r="50" spans="2:8">
      <c r="B50" s="28"/>
      <c r="C50" s="28"/>
      <c r="D50" s="28"/>
      <c r="E50" s="28"/>
      <c r="F50" s="28"/>
      <c r="G50" s="28"/>
      <c r="H50" s="28"/>
    </row>
    <row r="51" spans="2:8">
      <c r="B51" s="28"/>
      <c r="C51" s="28"/>
      <c r="D51" s="28"/>
      <c r="E51" s="28"/>
      <c r="F51" s="28"/>
      <c r="G51" s="28"/>
      <c r="H51" s="28"/>
    </row>
    <row r="52" spans="2:8">
      <c r="B52" s="28"/>
      <c r="C52" s="28"/>
      <c r="D52" s="28"/>
      <c r="E52" s="28"/>
      <c r="F52" s="28"/>
      <c r="G52" s="28"/>
      <c r="H52" s="28"/>
    </row>
    <row r="53" spans="2:8">
      <c r="B53" s="28"/>
      <c r="C53" s="28"/>
      <c r="D53" s="28"/>
      <c r="E53" s="28"/>
      <c r="F53" s="28"/>
      <c r="G53" s="28"/>
      <c r="H53" s="28"/>
    </row>
    <row r="54" spans="2:8">
      <c r="B54" s="28"/>
      <c r="C54" s="28"/>
      <c r="D54" s="28"/>
      <c r="E54" s="28"/>
      <c r="F54" s="28"/>
      <c r="G54" s="28"/>
      <c r="H54" s="28"/>
    </row>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&amp;CFirst quarter 2022&amp;R&amp;"-,Bold"&amp;K0000A0Macroeconomic Outlook
</oddHeader>
    <oddFooter>&amp;R&amp;"-,Bold"&amp;K0000A0Nordea</oddFooter>
  </headerFooter>
  <customProperties>
    <customPr name="_pios_id" r:id="rId2"/>
  </customProperties>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0F168-3664-40D9-9506-BFB67D96BF3E}">
  <sheetPr codeName="Sheet56">
    <tabColor rgb="FF99FF99"/>
  </sheetPr>
  <dimension ref="A1:J249"/>
  <sheetViews>
    <sheetView showGridLines="0" view="pageLayout" zoomScale="55" zoomScaleNormal="95" zoomScaleSheetLayoutView="115" zoomScalePageLayoutView="55" workbookViewId="0">
      <selection activeCell="A4" sqref="A4"/>
    </sheetView>
  </sheetViews>
  <sheetFormatPr defaultColWidth="9.1796875" defaultRowHeight="10"/>
  <cols>
    <col min="1" max="1" width="24.1796875" style="105" customWidth="1"/>
    <col min="2" max="9" width="11" style="105" customWidth="1"/>
    <col min="10" max="16384" width="9.1796875" style="105"/>
  </cols>
  <sheetData>
    <row r="1" spans="1:9" ht="20.5" customHeight="1">
      <c r="A1" s="1375" t="s">
        <v>1255</v>
      </c>
      <c r="B1" s="305"/>
      <c r="C1" s="305"/>
    </row>
    <row r="2" spans="1:9" ht="13.5" customHeight="1">
      <c r="A2" s="294"/>
    </row>
    <row r="3" spans="1:9" ht="10.5">
      <c r="A3" s="1125" t="s">
        <v>952</v>
      </c>
      <c r="B3" s="1560" t="s">
        <v>1256</v>
      </c>
      <c r="C3" s="1560"/>
      <c r="D3" s="1126"/>
      <c r="E3" s="1127">
        <v>2019</v>
      </c>
      <c r="F3" s="1127">
        <v>2020</v>
      </c>
      <c r="G3" s="1127">
        <v>2021</v>
      </c>
      <c r="H3" s="1127">
        <v>2022</v>
      </c>
      <c r="I3" s="1127">
        <v>2023</v>
      </c>
    </row>
    <row r="4" spans="1:9" ht="13" customHeight="1">
      <c r="A4" s="1561" t="s">
        <v>1257</v>
      </c>
      <c r="B4" s="1132" t="s">
        <v>678</v>
      </c>
      <c r="C4" s="81"/>
      <c r="D4" s="80"/>
      <c r="E4" s="80" t="s">
        <v>662</v>
      </c>
      <c r="F4" s="83" t="s">
        <v>1258</v>
      </c>
      <c r="G4" s="83" t="s">
        <v>1259</v>
      </c>
      <c r="H4" s="80" t="s">
        <v>1260</v>
      </c>
      <c r="I4" s="80" t="s">
        <v>1261</v>
      </c>
    </row>
    <row r="5" spans="1:9" ht="13" customHeight="1">
      <c r="A5" s="1562"/>
      <c r="B5" s="1133" t="s">
        <v>777</v>
      </c>
      <c r="C5" s="82"/>
      <c r="D5" s="83"/>
      <c r="E5" s="80" t="s">
        <v>665</v>
      </c>
      <c r="F5" s="83" t="s">
        <v>1262</v>
      </c>
      <c r="G5" s="83" t="s">
        <v>709</v>
      </c>
      <c r="H5" s="80" t="s">
        <v>1263</v>
      </c>
      <c r="I5" s="80" t="s">
        <v>1261</v>
      </c>
    </row>
    <row r="6" spans="1:9" ht="13" customHeight="1">
      <c r="A6" s="1562"/>
      <c r="B6" s="1132" t="s">
        <v>778</v>
      </c>
      <c r="C6" s="81"/>
      <c r="D6" s="80"/>
      <c r="E6" s="80" t="s">
        <v>745</v>
      </c>
      <c r="F6" s="83" t="s">
        <v>1264</v>
      </c>
      <c r="G6" s="83" t="s">
        <v>1265</v>
      </c>
      <c r="H6" s="80" t="s">
        <v>1266</v>
      </c>
      <c r="I6" s="80" t="s">
        <v>1261</v>
      </c>
    </row>
    <row r="7" spans="1:9" ht="13" customHeight="1">
      <c r="A7" s="1563"/>
      <c r="B7" s="1134" t="s">
        <v>779</v>
      </c>
      <c r="C7" s="1128"/>
      <c r="D7" s="1129"/>
      <c r="E7" s="1129" t="s">
        <v>745</v>
      </c>
      <c r="F7" s="1172" t="s">
        <v>710</v>
      </c>
      <c r="G7" s="1172" t="s">
        <v>1267</v>
      </c>
      <c r="H7" s="1172" t="s">
        <v>1268</v>
      </c>
      <c r="I7" s="1172" t="s">
        <v>1269</v>
      </c>
    </row>
    <row r="8" spans="1:9" ht="13" customHeight="1">
      <c r="A8" s="1167" t="s">
        <v>1270</v>
      </c>
      <c r="B8" s="1132" t="s">
        <v>678</v>
      </c>
      <c r="C8" s="81"/>
      <c r="D8" s="80"/>
      <c r="E8" s="80" t="s">
        <v>740</v>
      </c>
      <c r="F8" s="80" t="s">
        <v>566</v>
      </c>
      <c r="G8" s="80" t="s">
        <v>613</v>
      </c>
      <c r="H8" s="80" t="s">
        <v>1271</v>
      </c>
      <c r="I8" s="80" t="s">
        <v>1272</v>
      </c>
    </row>
    <row r="9" spans="1:9" ht="13" customHeight="1">
      <c r="A9" s="1168"/>
      <c r="B9" s="1133" t="s">
        <v>777</v>
      </c>
      <c r="C9" s="82"/>
      <c r="D9" s="83"/>
      <c r="E9" s="80" t="s">
        <v>668</v>
      </c>
      <c r="F9" s="80" t="s">
        <v>567</v>
      </c>
      <c r="G9" s="80" t="s">
        <v>1273</v>
      </c>
      <c r="H9" s="80" t="s">
        <v>1274</v>
      </c>
      <c r="I9" s="80" t="s">
        <v>1275</v>
      </c>
    </row>
    <row r="10" spans="1:9" ht="13" customHeight="1">
      <c r="A10" s="1167"/>
      <c r="B10" s="1132" t="s">
        <v>778</v>
      </c>
      <c r="C10" s="81"/>
      <c r="D10" s="80"/>
      <c r="E10" s="80" t="s">
        <v>1273</v>
      </c>
      <c r="F10" s="80" t="s">
        <v>658</v>
      </c>
      <c r="G10" s="80" t="s">
        <v>1276</v>
      </c>
      <c r="H10" s="80" t="s">
        <v>1277</v>
      </c>
      <c r="I10" s="80" t="s">
        <v>1275</v>
      </c>
    </row>
    <row r="11" spans="1:9" ht="13" customHeight="1">
      <c r="A11" s="1169"/>
      <c r="B11" s="1134" t="s">
        <v>779</v>
      </c>
      <c r="C11" s="1128"/>
      <c r="D11" s="1129"/>
      <c r="E11" s="1129" t="s">
        <v>614</v>
      </c>
      <c r="F11" s="1129" t="s">
        <v>711</v>
      </c>
      <c r="G11" s="1129" t="s">
        <v>1273</v>
      </c>
      <c r="H11" s="1129" t="s">
        <v>1278</v>
      </c>
      <c r="I11" s="1129" t="s">
        <v>1279</v>
      </c>
    </row>
    <row r="12" spans="1:9" ht="13" customHeight="1">
      <c r="A12" s="1167" t="s">
        <v>1280</v>
      </c>
      <c r="B12" s="1132" t="s">
        <v>678</v>
      </c>
      <c r="C12" s="81"/>
      <c r="D12" s="80"/>
      <c r="E12" s="80" t="s">
        <v>665</v>
      </c>
      <c r="F12" s="83" t="s">
        <v>752</v>
      </c>
      <c r="G12" s="83" t="s">
        <v>1281</v>
      </c>
      <c r="H12" s="80" t="s">
        <v>1266</v>
      </c>
      <c r="I12" s="80" t="s">
        <v>1278</v>
      </c>
    </row>
    <row r="13" spans="1:9" ht="13" customHeight="1">
      <c r="A13" s="1168"/>
      <c r="B13" s="1133" t="s">
        <v>777</v>
      </c>
      <c r="C13" s="82"/>
      <c r="D13" s="83"/>
      <c r="E13" s="80" t="s">
        <v>744</v>
      </c>
      <c r="F13" s="83" t="s">
        <v>1282</v>
      </c>
      <c r="G13" s="83" t="s">
        <v>1276</v>
      </c>
      <c r="H13" s="80" t="s">
        <v>1283</v>
      </c>
      <c r="I13" s="80" t="s">
        <v>1277</v>
      </c>
    </row>
    <row r="14" spans="1:9" ht="13" customHeight="1">
      <c r="A14" s="1167"/>
      <c r="B14" s="1132" t="s">
        <v>778</v>
      </c>
      <c r="C14" s="81"/>
      <c r="D14" s="80"/>
      <c r="E14" s="80" t="s">
        <v>672</v>
      </c>
      <c r="F14" s="83" t="s">
        <v>1284</v>
      </c>
      <c r="G14" s="83" t="s">
        <v>1267</v>
      </c>
      <c r="H14" s="80" t="s">
        <v>1285</v>
      </c>
      <c r="I14" s="80" t="s">
        <v>1286</v>
      </c>
    </row>
    <row r="15" spans="1:9" ht="13" customHeight="1">
      <c r="A15" s="1169"/>
      <c r="B15" s="1134" t="s">
        <v>779</v>
      </c>
      <c r="C15" s="1128"/>
      <c r="D15" s="1129"/>
      <c r="E15" s="1129" t="s">
        <v>744</v>
      </c>
      <c r="F15" s="1172" t="s">
        <v>1282</v>
      </c>
      <c r="G15" s="1172" t="s">
        <v>1287</v>
      </c>
      <c r="H15" s="1129" t="s">
        <v>1288</v>
      </c>
      <c r="I15" s="1129" t="s">
        <v>1261</v>
      </c>
    </row>
    <row r="16" spans="1:9" ht="13" customHeight="1">
      <c r="A16" s="1167" t="s">
        <v>1289</v>
      </c>
      <c r="B16" s="1132" t="s">
        <v>678</v>
      </c>
      <c r="C16" s="81"/>
      <c r="D16" s="80"/>
      <c r="E16" s="80" t="s">
        <v>454</v>
      </c>
      <c r="F16" s="80" t="s">
        <v>720</v>
      </c>
      <c r="G16" s="80" t="s">
        <v>664</v>
      </c>
      <c r="H16" s="80" t="s">
        <v>1260</v>
      </c>
      <c r="I16" s="80" t="s">
        <v>1272</v>
      </c>
    </row>
    <row r="17" spans="1:10" ht="13" customHeight="1">
      <c r="A17" s="1168"/>
      <c r="B17" s="1133" t="s">
        <v>777</v>
      </c>
      <c r="C17" s="82"/>
      <c r="D17" s="80"/>
      <c r="E17" s="80" t="s">
        <v>725</v>
      </c>
      <c r="F17" s="80" t="s">
        <v>707</v>
      </c>
      <c r="G17" s="80" t="s">
        <v>1290</v>
      </c>
      <c r="H17" s="80" t="s">
        <v>1291</v>
      </c>
      <c r="I17" s="80" t="s">
        <v>1292</v>
      </c>
    </row>
    <row r="18" spans="1:10" ht="13" customHeight="1">
      <c r="A18" s="1167"/>
      <c r="B18" s="1132" t="s">
        <v>778</v>
      </c>
      <c r="C18" s="81"/>
      <c r="D18" s="80"/>
      <c r="E18" s="80" t="s">
        <v>612</v>
      </c>
      <c r="F18" s="80" t="s">
        <v>753</v>
      </c>
      <c r="G18" s="80" t="s">
        <v>1276</v>
      </c>
      <c r="H18" s="80" t="s">
        <v>1293</v>
      </c>
      <c r="I18" s="80" t="s">
        <v>1269</v>
      </c>
    </row>
    <row r="19" spans="1:10" ht="13" customHeight="1">
      <c r="A19" s="1167"/>
      <c r="B19" s="1132" t="s">
        <v>779</v>
      </c>
      <c r="C19" s="81"/>
      <c r="D19" s="80"/>
      <c r="E19" s="80" t="s">
        <v>1294</v>
      </c>
      <c r="F19" s="80" t="s">
        <v>407</v>
      </c>
      <c r="G19" s="80" t="s">
        <v>538</v>
      </c>
      <c r="H19" s="80" t="s">
        <v>1295</v>
      </c>
      <c r="I19" s="80" t="s">
        <v>1292</v>
      </c>
    </row>
    <row r="20" spans="1:10" ht="10.5" customHeight="1">
      <c r="A20" s="872"/>
      <c r="B20" s="308"/>
      <c r="C20" s="308"/>
      <c r="D20" s="308"/>
      <c r="E20" s="1130"/>
      <c r="F20" s="1130"/>
      <c r="G20" s="1130"/>
      <c r="H20" s="1131"/>
      <c r="I20" s="1131"/>
    </row>
    <row r="21" spans="1:10" ht="10.5" customHeight="1">
      <c r="A21" s="872" t="s">
        <v>1296</v>
      </c>
      <c r="B21" s="308"/>
      <c r="C21" s="81"/>
      <c r="D21" s="80"/>
      <c r="E21" s="307"/>
      <c r="F21" s="307"/>
      <c r="G21" s="307"/>
      <c r="H21" s="307"/>
      <c r="I21" s="293"/>
    </row>
    <row r="22" spans="1:10" ht="10.5" customHeight="1">
      <c r="E22" s="306"/>
      <c r="F22" s="306"/>
      <c r="G22" s="306"/>
      <c r="H22" s="293"/>
      <c r="I22" s="293"/>
    </row>
    <row r="23" spans="1:10">
      <c r="E23" s="306"/>
      <c r="F23" s="306"/>
      <c r="G23" s="306"/>
      <c r="H23" s="293"/>
      <c r="I23" s="293"/>
    </row>
    <row r="24" spans="1:10" ht="13.5" customHeight="1">
      <c r="F24" s="142"/>
    </row>
    <row r="25" spans="1:10" ht="18" customHeight="1">
      <c r="A25" s="1376" t="s">
        <v>1297</v>
      </c>
      <c r="B25" s="143"/>
      <c r="C25" s="305"/>
      <c r="D25" s="305"/>
      <c r="F25" s="142"/>
    </row>
    <row r="26" spans="1:10" ht="13.5" customHeight="1" thickBot="1"/>
    <row r="27" spans="1:10" ht="21.75" customHeight="1">
      <c r="A27" s="1137" t="s">
        <v>1298</v>
      </c>
      <c r="B27" s="1138" t="s">
        <v>228</v>
      </c>
      <c r="C27" s="1138" t="s">
        <v>229</v>
      </c>
      <c r="D27" s="1138" t="s">
        <v>230</v>
      </c>
      <c r="E27" s="1138" t="s">
        <v>231</v>
      </c>
      <c r="F27" s="1138" t="s">
        <v>232</v>
      </c>
      <c r="G27" s="1138" t="s">
        <v>233</v>
      </c>
      <c r="H27" s="1139" t="s">
        <v>1299</v>
      </c>
      <c r="I27" s="1142"/>
      <c r="J27" s="299"/>
    </row>
    <row r="28" spans="1:10" ht="13.5" customHeight="1">
      <c r="A28" s="1136" t="s">
        <v>1300</v>
      </c>
      <c r="B28" s="1159">
        <v>-0.54</v>
      </c>
      <c r="C28" s="1135">
        <v>-0.54</v>
      </c>
      <c r="D28" s="1135">
        <v>-0.54</v>
      </c>
      <c r="E28" s="1135">
        <v>-0.54</v>
      </c>
      <c r="F28" s="1135">
        <v>-0.54</v>
      </c>
      <c r="G28" s="1135">
        <v>-0.55000000000000004</v>
      </c>
      <c r="H28" s="1325">
        <v>0</v>
      </c>
      <c r="I28" s="304"/>
      <c r="J28" s="299"/>
    </row>
    <row r="29" spans="1:10" ht="13.5" customHeight="1">
      <c r="A29" s="1136" t="s">
        <v>1301</v>
      </c>
      <c r="B29" s="1159">
        <v>0.98399999999999999</v>
      </c>
      <c r="C29" s="1135">
        <v>1.7000000000000001E-2</v>
      </c>
      <c r="D29" s="1135">
        <v>-0.17649999999999999</v>
      </c>
      <c r="E29" s="1135">
        <v>-0.25659999999999999</v>
      </c>
      <c r="F29" s="1135">
        <v>-0.31430000000000002</v>
      </c>
      <c r="G29" s="1135">
        <v>-0.45900000000000002</v>
      </c>
      <c r="H29" s="1325">
        <v>1.2983</v>
      </c>
      <c r="I29" s="304"/>
      <c r="J29" s="299"/>
    </row>
    <row r="30" spans="1:10" ht="13.5" customHeight="1">
      <c r="A30" s="1136" t="s">
        <v>1302</v>
      </c>
      <c r="B30" s="1159">
        <v>-0.435</v>
      </c>
      <c r="C30" s="1135">
        <v>-0.44500000000000001</v>
      </c>
      <c r="D30" s="1135">
        <v>-0.375</v>
      </c>
      <c r="E30" s="1135">
        <v>-0.27500000000000002</v>
      </c>
      <c r="F30" s="1135">
        <v>-0.27500000000000002</v>
      </c>
      <c r="G30" s="1135">
        <v>-0.57499999999999996</v>
      </c>
      <c r="H30" s="1325">
        <v>-0.16</v>
      </c>
      <c r="I30" s="304"/>
      <c r="J30" s="299"/>
    </row>
    <row r="31" spans="1:10" ht="13.5" customHeight="1">
      <c r="A31" s="1136" t="s">
        <v>1303</v>
      </c>
      <c r="B31" s="1159">
        <v>1.2705</v>
      </c>
      <c r="C31" s="1135">
        <v>0.26050000000000001</v>
      </c>
      <c r="D31" s="1135">
        <v>0.1125</v>
      </c>
      <c r="E31" s="1135">
        <v>7.2999999999999995E-2</v>
      </c>
      <c r="F31" s="1135">
        <v>-1.78E-2</v>
      </c>
      <c r="G31" s="1135">
        <v>-0.16700000000000001</v>
      </c>
      <c r="H31" s="1325">
        <v>1.2883</v>
      </c>
      <c r="I31" s="304"/>
      <c r="J31" s="299"/>
    </row>
    <row r="32" spans="1:10" ht="13.5" customHeight="1">
      <c r="A32" s="1136" t="s">
        <v>1304</v>
      </c>
      <c r="B32" s="1159">
        <v>1.05</v>
      </c>
      <c r="C32" s="1135">
        <v>0.85</v>
      </c>
      <c r="D32" s="1135">
        <v>0.1</v>
      </c>
      <c r="E32" s="1135">
        <v>0.04</v>
      </c>
      <c r="F32" s="1135">
        <v>0.05</v>
      </c>
      <c r="G32" s="1135">
        <v>0.05</v>
      </c>
      <c r="H32" s="1325">
        <v>1</v>
      </c>
      <c r="I32" s="304"/>
      <c r="J32" s="299"/>
    </row>
    <row r="33" spans="1:10" ht="13.4" customHeight="1">
      <c r="A33" s="1136" t="s">
        <v>1305</v>
      </c>
      <c r="B33" s="1159">
        <v>2.8349000000000002</v>
      </c>
      <c r="C33" s="1135">
        <v>1.87</v>
      </c>
      <c r="D33" s="1135">
        <v>1.7193000000000001</v>
      </c>
      <c r="E33" s="1135">
        <v>1.46</v>
      </c>
      <c r="F33" s="1135">
        <v>1.4550000000000001</v>
      </c>
      <c r="G33" s="1135">
        <v>0.95499999999999996</v>
      </c>
      <c r="H33" s="1325">
        <v>1.3798999999999999</v>
      </c>
      <c r="I33" s="304"/>
      <c r="J33" s="299"/>
    </row>
    <row r="34" spans="1:10" ht="13.5" customHeight="1">
      <c r="A34" s="1136" t="s">
        <v>1306</v>
      </c>
      <c r="B34" s="1159">
        <v>-0.15</v>
      </c>
      <c r="C34" s="1135">
        <v>-0.14000000000000001</v>
      </c>
      <c r="D34" s="1135">
        <v>-0.09</v>
      </c>
      <c r="E34" s="1135">
        <v>-0.09</v>
      </c>
      <c r="F34" s="1135">
        <v>-0.09</v>
      </c>
      <c r="G34" s="1135">
        <v>-0.09</v>
      </c>
      <c r="H34" s="1325">
        <v>-0.06</v>
      </c>
      <c r="I34" s="304"/>
      <c r="J34" s="299"/>
    </row>
    <row r="35" spans="1:10" ht="13.5" customHeight="1">
      <c r="A35" s="1136" t="s">
        <v>1307</v>
      </c>
      <c r="B35" s="1159">
        <v>1.8137000000000001</v>
      </c>
      <c r="C35" s="1135">
        <v>0.70499999999999996</v>
      </c>
      <c r="D35" s="1135">
        <v>0.51</v>
      </c>
      <c r="E35" s="1135">
        <v>0.37790000000000001</v>
      </c>
      <c r="F35" s="1135">
        <v>0.3241</v>
      </c>
      <c r="G35" s="1135">
        <v>0.13300000000000001</v>
      </c>
      <c r="H35" s="1325">
        <v>1.4896</v>
      </c>
      <c r="I35" s="304"/>
      <c r="J35" s="299"/>
    </row>
    <row r="36" spans="1:10" ht="13.5" customHeight="1">
      <c r="A36" s="1136"/>
      <c r="B36" s="1159"/>
      <c r="C36" s="1135"/>
      <c r="D36" s="1135"/>
      <c r="E36" s="1135"/>
      <c r="F36" s="1135"/>
      <c r="G36" s="1135"/>
      <c r="H36" s="1325"/>
      <c r="I36" s="304"/>
      <c r="J36" s="299"/>
    </row>
    <row r="37" spans="1:10" ht="13.5" customHeight="1">
      <c r="A37" s="1136"/>
      <c r="B37" s="1159"/>
      <c r="C37" s="1135"/>
      <c r="D37" s="1135"/>
      <c r="E37" s="1135"/>
      <c r="F37" s="1135"/>
      <c r="G37" s="1135"/>
      <c r="H37" s="1325"/>
      <c r="I37" s="304"/>
      <c r="J37" s="299"/>
    </row>
    <row r="38" spans="1:10" ht="13.5" customHeight="1">
      <c r="A38" s="1136"/>
      <c r="B38" s="1159"/>
      <c r="C38" s="1135"/>
      <c r="D38" s="1135"/>
      <c r="E38" s="1135"/>
      <c r="F38" s="1135"/>
      <c r="G38" s="1135"/>
      <c r="H38" s="1325"/>
      <c r="I38" s="304"/>
      <c r="J38" s="299"/>
    </row>
    <row r="39" spans="1:10" ht="13.5" customHeight="1">
      <c r="A39" s="1136"/>
      <c r="B39" s="1159"/>
      <c r="C39" s="1135"/>
      <c r="D39" s="1135"/>
      <c r="E39" s="1135"/>
      <c r="F39" s="1135"/>
      <c r="G39" s="1135"/>
      <c r="H39" s="1325"/>
      <c r="I39" s="304"/>
      <c r="J39" s="299"/>
    </row>
    <row r="40" spans="1:10" ht="13.5" customHeight="1">
      <c r="A40" s="1136"/>
      <c r="B40" s="1159"/>
      <c r="C40" s="1135"/>
      <c r="D40" s="1135"/>
      <c r="E40" s="1135"/>
      <c r="F40" s="1135"/>
      <c r="G40" s="1135"/>
      <c r="H40" s="1325"/>
      <c r="I40" s="304"/>
      <c r="J40" s="299"/>
    </row>
    <row r="41" spans="1:10" ht="13.5" customHeight="1">
      <c r="A41" s="1136"/>
      <c r="B41" s="1159"/>
      <c r="C41" s="1135"/>
      <c r="D41" s="1135"/>
      <c r="E41" s="1135"/>
      <c r="F41" s="1135"/>
      <c r="G41" s="1135"/>
      <c r="H41" s="1325"/>
      <c r="I41" s="304"/>
      <c r="J41" s="299"/>
    </row>
    <row r="42" spans="1:10" ht="13.5" customHeight="1">
      <c r="A42" s="1136"/>
      <c r="B42" s="1159"/>
      <c r="C42" s="1135"/>
      <c r="D42" s="1135"/>
      <c r="E42" s="1135"/>
      <c r="F42" s="1135"/>
      <c r="G42" s="1135"/>
      <c r="H42" s="1325"/>
      <c r="I42" s="304"/>
      <c r="J42" s="299"/>
    </row>
    <row r="43" spans="1:10" ht="13.5" customHeight="1">
      <c r="A43" s="1136"/>
      <c r="B43" s="1159"/>
      <c r="C43" s="1135"/>
      <c r="D43" s="1135"/>
      <c r="E43" s="1135"/>
      <c r="F43" s="1135"/>
      <c r="G43" s="1135"/>
      <c r="H43" s="1325"/>
      <c r="I43" s="304"/>
      <c r="J43" s="299"/>
    </row>
    <row r="44" spans="1:10" ht="13.5" customHeight="1">
      <c r="A44" s="1136"/>
      <c r="B44" s="1159"/>
      <c r="C44" s="1135"/>
      <c r="D44" s="1135"/>
      <c r="E44" s="1135"/>
      <c r="F44" s="1135"/>
      <c r="G44" s="1135"/>
      <c r="H44" s="1325"/>
      <c r="I44" s="304"/>
      <c r="J44" s="299"/>
    </row>
    <row r="45" spans="1:10" ht="13.5" customHeight="1">
      <c r="A45" s="1136"/>
      <c r="B45" s="1159"/>
      <c r="C45" s="1135"/>
      <c r="D45" s="1135"/>
      <c r="E45" s="1135"/>
      <c r="F45" s="1135"/>
      <c r="G45" s="1135"/>
      <c r="H45" s="1325"/>
      <c r="I45" s="304"/>
      <c r="J45" s="299"/>
    </row>
    <row r="46" spans="1:10" ht="13.5" customHeight="1">
      <c r="A46" s="1136"/>
      <c r="B46" s="1159"/>
      <c r="C46" s="1135"/>
      <c r="D46" s="1135"/>
      <c r="E46" s="1135"/>
      <c r="F46" s="1135"/>
      <c r="G46" s="1135"/>
      <c r="H46" s="1325"/>
      <c r="I46" s="304"/>
      <c r="J46" s="299"/>
    </row>
    <row r="47" spans="1:10" ht="13.5" customHeight="1">
      <c r="A47" s="1136"/>
      <c r="B47" s="1159"/>
      <c r="C47" s="1135"/>
      <c r="D47" s="1135"/>
      <c r="E47" s="1135"/>
      <c r="F47" s="1135"/>
      <c r="G47" s="1135"/>
      <c r="H47" s="1325"/>
      <c r="I47" s="304"/>
      <c r="J47" s="299"/>
    </row>
    <row r="48" spans="1:10" ht="13.5" customHeight="1">
      <c r="A48" s="1136"/>
      <c r="B48" s="1159"/>
      <c r="C48" s="1135"/>
      <c r="D48" s="1135"/>
      <c r="E48" s="1135"/>
      <c r="F48" s="1135"/>
      <c r="G48" s="1135"/>
      <c r="H48" s="1325"/>
      <c r="I48" s="304"/>
      <c r="J48" s="299"/>
    </row>
    <row r="49" spans="1:10" ht="13.5" customHeight="1">
      <c r="A49" s="1136"/>
      <c r="B49" s="1159"/>
      <c r="C49" s="1135"/>
      <c r="D49" s="1135"/>
      <c r="E49" s="1135"/>
      <c r="F49" s="1135"/>
      <c r="G49" s="1135"/>
      <c r="H49" s="1325"/>
      <c r="I49" s="304"/>
      <c r="J49" s="299"/>
    </row>
    <row r="50" spans="1:10" ht="13.5" customHeight="1">
      <c r="A50" s="1136"/>
      <c r="B50" s="1159"/>
      <c r="C50" s="1135"/>
      <c r="D50" s="1135"/>
      <c r="E50" s="1135"/>
      <c r="F50" s="1135"/>
      <c r="G50" s="1135"/>
      <c r="H50" s="1325"/>
      <c r="I50" s="304"/>
      <c r="J50" s="299"/>
    </row>
    <row r="51" spans="1:10" ht="13.5" customHeight="1">
      <c r="A51" s="1136"/>
      <c r="B51" s="1159"/>
      <c r="C51" s="1135"/>
      <c r="D51" s="1135"/>
      <c r="E51" s="1135"/>
      <c r="F51" s="1135"/>
      <c r="G51" s="1135"/>
      <c r="H51" s="1325"/>
      <c r="I51" s="304"/>
      <c r="J51" s="299"/>
    </row>
    <row r="52" spans="1:10" ht="13.5" customHeight="1">
      <c r="A52" s="1136"/>
      <c r="B52" s="1159"/>
      <c r="C52" s="1135"/>
      <c r="D52" s="1135"/>
      <c r="E52" s="1135"/>
      <c r="F52" s="1135"/>
      <c r="G52" s="1135"/>
      <c r="H52" s="1325"/>
      <c r="I52" s="304"/>
      <c r="J52" s="299"/>
    </row>
    <row r="53" spans="1:10" ht="13.5" customHeight="1">
      <c r="A53" s="1136"/>
      <c r="B53" s="1159"/>
      <c r="C53" s="1135"/>
      <c r="D53" s="1135"/>
      <c r="E53" s="1135"/>
      <c r="F53" s="1135"/>
      <c r="G53" s="1135"/>
      <c r="H53" s="1325"/>
      <c r="I53" s="304"/>
      <c r="J53" s="299"/>
    </row>
    <row r="54" spans="1:10" ht="13.5" customHeight="1">
      <c r="A54" s="1136"/>
      <c r="B54" s="1159"/>
      <c r="C54" s="1135"/>
      <c r="D54" s="1135"/>
      <c r="E54" s="1135"/>
      <c r="F54" s="1135"/>
      <c r="G54" s="1135"/>
      <c r="H54" s="1325"/>
      <c r="I54" s="304"/>
      <c r="J54" s="299"/>
    </row>
    <row r="55" spans="1:10" ht="13.5" customHeight="1">
      <c r="A55" s="1136"/>
      <c r="B55" s="1159"/>
      <c r="C55" s="1135"/>
      <c r="D55" s="1135"/>
      <c r="E55" s="1135"/>
      <c r="F55" s="1135"/>
      <c r="G55" s="1135"/>
      <c r="H55" s="1325"/>
      <c r="I55" s="304"/>
      <c r="J55" s="299"/>
    </row>
    <row r="56" spans="1:10" ht="13.5" customHeight="1">
      <c r="A56" s="1136"/>
      <c r="B56" s="1159"/>
      <c r="C56" s="1135"/>
      <c r="D56" s="1135"/>
      <c r="E56" s="1135"/>
      <c r="F56" s="1135"/>
      <c r="G56" s="1135"/>
      <c r="H56" s="1325"/>
      <c r="I56" s="304"/>
      <c r="J56" s="299"/>
    </row>
    <row r="57" spans="1:10" ht="13.5" customHeight="1">
      <c r="A57" s="1136"/>
      <c r="B57" s="1159"/>
      <c r="C57" s="1135"/>
      <c r="D57" s="1135"/>
      <c r="E57" s="1135"/>
      <c r="F57" s="1135"/>
      <c r="G57" s="1135"/>
      <c r="H57" s="1325"/>
      <c r="I57" s="304"/>
      <c r="J57" s="299"/>
    </row>
    <row r="58" spans="1:10" ht="13.5" customHeight="1">
      <c r="A58" s="1136"/>
      <c r="B58" s="1159"/>
      <c r="C58" s="1135"/>
      <c r="D58" s="1135"/>
      <c r="E58" s="1135"/>
      <c r="F58" s="1135"/>
      <c r="G58" s="1135"/>
      <c r="H58" s="1325"/>
      <c r="I58" s="304"/>
      <c r="J58" s="299"/>
    </row>
    <row r="59" spans="1:10" ht="13.5" customHeight="1">
      <c r="A59" s="1377" t="s">
        <v>1308</v>
      </c>
      <c r="B59" s="1159"/>
      <c r="C59" s="1135"/>
      <c r="D59" s="1135"/>
      <c r="E59" s="1135"/>
      <c r="F59" s="1135"/>
      <c r="G59" s="1135"/>
      <c r="H59" s="1325"/>
      <c r="I59" s="304"/>
      <c r="J59" s="299"/>
    </row>
    <row r="60" spans="1:10" ht="13.5" customHeight="1">
      <c r="A60" s="1136"/>
      <c r="B60" s="1159"/>
      <c r="C60" s="1135"/>
      <c r="D60" s="1135"/>
      <c r="E60" s="1135"/>
      <c r="F60" s="1135"/>
      <c r="G60" s="1135"/>
      <c r="H60" s="1325"/>
      <c r="I60" s="304"/>
      <c r="J60" s="299"/>
    </row>
    <row r="61" spans="1:10" ht="13.5" customHeight="1">
      <c r="A61" s="1136"/>
      <c r="B61" s="1159"/>
      <c r="C61" s="1135"/>
      <c r="D61" s="1135"/>
      <c r="E61" s="1135"/>
      <c r="F61" s="1135"/>
      <c r="G61" s="1135"/>
      <c r="H61" s="1325"/>
      <c r="I61" s="304"/>
      <c r="J61" s="299"/>
    </row>
    <row r="62" spans="1:10" ht="13.5" customHeight="1">
      <c r="A62" s="1136"/>
      <c r="B62" s="1159"/>
      <c r="C62" s="1135"/>
      <c r="D62" s="1135"/>
      <c r="E62" s="1135"/>
      <c r="F62" s="1135"/>
      <c r="G62" s="1135"/>
      <c r="H62" s="1325"/>
      <c r="I62" s="304"/>
      <c r="J62" s="299"/>
    </row>
    <row r="63" spans="1:10" ht="13.5" customHeight="1">
      <c r="A63" s="1136"/>
      <c r="B63" s="1159"/>
      <c r="C63" s="1135"/>
      <c r="D63" s="1135"/>
      <c r="E63" s="1135"/>
      <c r="F63" s="1135"/>
      <c r="G63" s="1135"/>
      <c r="H63" s="1325"/>
      <c r="I63" s="304"/>
      <c r="J63" s="299"/>
    </row>
    <row r="64" spans="1:10" ht="13.5" customHeight="1">
      <c r="A64" s="1136"/>
      <c r="B64" s="1159"/>
      <c r="C64" s="1135"/>
      <c r="D64" s="1135"/>
      <c r="E64" s="1135"/>
      <c r="F64" s="1135"/>
      <c r="G64" s="1135"/>
      <c r="H64" s="1325"/>
      <c r="I64" s="304"/>
      <c r="J64" s="299"/>
    </row>
    <row r="65" spans="1:10" ht="13.5" customHeight="1">
      <c r="A65" s="1136"/>
      <c r="B65" s="1159"/>
      <c r="C65" s="1135"/>
      <c r="D65" s="1135"/>
      <c r="E65" s="1135"/>
      <c r="F65" s="1135"/>
      <c r="G65" s="1135"/>
      <c r="H65" s="1325"/>
      <c r="I65" s="304"/>
      <c r="J65" s="299"/>
    </row>
    <row r="66" spans="1:10" ht="17.5" customHeight="1">
      <c r="A66" s="303"/>
      <c r="B66" s="302"/>
      <c r="C66" s="302"/>
      <c r="D66" s="302"/>
      <c r="E66" s="302"/>
      <c r="F66" s="302"/>
      <c r="G66" s="302"/>
      <c r="H66" s="301"/>
      <c r="I66" s="300"/>
      <c r="J66" s="299"/>
    </row>
    <row r="67" spans="1:10" ht="17.5" customHeight="1">
      <c r="A67" s="303"/>
      <c r="B67" s="302"/>
      <c r="C67" s="302"/>
      <c r="D67" s="302"/>
      <c r="E67" s="302"/>
      <c r="F67" s="302"/>
      <c r="G67" s="302"/>
      <c r="H67" s="301"/>
      <c r="I67" s="300"/>
      <c r="J67" s="299"/>
    </row>
    <row r="68" spans="1:10" ht="20.149999999999999" customHeight="1">
      <c r="A68" s="1377"/>
      <c r="D68" s="1170"/>
      <c r="F68" s="29"/>
      <c r="G68" s="106"/>
      <c r="H68" s="106"/>
      <c r="I68" s="106"/>
    </row>
    <row r="69" spans="1:10" ht="10.5">
      <c r="F69" s="29"/>
      <c r="G69" s="106"/>
      <c r="H69" s="106"/>
      <c r="I69" s="106"/>
    </row>
    <row r="70" spans="1:10" ht="10.5">
      <c r="F70" s="29"/>
      <c r="G70" s="79"/>
      <c r="H70" s="106"/>
      <c r="I70" s="106"/>
    </row>
    <row r="71" spans="1:10" ht="10.5">
      <c r="F71" s="29"/>
      <c r="G71" s="79"/>
      <c r="H71" s="106"/>
      <c r="I71" s="106"/>
    </row>
    <row r="72" spans="1:10">
      <c r="F72" s="106"/>
      <c r="G72" s="106"/>
      <c r="H72" s="106"/>
      <c r="I72" s="106"/>
    </row>
    <row r="75" spans="1:10">
      <c r="G75" s="292"/>
    </row>
    <row r="76" spans="1:10">
      <c r="G76" s="292"/>
    </row>
    <row r="80" spans="1:10" ht="15.5">
      <c r="A80" s="1377" t="s">
        <v>1309</v>
      </c>
    </row>
    <row r="82" spans="1:7" ht="15.5">
      <c r="A82" s="1377"/>
    </row>
    <row r="88" spans="1:7" ht="13">
      <c r="A88" s="1170"/>
    </row>
    <row r="89" spans="1:7">
      <c r="A89" s="106"/>
    </row>
    <row r="91" spans="1:7" ht="10.5">
      <c r="G91" s="294"/>
    </row>
    <row r="92" spans="1:7" ht="13">
      <c r="D92" s="1170"/>
    </row>
    <row r="94" spans="1:7" ht="15.5">
      <c r="A94" s="1377"/>
    </row>
    <row r="104" spans="1:7">
      <c r="G104" s="298"/>
    </row>
    <row r="105" spans="1:7" ht="15.5">
      <c r="A105" s="1377" t="s">
        <v>1310</v>
      </c>
    </row>
    <row r="107" spans="1:7">
      <c r="E107" s="298"/>
    </row>
    <row r="108" spans="1:7">
      <c r="B108" s="106"/>
    </row>
    <row r="109" spans="1:7" ht="15.5">
      <c r="A109" s="1377"/>
    </row>
    <row r="110" spans="1:7" ht="15.5">
      <c r="A110" s="1377"/>
    </row>
    <row r="111" spans="1:7" ht="15.5">
      <c r="A111" s="1377"/>
    </row>
    <row r="114" spans="1:8">
      <c r="H114" s="292"/>
    </row>
    <row r="115" spans="1:8" ht="10.5">
      <c r="G115" s="296"/>
      <c r="H115" s="292"/>
    </row>
    <row r="116" spans="1:8" ht="10.5">
      <c r="G116" s="297"/>
      <c r="H116" s="295"/>
    </row>
    <row r="117" spans="1:8" ht="10.5">
      <c r="G117" s="296"/>
      <c r="H117" s="295"/>
    </row>
    <row r="118" spans="1:8" ht="10.5">
      <c r="G118" s="144"/>
      <c r="H118" s="295"/>
    </row>
    <row r="122" spans="1:8" ht="15.5">
      <c r="A122" s="1377"/>
    </row>
    <row r="125" spans="1:8" ht="13">
      <c r="B125" s="1170"/>
    </row>
    <row r="128" spans="1:8" ht="17.5" customHeight="1">
      <c r="A128" s="1377" t="s">
        <v>1311</v>
      </c>
    </row>
    <row r="130" spans="7:8" ht="10.5">
      <c r="G130" s="294"/>
    </row>
    <row r="132" spans="7:8">
      <c r="H132" s="292"/>
    </row>
    <row r="133" spans="7:8">
      <c r="H133" s="292"/>
    </row>
    <row r="147" spans="1:9" ht="13">
      <c r="A147" s="873"/>
      <c r="B147" s="106"/>
      <c r="C147" s="106"/>
      <c r="D147" s="106"/>
      <c r="E147" s="106"/>
      <c r="F147" s="106"/>
      <c r="G147" s="106"/>
    </row>
    <row r="149" spans="1:9" ht="10.5">
      <c r="G149" s="294"/>
    </row>
    <row r="152" spans="1:9" ht="15.5">
      <c r="A152" s="1378" t="s">
        <v>1312</v>
      </c>
      <c r="H152" s="106"/>
      <c r="I152" s="106"/>
    </row>
    <row r="153" spans="1:9" ht="13">
      <c r="A153" s="873"/>
    </row>
    <row r="164" spans="1:7" ht="13">
      <c r="A164" s="873"/>
    </row>
    <row r="166" spans="1:7" ht="10.5">
      <c r="G166" s="294"/>
    </row>
    <row r="168" spans="1:7">
      <c r="G168" s="292"/>
    </row>
    <row r="169" spans="1:7" ht="13">
      <c r="A169" s="873"/>
      <c r="B169" s="293"/>
      <c r="G169" s="292"/>
    </row>
    <row r="177" spans="1:5" ht="15.5">
      <c r="A177" s="1378" t="s">
        <v>1562</v>
      </c>
    </row>
    <row r="180" spans="1:5" ht="13">
      <c r="A180" s="873"/>
    </row>
    <row r="184" spans="1:5">
      <c r="E184" s="164"/>
    </row>
    <row r="185" spans="1:5" ht="13">
      <c r="A185" s="873"/>
      <c r="E185" s="164"/>
    </row>
    <row r="186" spans="1:5" ht="171.75" customHeight="1">
      <c r="E186" s="164"/>
    </row>
    <row r="187" spans="1:5" ht="14.5" customHeight="1">
      <c r="A187" s="1377"/>
    </row>
    <row r="188" spans="1:5" ht="16.5" customHeight="1">
      <c r="A188" s="1377" t="s">
        <v>1313</v>
      </c>
    </row>
    <row r="191" spans="1:5" ht="13">
      <c r="A191" s="1170"/>
    </row>
    <row r="192" spans="1:5" ht="13">
      <c r="A192" s="871"/>
      <c r="B192" s="106"/>
    </row>
    <row r="194" spans="1:8" ht="13">
      <c r="A194" s="1170"/>
    </row>
    <row r="195" spans="1:8" ht="10.5">
      <c r="G195" s="294"/>
    </row>
    <row r="197" spans="1:8" ht="13">
      <c r="A197" s="871"/>
      <c r="H197" s="292"/>
    </row>
    <row r="198" spans="1:8">
      <c r="H198" s="292"/>
    </row>
    <row r="212" spans="1:9" ht="15.5">
      <c r="A212" s="1377" t="s">
        <v>1314</v>
      </c>
    </row>
    <row r="214" spans="1:9" ht="10.5">
      <c r="G214" s="294"/>
    </row>
    <row r="216" spans="1:9">
      <c r="G216" s="292"/>
    </row>
    <row r="217" spans="1:9">
      <c r="G217" s="292"/>
    </row>
    <row r="219" spans="1:9">
      <c r="H219" s="106"/>
      <c r="I219" s="106"/>
    </row>
    <row r="231" spans="1:7" ht="13">
      <c r="A231" s="871"/>
    </row>
    <row r="233" spans="1:7" ht="13">
      <c r="A233" s="1171"/>
    </row>
    <row r="235" spans="1:7">
      <c r="G235" s="292"/>
    </row>
    <row r="236" spans="1:7" ht="15.5">
      <c r="A236" s="1375" t="s">
        <v>1315</v>
      </c>
      <c r="B236" s="293"/>
      <c r="G236" s="292"/>
    </row>
    <row r="237" spans="1:7" ht="13">
      <c r="A237" s="871"/>
    </row>
    <row r="239" spans="1:7" ht="13">
      <c r="A239" s="871"/>
    </row>
    <row r="249" spans="5:5">
      <c r="E249" s="164"/>
    </row>
  </sheetData>
  <mergeCells count="2">
    <mergeCell ref="B3:C3"/>
    <mergeCell ref="A4:A7"/>
  </mergeCells>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&amp;CFirst quarter 2022&amp;R&amp;"-,Bold"&amp;K0000A0Macroeconomic Outlook</oddHeader>
    <oddFooter>&amp;R&amp;"-,Bold"&amp;K0000A0Nordea</oddFooter>
  </headerFooter>
  <rowBreaks count="3" manualBreakCount="3">
    <brk id="57" max="8" man="1"/>
    <brk id="126" max="8" man="1"/>
    <brk id="186" max="8" man="1"/>
  </rowBreaks>
  <ignoredErrors>
    <ignoredError sqref="E4:G19" numberStoredAsText="1"/>
  </ignoredErrors>
  <drawing r:id="rId2"/>
  <legacyDrawing r:id="rId3"/>
  <legacyDrawingHF r:id="rId4"/>
  <oleObjects>
    <mc:AlternateContent xmlns:mc="http://schemas.openxmlformats.org/markup-compatibility/2006">
      <mc:Choice Requires="x14">
        <oleObject progId="Mbnd.mbnd" shapeId="815115" r:id="rId5">
          <objectPr defaultSize="0" autoPict="0" r:id="rId6">
            <anchor moveWithCells="1">
              <from>
                <xdr:col>0</xdr:col>
                <xdr:colOff>584200</xdr:colOff>
                <xdr:row>59</xdr:row>
                <xdr:rowOff>114300</xdr:rowOff>
              </from>
              <to>
                <xdr:col>7</xdr:col>
                <xdr:colOff>603250</xdr:colOff>
                <xdr:row>78</xdr:row>
                <xdr:rowOff>0</xdr:rowOff>
              </to>
            </anchor>
          </objectPr>
        </oleObject>
      </mc:Choice>
      <mc:Fallback>
        <oleObject progId="Mbnd.mbnd" shapeId="815115" r:id="rId5"/>
      </mc:Fallback>
    </mc:AlternateContent>
    <mc:AlternateContent xmlns:mc="http://schemas.openxmlformats.org/markup-compatibility/2006">
      <mc:Choice Requires="x14">
        <oleObject progId="Mbnd.mbnd" shapeId="815116" r:id="rId7">
          <objectPr defaultSize="0" autoPict="0" r:id="rId8">
            <anchor moveWithCells="1">
              <from>
                <xdr:col>0</xdr:col>
                <xdr:colOff>590550</xdr:colOff>
                <xdr:row>80</xdr:row>
                <xdr:rowOff>114300</xdr:rowOff>
              </from>
              <to>
                <xdr:col>7</xdr:col>
                <xdr:colOff>603250</xdr:colOff>
                <xdr:row>102</xdr:row>
                <xdr:rowOff>95250</xdr:rowOff>
              </to>
            </anchor>
          </objectPr>
        </oleObject>
      </mc:Choice>
      <mc:Fallback>
        <oleObject progId="Mbnd.mbnd" shapeId="815116" r:id="rId7"/>
      </mc:Fallback>
    </mc:AlternateContent>
    <mc:AlternateContent xmlns:mc="http://schemas.openxmlformats.org/markup-compatibility/2006">
      <mc:Choice Requires="x14">
        <oleObject progId="Mbnd.mbnd" shapeId="815117" r:id="rId9">
          <objectPr defaultSize="0" autoPict="0" r:id="rId10">
            <anchor moveWithCells="1">
              <from>
                <xdr:col>0</xdr:col>
                <xdr:colOff>584200</xdr:colOff>
                <xdr:row>106</xdr:row>
                <xdr:rowOff>57150</xdr:rowOff>
              </from>
              <to>
                <xdr:col>7</xdr:col>
                <xdr:colOff>628650</xdr:colOff>
                <xdr:row>123</xdr:row>
                <xdr:rowOff>107950</xdr:rowOff>
              </to>
            </anchor>
          </objectPr>
        </oleObject>
      </mc:Choice>
      <mc:Fallback>
        <oleObject progId="Mbnd.mbnd" shapeId="815117" r:id="rId9"/>
      </mc:Fallback>
    </mc:AlternateContent>
    <mc:AlternateContent xmlns:mc="http://schemas.openxmlformats.org/markup-compatibility/2006">
      <mc:Choice Requires="x14">
        <oleObject progId="Mbnd.mbnd" shapeId="815118" r:id="rId11">
          <objectPr defaultSize="0" autoPict="0" r:id="rId12">
            <anchor moveWithCells="1">
              <from>
                <xdr:col>0</xdr:col>
                <xdr:colOff>584200</xdr:colOff>
                <xdr:row>128</xdr:row>
                <xdr:rowOff>95250</xdr:rowOff>
              </from>
              <to>
                <xdr:col>7</xdr:col>
                <xdr:colOff>603250</xdr:colOff>
                <xdr:row>150</xdr:row>
                <xdr:rowOff>88900</xdr:rowOff>
              </to>
            </anchor>
          </objectPr>
        </oleObject>
      </mc:Choice>
      <mc:Fallback>
        <oleObject progId="Mbnd.mbnd" shapeId="815118" r:id="rId11"/>
      </mc:Fallback>
    </mc:AlternateContent>
    <mc:AlternateContent xmlns:mc="http://schemas.openxmlformats.org/markup-compatibility/2006">
      <mc:Choice Requires="x14">
        <oleObject progId="Mbnd.mbnd" shapeId="815119" r:id="rId13">
          <objectPr defaultSize="0" autoPict="0" r:id="rId14">
            <anchor moveWithCells="1">
              <from>
                <xdr:col>0</xdr:col>
                <xdr:colOff>603250</xdr:colOff>
                <xdr:row>153</xdr:row>
                <xdr:rowOff>0</xdr:rowOff>
              </from>
              <to>
                <xdr:col>7</xdr:col>
                <xdr:colOff>641350</xdr:colOff>
                <xdr:row>174</xdr:row>
                <xdr:rowOff>127000</xdr:rowOff>
              </to>
            </anchor>
          </objectPr>
        </oleObject>
      </mc:Choice>
      <mc:Fallback>
        <oleObject progId="Mbnd.mbnd" shapeId="815119" r:id="rId13"/>
      </mc:Fallback>
    </mc:AlternateContent>
    <mc:AlternateContent xmlns:mc="http://schemas.openxmlformats.org/markup-compatibility/2006">
      <mc:Choice Requires="x14">
        <oleObject progId="Mbnd.mbnd" shapeId="815121" r:id="rId15">
          <objectPr defaultSize="0" autoPict="0" r:id="rId16">
            <anchor moveWithCells="1">
              <from>
                <xdr:col>0</xdr:col>
                <xdr:colOff>609600</xdr:colOff>
                <xdr:row>178</xdr:row>
                <xdr:rowOff>57150</xdr:rowOff>
              </from>
              <to>
                <xdr:col>7</xdr:col>
                <xdr:colOff>641350</xdr:colOff>
                <xdr:row>185</xdr:row>
                <xdr:rowOff>1898650</xdr:rowOff>
              </to>
            </anchor>
          </objectPr>
        </oleObject>
      </mc:Choice>
      <mc:Fallback>
        <oleObject progId="Mbnd.mbnd" shapeId="815121" r:id="rId15"/>
      </mc:Fallback>
    </mc:AlternateContent>
    <mc:AlternateContent xmlns:mc="http://schemas.openxmlformats.org/markup-compatibility/2006">
      <mc:Choice Requires="x14">
        <oleObject progId="Mbnd.mbnd" shapeId="815122" r:id="rId17">
          <objectPr defaultSize="0" autoPict="0" r:id="rId18">
            <anchor moveWithCells="1">
              <from>
                <xdr:col>0</xdr:col>
                <xdr:colOff>622300</xdr:colOff>
                <xdr:row>188</xdr:row>
                <xdr:rowOff>127000</xdr:rowOff>
              </from>
              <to>
                <xdr:col>7</xdr:col>
                <xdr:colOff>679450</xdr:colOff>
                <xdr:row>210</xdr:row>
                <xdr:rowOff>12700</xdr:rowOff>
              </to>
            </anchor>
          </objectPr>
        </oleObject>
      </mc:Choice>
      <mc:Fallback>
        <oleObject progId="Mbnd.mbnd" shapeId="815122" r:id="rId17"/>
      </mc:Fallback>
    </mc:AlternateContent>
    <mc:AlternateContent xmlns:mc="http://schemas.openxmlformats.org/markup-compatibility/2006">
      <mc:Choice Requires="x14">
        <oleObject progId="Mbnd.mbnd" shapeId="815123" r:id="rId19">
          <objectPr defaultSize="0" autoPict="0" r:id="rId20">
            <anchor moveWithCells="1">
              <from>
                <xdr:col>0</xdr:col>
                <xdr:colOff>603250</xdr:colOff>
                <xdr:row>213</xdr:row>
                <xdr:rowOff>57150</xdr:rowOff>
              </from>
              <to>
                <xdr:col>7</xdr:col>
                <xdr:colOff>679450</xdr:colOff>
                <xdr:row>233</xdr:row>
                <xdr:rowOff>95250</xdr:rowOff>
              </to>
            </anchor>
          </objectPr>
        </oleObject>
      </mc:Choice>
      <mc:Fallback>
        <oleObject progId="Mbnd.mbnd" shapeId="815123" r:id="rId19"/>
      </mc:Fallback>
    </mc:AlternateContent>
    <mc:AlternateContent xmlns:mc="http://schemas.openxmlformats.org/markup-compatibility/2006">
      <mc:Choice Requires="x14">
        <oleObject shapeId="815124" r:id="rId21">
          <objectPr defaultSize="0" autoPict="0" r:id="rId22">
            <anchor moveWithCells="1">
              <from>
                <xdr:col>0</xdr:col>
                <xdr:colOff>717550</xdr:colOff>
                <xdr:row>237</xdr:row>
                <xdr:rowOff>0</xdr:rowOff>
              </from>
              <to>
                <xdr:col>7</xdr:col>
                <xdr:colOff>698500</xdr:colOff>
                <xdr:row>260</xdr:row>
                <xdr:rowOff>95250</xdr:rowOff>
              </to>
            </anchor>
          </objectPr>
        </oleObject>
      </mc:Choice>
      <mc:Fallback>
        <oleObject shapeId="815124" r:id="rId21"/>
      </mc:Fallback>
    </mc:AlternateContent>
  </oleObjec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P53"/>
  <sheetViews>
    <sheetView view="pageLayout" zoomScale="85" zoomScaleNormal="100" zoomScaleSheetLayoutView="55" zoomScalePageLayoutView="85" workbookViewId="0">
      <selection activeCell="A4" sqref="A4"/>
    </sheetView>
  </sheetViews>
  <sheetFormatPr defaultColWidth="9.1796875" defaultRowHeight="10"/>
  <cols>
    <col min="1" max="1" width="26.7265625" style="27" customWidth="1"/>
    <col min="2" max="3" width="20.7265625" style="27" customWidth="1"/>
    <col min="4" max="4" width="23.54296875" style="27" customWidth="1"/>
    <col min="5" max="5" width="9.1796875" style="27" customWidth="1"/>
    <col min="6" max="6" width="9.1796875" style="27"/>
    <col min="7" max="7" width="9.453125" style="27" customWidth="1"/>
    <col min="8" max="16384" width="9.1796875" style="27"/>
  </cols>
  <sheetData>
    <row r="1" spans="1:16" ht="20.149999999999999" customHeight="1">
      <c r="A1" s="1020" t="s">
        <v>1316</v>
      </c>
      <c r="B1" s="141"/>
      <c r="C1" s="141"/>
      <c r="D1" s="141"/>
      <c r="E1" s="141"/>
      <c r="F1" s="141"/>
      <c r="G1" s="141"/>
      <c r="H1" s="141"/>
      <c r="I1" s="141"/>
      <c r="J1" s="141"/>
      <c r="K1" s="141"/>
      <c r="L1" s="141"/>
      <c r="M1" s="141"/>
      <c r="N1" s="141"/>
      <c r="O1" s="141"/>
      <c r="P1" s="141"/>
    </row>
    <row r="2" spans="1:16" ht="12.65" customHeight="1">
      <c r="A2" s="1020"/>
      <c r="B2" s="141"/>
      <c r="C2" s="141"/>
      <c r="D2" s="141"/>
      <c r="E2" s="141"/>
      <c r="F2" s="141"/>
      <c r="G2" s="141"/>
      <c r="H2" s="141"/>
      <c r="I2" s="141"/>
      <c r="J2" s="141"/>
      <c r="K2" s="141"/>
      <c r="L2" s="141"/>
      <c r="M2" s="141"/>
      <c r="N2" s="141"/>
      <c r="O2" s="141"/>
      <c r="P2" s="141"/>
    </row>
    <row r="3" spans="1:16" ht="13.5" customHeight="1">
      <c r="A3" s="30" t="s">
        <v>1317</v>
      </c>
      <c r="B3" s="30"/>
      <c r="C3" s="30"/>
      <c r="D3" s="30"/>
      <c r="E3" s="141"/>
      <c r="F3" s="30"/>
      <c r="G3" s="30"/>
      <c r="H3" s="30"/>
      <c r="I3" s="30"/>
      <c r="J3" s="30"/>
      <c r="K3" s="30"/>
      <c r="L3" s="30"/>
      <c r="M3" s="30"/>
      <c r="N3" s="141"/>
      <c r="O3" s="141"/>
      <c r="P3" s="141"/>
    </row>
    <row r="4" spans="1:16" ht="13.5" customHeight="1">
      <c r="A4" s="30" t="s">
        <v>1318</v>
      </c>
      <c r="B4" s="30"/>
      <c r="C4" s="30"/>
      <c r="D4" s="30"/>
      <c r="E4" s="141"/>
      <c r="F4" s="141"/>
      <c r="G4" s="141"/>
      <c r="H4" s="141"/>
      <c r="I4" s="141"/>
      <c r="J4" s="141"/>
      <c r="K4" s="141"/>
      <c r="L4" s="141"/>
      <c r="M4" s="141"/>
      <c r="N4" s="141"/>
      <c r="O4" s="141"/>
      <c r="P4" s="141"/>
    </row>
    <row r="5" spans="1:16" ht="13.5" customHeight="1">
      <c r="A5" s="30"/>
      <c r="B5" s="30"/>
      <c r="C5" s="30"/>
      <c r="D5" s="30"/>
      <c r="E5" s="141"/>
      <c r="F5" s="141"/>
      <c r="G5" s="141"/>
      <c r="H5" s="141"/>
      <c r="I5" s="141"/>
      <c r="J5" s="141"/>
      <c r="K5" s="141"/>
      <c r="L5" s="141"/>
      <c r="M5" s="141"/>
      <c r="N5" s="141"/>
      <c r="O5" s="141"/>
      <c r="P5" s="141"/>
    </row>
    <row r="6" spans="1:16" ht="13.5" customHeight="1">
      <c r="A6" s="30"/>
      <c r="B6" s="30"/>
      <c r="C6" s="30"/>
      <c r="D6" s="30"/>
      <c r="E6" s="141"/>
      <c r="F6" s="141"/>
      <c r="G6" s="141"/>
      <c r="H6" s="141"/>
      <c r="I6" s="141"/>
      <c r="J6" s="141"/>
      <c r="K6" s="141"/>
      <c r="L6" s="141"/>
      <c r="M6" s="141"/>
      <c r="N6" s="141"/>
      <c r="O6" s="141"/>
      <c r="P6" s="141"/>
    </row>
    <row r="7" spans="1:16" ht="29.15" customHeight="1">
      <c r="A7" s="1021" t="s">
        <v>1319</v>
      </c>
      <c r="B7" s="876"/>
      <c r="C7" s="876"/>
      <c r="D7" s="876"/>
      <c r="E7" s="1163"/>
      <c r="F7" s="141"/>
      <c r="G7" s="141"/>
      <c r="H7" s="141"/>
      <c r="I7" s="141"/>
      <c r="J7" s="141"/>
      <c r="K7" s="141"/>
      <c r="L7" s="141"/>
      <c r="M7" s="141"/>
      <c r="N7" s="141"/>
      <c r="O7" s="141"/>
      <c r="P7" s="141"/>
    </row>
    <row r="8" spans="1:16" ht="13.5" customHeight="1">
      <c r="A8" s="1022" t="s">
        <v>1320</v>
      </c>
      <c r="B8" s="30"/>
      <c r="C8" s="1025" t="s">
        <v>1321</v>
      </c>
      <c r="D8" s="1027"/>
      <c r="E8" s="141"/>
      <c r="F8" s="141"/>
      <c r="G8" s="141"/>
      <c r="H8" s="141"/>
      <c r="I8" s="141"/>
      <c r="J8" s="141"/>
      <c r="K8" s="141"/>
      <c r="L8" s="141"/>
      <c r="M8" s="141"/>
      <c r="N8" s="141"/>
      <c r="O8" s="141"/>
      <c r="P8" s="141"/>
    </row>
    <row r="9" spans="1:16" ht="13.5" customHeight="1">
      <c r="A9" s="1023" t="s">
        <v>1322</v>
      </c>
      <c r="B9" s="30"/>
      <c r="C9" s="165"/>
      <c r="D9" s="414"/>
      <c r="E9" s="141"/>
      <c r="F9" s="141"/>
      <c r="G9" s="141"/>
      <c r="H9" s="141"/>
      <c r="I9" s="141"/>
      <c r="J9" s="141"/>
      <c r="K9" s="141"/>
      <c r="L9" s="141"/>
      <c r="M9" s="141"/>
      <c r="N9" s="141"/>
      <c r="O9" s="141"/>
      <c r="P9" s="141"/>
    </row>
    <row r="10" spans="1:16" ht="13.5" customHeight="1">
      <c r="A10" s="1022" t="s">
        <v>1323</v>
      </c>
      <c r="B10" s="30"/>
      <c r="C10" s="1025" t="s">
        <v>1324</v>
      </c>
      <c r="D10" s="173" t="s">
        <v>1325</v>
      </c>
      <c r="E10" s="141"/>
      <c r="F10" s="141"/>
      <c r="G10" s="141"/>
      <c r="H10" s="141"/>
      <c r="I10" s="141"/>
      <c r="J10" s="141"/>
      <c r="K10" s="141"/>
      <c r="L10" s="141"/>
      <c r="M10" s="141"/>
      <c r="N10" s="141"/>
      <c r="O10" s="141"/>
      <c r="P10" s="141"/>
    </row>
    <row r="11" spans="1:16" ht="13.5" customHeight="1">
      <c r="A11" s="1022" t="s">
        <v>1326</v>
      </c>
      <c r="B11" s="30"/>
      <c r="C11" s="1025" t="s">
        <v>1327</v>
      </c>
      <c r="D11" s="173" t="s">
        <v>1328</v>
      </c>
      <c r="E11" s="141"/>
      <c r="F11" s="141"/>
      <c r="G11" s="141"/>
      <c r="H11" s="141"/>
      <c r="I11" s="141"/>
      <c r="J11" s="141"/>
      <c r="K11" s="141"/>
      <c r="L11" s="141"/>
      <c r="M11" s="141"/>
      <c r="N11" s="141"/>
      <c r="O11" s="141"/>
      <c r="P11" s="141"/>
    </row>
    <row r="12" spans="1:16" ht="13.5" customHeight="1">
      <c r="A12" s="1022" t="s">
        <v>1329</v>
      </c>
      <c r="B12" s="30"/>
      <c r="C12" s="1025" t="s">
        <v>1330</v>
      </c>
      <c r="D12" s="1026" t="s">
        <v>1331</v>
      </c>
      <c r="E12" s="141"/>
      <c r="F12" s="141"/>
      <c r="G12" s="141"/>
      <c r="H12" s="141"/>
      <c r="I12" s="141"/>
      <c r="J12" s="141"/>
      <c r="K12" s="141"/>
      <c r="L12" s="141"/>
      <c r="M12" s="141"/>
      <c r="N12" s="141"/>
      <c r="O12" s="141"/>
      <c r="P12" s="141"/>
    </row>
    <row r="13" spans="1:16" ht="13.5" customHeight="1">
      <c r="A13" s="1022" t="s">
        <v>1332</v>
      </c>
      <c r="B13" s="30"/>
      <c r="C13" s="1025" t="s">
        <v>1333</v>
      </c>
      <c r="D13" s="173" t="s">
        <v>1334</v>
      </c>
      <c r="E13" s="141"/>
      <c r="F13" s="141"/>
      <c r="G13" s="141"/>
      <c r="H13" s="141"/>
      <c r="I13" s="141"/>
      <c r="J13" s="141"/>
      <c r="K13" s="141"/>
      <c r="L13" s="141"/>
      <c r="M13" s="141"/>
      <c r="N13" s="141"/>
      <c r="O13" s="141"/>
      <c r="P13" s="141"/>
    </row>
    <row r="14" spans="1:16" ht="13.5" customHeight="1">
      <c r="A14" s="1022" t="s">
        <v>1335</v>
      </c>
      <c r="B14" s="30"/>
      <c r="C14" s="1025" t="s">
        <v>1336</v>
      </c>
      <c r="D14" s="173" t="s">
        <v>1337</v>
      </c>
      <c r="E14" s="141"/>
      <c r="F14" s="141"/>
      <c r="G14" s="141"/>
      <c r="H14" s="141"/>
      <c r="I14" s="141"/>
      <c r="J14" s="141"/>
      <c r="K14" s="141"/>
      <c r="L14" s="141"/>
      <c r="M14" s="141"/>
      <c r="N14" s="141"/>
      <c r="O14" s="141"/>
      <c r="P14" s="141"/>
    </row>
    <row r="15" spans="1:16" ht="13.5" customHeight="1">
      <c r="A15" s="1022" t="s">
        <v>1338</v>
      </c>
      <c r="B15" s="30"/>
      <c r="C15" s="1025" t="s">
        <v>1339</v>
      </c>
      <c r="D15" s="1026" t="s">
        <v>1340</v>
      </c>
      <c r="E15" s="141"/>
      <c r="F15" s="141"/>
      <c r="G15" s="141"/>
      <c r="H15" s="141"/>
      <c r="I15" s="141"/>
      <c r="J15" s="141"/>
      <c r="K15" s="141"/>
      <c r="L15" s="141"/>
      <c r="M15" s="141"/>
      <c r="N15" s="141"/>
      <c r="O15" s="141"/>
      <c r="P15" s="141"/>
    </row>
    <row r="16" spans="1:16" ht="13.5" customHeight="1">
      <c r="A16" s="1022" t="s">
        <v>1341</v>
      </c>
      <c r="B16" s="30"/>
      <c r="C16" s="1025" t="s">
        <v>1342</v>
      </c>
      <c r="D16" s="173" t="s">
        <v>1343</v>
      </c>
      <c r="E16" s="141"/>
      <c r="F16" s="141"/>
      <c r="G16" s="141"/>
      <c r="H16" s="141"/>
      <c r="I16" s="141"/>
      <c r="J16" s="141"/>
      <c r="K16" s="141"/>
      <c r="L16" s="141"/>
      <c r="M16" s="141"/>
      <c r="N16" s="141"/>
      <c r="O16" s="141"/>
      <c r="P16" s="141"/>
    </row>
    <row r="17" spans="1:13" ht="13.5" customHeight="1">
      <c r="A17" s="1022"/>
      <c r="B17" s="30"/>
      <c r="C17" s="173"/>
      <c r="D17" s="173"/>
      <c r="E17" s="141"/>
      <c r="F17" s="141"/>
      <c r="G17" s="141"/>
      <c r="H17" s="141"/>
      <c r="I17" s="141"/>
      <c r="J17" s="141"/>
      <c r="K17" s="141"/>
      <c r="L17" s="141"/>
      <c r="M17" s="141"/>
    </row>
    <row r="18" spans="1:13" ht="13.5" customHeight="1">
      <c r="A18" s="1022" t="s">
        <v>1344</v>
      </c>
      <c r="B18" s="30"/>
      <c r="C18" s="1025"/>
      <c r="D18" s="1384" t="s">
        <v>1345</v>
      </c>
      <c r="E18" s="141"/>
      <c r="F18" s="141"/>
      <c r="G18" s="141"/>
      <c r="H18" s="141"/>
      <c r="I18" s="141"/>
      <c r="J18" s="141"/>
      <c r="K18" s="141"/>
      <c r="L18" s="141"/>
      <c r="M18" s="141"/>
    </row>
    <row r="19" spans="1:13" ht="13.5" customHeight="1">
      <c r="A19" s="141"/>
      <c r="B19" s="30"/>
      <c r="C19" s="30"/>
      <c r="D19" s="141"/>
      <c r="E19" s="141"/>
      <c r="F19" s="141"/>
      <c r="G19" s="141"/>
      <c r="H19" s="141"/>
      <c r="I19" s="141"/>
      <c r="J19" s="141"/>
      <c r="K19" s="141"/>
      <c r="L19" s="141"/>
      <c r="M19" s="141"/>
    </row>
    <row r="20" spans="1:13" ht="26.5" customHeight="1">
      <c r="A20" s="1021" t="s">
        <v>1346</v>
      </c>
      <c r="B20" s="875"/>
      <c r="C20" s="875"/>
      <c r="D20" s="1163"/>
      <c r="E20" s="1163"/>
      <c r="F20" s="141"/>
      <c r="G20" s="141"/>
      <c r="H20" s="141"/>
      <c r="I20" s="141"/>
      <c r="J20" s="141"/>
      <c r="K20" s="141"/>
      <c r="L20" s="141"/>
      <c r="M20" s="141"/>
    </row>
    <row r="21" spans="1:13" ht="12.5">
      <c r="A21" s="1024" t="s">
        <v>1565</v>
      </c>
      <c r="B21" s="1164"/>
      <c r="C21" s="1024" t="s">
        <v>1347</v>
      </c>
      <c r="D21" s="141"/>
      <c r="E21" s="141"/>
      <c r="F21" s="141"/>
      <c r="G21" s="141"/>
      <c r="H21" s="141"/>
      <c r="I21" s="141"/>
      <c r="J21" s="141"/>
      <c r="K21" s="141"/>
      <c r="L21" s="141"/>
      <c r="M21" s="141"/>
    </row>
    <row r="22" spans="1:13" ht="12.5">
      <c r="A22" s="1381" t="s">
        <v>1563</v>
      </c>
      <c r="B22" s="1164"/>
      <c r="C22" s="1024" t="s">
        <v>1348</v>
      </c>
      <c r="D22" s="141"/>
      <c r="E22" s="141"/>
      <c r="F22" s="141"/>
      <c r="G22" s="141"/>
      <c r="H22" s="141"/>
      <c r="I22" s="141"/>
      <c r="J22" s="141"/>
      <c r="K22" s="141"/>
      <c r="L22" s="141"/>
      <c r="M22" s="141"/>
    </row>
    <row r="23" spans="1:13" ht="12.75" customHeight="1">
      <c r="A23" s="173"/>
      <c r="B23" s="141"/>
      <c r="C23" s="173"/>
      <c r="D23" s="141"/>
      <c r="E23" s="1165"/>
      <c r="F23" s="141"/>
      <c r="G23" s="141"/>
      <c r="H23" s="141"/>
      <c r="I23" s="141"/>
      <c r="J23" s="141"/>
      <c r="K23" s="141"/>
      <c r="L23" s="141"/>
      <c r="M23" s="141"/>
    </row>
    <row r="24" spans="1:13" ht="12.5">
      <c r="A24" s="1024" t="s">
        <v>1349</v>
      </c>
      <c r="B24" s="1164"/>
      <c r="C24" s="1024" t="s">
        <v>1347</v>
      </c>
      <c r="D24" s="141"/>
      <c r="E24" s="1165"/>
      <c r="F24" s="141"/>
      <c r="G24" s="141"/>
      <c r="H24" s="141"/>
      <c r="I24" s="141"/>
      <c r="J24" s="141"/>
      <c r="K24" s="141"/>
      <c r="L24" s="141"/>
      <c r="M24" s="141"/>
    </row>
    <row r="25" spans="1:13" ht="12.5">
      <c r="A25" s="1381" t="s">
        <v>1564</v>
      </c>
      <c r="B25" s="1164"/>
      <c r="C25" s="1024" t="s">
        <v>1350</v>
      </c>
      <c r="D25" s="141"/>
      <c r="E25" s="1165"/>
      <c r="F25" s="141"/>
      <c r="G25" s="141"/>
      <c r="H25" s="141"/>
      <c r="I25" s="141"/>
      <c r="J25" s="141"/>
      <c r="K25" s="141"/>
      <c r="L25" s="141"/>
      <c r="M25" s="141"/>
    </row>
    <row r="29" spans="1:13">
      <c r="A29" s="1166"/>
      <c r="B29" s="1165"/>
      <c r="C29" s="141"/>
      <c r="D29" s="1165"/>
      <c r="E29" s="141"/>
      <c r="F29" s="141"/>
      <c r="G29" s="141"/>
      <c r="H29" s="141"/>
      <c r="I29" s="141"/>
      <c r="J29" s="141"/>
      <c r="K29" s="141"/>
      <c r="L29" s="141"/>
      <c r="M29" s="141"/>
    </row>
    <row r="37" spans="3:3" ht="14.5">
      <c r="C37" s="1147"/>
    </row>
    <row r="53" spans="3:3" ht="14.5">
      <c r="C53" s="1147"/>
    </row>
  </sheetData>
  <hyperlinks>
    <hyperlink ref="D15" r:id="rId1" xr:uid="{00000000-0004-0000-3A00-000000000000}"/>
    <hyperlink ref="D12" r:id="rId2" display="axel.malgerud@nordea.com" xr:uid="{456E2C39-715B-462C-B99C-81A943545666}"/>
    <hyperlink ref="C11" r:id="rId3" display="tel:+46 73 866 17 24" xr:uid="{4EDCD643-42D7-4431-B3A4-A749DC007851}"/>
    <hyperlink ref="C13" r:id="rId4" display="tel:+358 44 2066094" xr:uid="{5089A59A-D52B-42DE-8298-5D6393FD01CB}"/>
    <hyperlink ref="D13" r:id="rId5" display="mailto:elisa.forsman@nordea.com" xr:uid="{B22A724A-B98F-4DE8-B4CA-F680ABB99AE7}"/>
    <hyperlink ref="C14" r:id="rId6" display="tel:+358 9 5300 6435" xr:uid="{3BF8A108-F6B4-4307-B690-B046412B91AF}"/>
    <hyperlink ref="D14" r:id="rId7" display="mailto:juho-pekka.jaaskelainen@nordea.com" xr:uid="{CAD428CE-3D81-4362-953D-7148EC3041F4}"/>
    <hyperlink ref="D16" r:id="rId8" display="mailto:ilkka.ottoila@nordea.com" xr:uid="{F400DA90-209E-4F5A-9B08-3F64DF1D9ED0}"/>
    <hyperlink ref="C16" r:id="rId9" display="tel:+358 9 5300 7058" xr:uid="{472EDA70-BF95-4118-8166-7347B2A60E5E}"/>
    <hyperlink ref="D18" r:id="rId10" xr:uid="{C64D21B6-320E-478D-8A25-20F73892B968}"/>
  </hyperlinks>
  <printOptions horizontalCentered="1"/>
  <pageMargins left="0.70866141732283472" right="0.70866141732283472" top="0.74803149606299213" bottom="0.74803149606299213" header="0.31496062992125984" footer="0.31496062992125984"/>
  <pageSetup paperSize="9" scale="76" orientation="portrait" r:id="rId11"/>
  <headerFooter alignWithMargins="0">
    <oddHeader>&amp;CFirst quarter 2022&amp;R&amp;"-,Bold"&amp;K0000A0Contacts and Financial calendar</oddHeader>
    <oddFooter>&amp;R&amp;"-,Bold"&amp;K0000A0Nordea</oddFooter>
  </headerFooter>
  <customProperties>
    <customPr name="_pios_id" r:id="rId12"/>
  </customProperties>
  <ignoredErrors>
    <ignoredError sqref="C10:C16" numberStoredAsText="1"/>
  </ignoredErrors>
  <drawing r:id="rId13"/>
  <legacyDrawingHF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46B6-1A34-489E-A836-7522C2C6CB29}">
  <sheetPr>
    <tabColor theme="8" tint="0.59999389629810485"/>
  </sheetPr>
  <dimension ref="A1:Y325"/>
  <sheetViews>
    <sheetView view="pageLayout" topLeftCell="A21" zoomScale="85" zoomScaleNormal="85" zoomScaleSheetLayoutView="70" zoomScalePageLayoutView="85" workbookViewId="0">
      <selection activeCell="H33" sqref="H33"/>
    </sheetView>
  </sheetViews>
  <sheetFormatPr defaultColWidth="1.453125" defaultRowHeight="10"/>
  <cols>
    <col min="1" max="1" width="35.453125" style="170" customWidth="1"/>
    <col min="2" max="9" width="8.7265625" style="170" customWidth="1"/>
    <col min="10" max="10" width="8.453125" style="170" customWidth="1"/>
    <col min="11" max="11" width="8.7265625" style="170" customWidth="1"/>
    <col min="12" max="25" width="6.453125" style="137" customWidth="1"/>
    <col min="26" max="16384" width="1.453125" style="137"/>
  </cols>
  <sheetData>
    <row r="1" spans="1:25" ht="21" customHeight="1">
      <c r="A1" s="1356" t="s">
        <v>101</v>
      </c>
      <c r="B1" s="924"/>
      <c r="C1" s="924"/>
      <c r="D1" s="924"/>
      <c r="E1" s="924"/>
      <c r="F1" s="924"/>
      <c r="G1" s="924"/>
      <c r="H1" s="924"/>
      <c r="I1" s="929"/>
      <c r="J1" s="929"/>
      <c r="K1" s="929"/>
      <c r="L1" s="642"/>
      <c r="M1" s="642"/>
      <c r="N1" s="642"/>
      <c r="O1" s="642"/>
      <c r="P1" s="642"/>
      <c r="Q1" s="642"/>
      <c r="R1" s="642"/>
      <c r="S1" s="642"/>
      <c r="T1" s="642"/>
      <c r="U1" s="642"/>
      <c r="V1" s="642"/>
      <c r="W1" s="642"/>
      <c r="X1" s="642"/>
      <c r="Y1" s="642"/>
    </row>
    <row r="2" spans="1:25" ht="13.5" customHeight="1">
      <c r="A2" s="170" t="s">
        <v>102</v>
      </c>
      <c r="L2" s="639"/>
      <c r="M2" s="639"/>
      <c r="N2" s="639"/>
      <c r="O2" s="639"/>
      <c r="P2" s="639"/>
      <c r="Q2" s="639"/>
      <c r="R2" s="639"/>
      <c r="S2" s="639"/>
      <c r="T2" s="639"/>
      <c r="U2" s="639"/>
      <c r="V2" s="639"/>
      <c r="W2" s="639"/>
      <c r="X2" s="639"/>
      <c r="Y2" s="639"/>
    </row>
    <row r="3" spans="1:25" ht="35.25" customHeight="1">
      <c r="A3" s="924" t="s">
        <v>103</v>
      </c>
      <c r="B3" s="1355" t="s">
        <v>1561</v>
      </c>
      <c r="C3" s="643" t="s">
        <v>104</v>
      </c>
      <c r="D3" s="644">
        <v>2020</v>
      </c>
      <c r="E3" s="643" t="s">
        <v>105</v>
      </c>
      <c r="F3" s="644">
        <v>2018</v>
      </c>
      <c r="G3" s="644">
        <v>2017</v>
      </c>
      <c r="H3" s="644">
        <v>2016</v>
      </c>
      <c r="I3" s="644">
        <v>2015</v>
      </c>
      <c r="J3" s="644">
        <v>2014</v>
      </c>
      <c r="K3" s="644">
        <v>2013</v>
      </c>
      <c r="L3" s="916"/>
      <c r="M3" s="916"/>
      <c r="N3" s="916"/>
      <c r="O3" s="916"/>
      <c r="P3" s="916"/>
      <c r="Q3" s="916"/>
      <c r="R3" s="916"/>
      <c r="S3" s="916"/>
      <c r="T3" s="916"/>
      <c r="U3" s="916"/>
      <c r="V3" s="916"/>
      <c r="W3" s="916"/>
      <c r="X3" s="916"/>
      <c r="Y3" s="916"/>
    </row>
    <row r="4" spans="1:25" ht="11.65" customHeight="1">
      <c r="A4" s="170" t="s">
        <v>106</v>
      </c>
      <c r="B4" s="646">
        <v>1308</v>
      </c>
      <c r="C4" s="646">
        <v>4925</v>
      </c>
      <c r="D4" s="646">
        <v>4515</v>
      </c>
      <c r="E4" s="646">
        <v>4318</v>
      </c>
      <c r="F4" s="646">
        <v>4491</v>
      </c>
      <c r="G4" s="646">
        <v>4888</v>
      </c>
      <c r="H4" s="646">
        <v>4855</v>
      </c>
      <c r="I4" s="646">
        <v>5110</v>
      </c>
      <c r="J4" s="646">
        <v>5482</v>
      </c>
      <c r="K4" s="646">
        <v>5525</v>
      </c>
      <c r="L4" s="920"/>
      <c r="M4" s="920"/>
      <c r="N4" s="920"/>
      <c r="O4" s="920"/>
      <c r="P4" s="920"/>
      <c r="Q4" s="920"/>
      <c r="R4" s="920"/>
      <c r="S4" s="920"/>
      <c r="T4" s="920"/>
      <c r="U4" s="920"/>
      <c r="V4" s="920"/>
      <c r="W4" s="333"/>
      <c r="X4" s="333"/>
      <c r="Y4" s="333"/>
    </row>
    <row r="5" spans="1:25" ht="11.65" customHeight="1">
      <c r="A5" s="170" t="s">
        <v>107</v>
      </c>
      <c r="B5" s="646">
        <v>870</v>
      </c>
      <c r="C5" s="646">
        <v>3495</v>
      </c>
      <c r="D5" s="646">
        <v>2959</v>
      </c>
      <c r="E5" s="646">
        <v>3011</v>
      </c>
      <c r="F5" s="646">
        <v>2993</v>
      </c>
      <c r="G5" s="646">
        <v>3369</v>
      </c>
      <c r="H5" s="646">
        <v>3238</v>
      </c>
      <c r="I5" s="646">
        <v>3230</v>
      </c>
      <c r="J5" s="646">
        <v>3017</v>
      </c>
      <c r="K5" s="646">
        <v>2774</v>
      </c>
      <c r="L5" s="921"/>
      <c r="M5" s="921"/>
      <c r="N5" s="921"/>
      <c r="O5" s="921"/>
      <c r="P5" s="921"/>
      <c r="Q5" s="921"/>
      <c r="R5" s="921"/>
      <c r="S5" s="921"/>
      <c r="T5" s="921"/>
      <c r="U5" s="921"/>
      <c r="V5" s="921"/>
      <c r="W5" s="334"/>
      <c r="X5" s="334"/>
      <c r="Y5" s="334"/>
    </row>
    <row r="6" spans="1:25" ht="11.65" customHeight="1">
      <c r="A6" s="170" t="s">
        <v>108</v>
      </c>
      <c r="B6" s="646">
        <v>-242</v>
      </c>
      <c r="C6" s="646">
        <v>1119</v>
      </c>
      <c r="D6" s="646">
        <v>900</v>
      </c>
      <c r="E6" s="646">
        <v>1012</v>
      </c>
      <c r="F6" s="646">
        <v>1088</v>
      </c>
      <c r="G6" s="646">
        <v>1328</v>
      </c>
      <c r="H6" s="646">
        <v>1715</v>
      </c>
      <c r="I6" s="646">
        <v>1645</v>
      </c>
      <c r="J6" s="646">
        <v>1383</v>
      </c>
      <c r="K6" s="646">
        <v>1539</v>
      </c>
      <c r="W6" s="170"/>
      <c r="X6" s="170"/>
      <c r="Y6" s="170"/>
    </row>
    <row r="7" spans="1:25" ht="11.65" customHeight="1">
      <c r="A7" s="170" t="s">
        <v>109</v>
      </c>
      <c r="B7" s="646">
        <v>0</v>
      </c>
      <c r="C7" s="646">
        <v>-6</v>
      </c>
      <c r="D7" s="646">
        <v>-1</v>
      </c>
      <c r="E7" s="646">
        <v>50</v>
      </c>
      <c r="F7" s="646">
        <v>124</v>
      </c>
      <c r="G7" s="646">
        <v>23</v>
      </c>
      <c r="H7" s="646">
        <v>112</v>
      </c>
      <c r="I7" s="646">
        <v>39</v>
      </c>
      <c r="J7" s="646">
        <v>18</v>
      </c>
      <c r="K7" s="646">
        <v>79</v>
      </c>
      <c r="L7" s="665"/>
      <c r="M7" s="665"/>
      <c r="N7" s="665"/>
      <c r="O7" s="665"/>
      <c r="P7" s="665"/>
      <c r="Q7" s="665"/>
      <c r="R7" s="665"/>
      <c r="S7" s="665"/>
      <c r="T7" s="665"/>
      <c r="U7" s="657"/>
      <c r="V7" s="657"/>
      <c r="W7" s="657"/>
      <c r="X7" s="657"/>
      <c r="Y7" s="657"/>
    </row>
    <row r="8" spans="1:25" ht="11.65" customHeight="1">
      <c r="A8" s="170" t="s">
        <v>110</v>
      </c>
      <c r="B8" s="646">
        <v>17</v>
      </c>
      <c r="C8" s="646">
        <v>87</v>
      </c>
      <c r="D8" s="646">
        <v>93</v>
      </c>
      <c r="E8" s="646">
        <v>232</v>
      </c>
      <c r="F8" s="646">
        <v>476</v>
      </c>
      <c r="G8" s="646">
        <v>83</v>
      </c>
      <c r="H8" s="646">
        <v>135</v>
      </c>
      <c r="I8" s="646">
        <v>263</v>
      </c>
      <c r="J8" s="646">
        <v>474</v>
      </c>
      <c r="K8" s="646">
        <v>106</v>
      </c>
      <c r="L8" s="665"/>
      <c r="M8" s="665"/>
      <c r="N8" s="665"/>
      <c r="O8" s="665"/>
      <c r="P8" s="665"/>
      <c r="Q8" s="665"/>
      <c r="R8" s="665"/>
      <c r="S8" s="665"/>
      <c r="T8" s="665"/>
      <c r="U8" s="657"/>
      <c r="V8" s="657"/>
      <c r="W8" s="657"/>
      <c r="X8" s="657"/>
      <c r="Y8" s="657"/>
    </row>
    <row r="9" spans="1:25" ht="11.65" customHeight="1">
      <c r="A9" s="927" t="s">
        <v>111</v>
      </c>
      <c r="B9" s="648">
        <f t="shared" ref="B9:K9" si="0">SUM(B4:B8)</f>
        <v>1953</v>
      </c>
      <c r="C9" s="648">
        <f t="shared" si="0"/>
        <v>9620</v>
      </c>
      <c r="D9" s="648">
        <f t="shared" si="0"/>
        <v>8466</v>
      </c>
      <c r="E9" s="648">
        <f t="shared" si="0"/>
        <v>8623</v>
      </c>
      <c r="F9" s="648">
        <f t="shared" si="0"/>
        <v>9172</v>
      </c>
      <c r="G9" s="648">
        <f t="shared" si="0"/>
        <v>9691</v>
      </c>
      <c r="H9" s="648">
        <f t="shared" si="0"/>
        <v>10055</v>
      </c>
      <c r="I9" s="648">
        <f t="shared" si="0"/>
        <v>10287</v>
      </c>
      <c r="J9" s="648">
        <f t="shared" si="0"/>
        <v>10374</v>
      </c>
      <c r="K9" s="648">
        <f t="shared" si="0"/>
        <v>10023</v>
      </c>
      <c r="L9" s="665"/>
      <c r="M9" s="665"/>
      <c r="N9" s="665"/>
      <c r="O9" s="665"/>
      <c r="P9" s="665"/>
      <c r="Q9" s="665"/>
      <c r="R9" s="665"/>
      <c r="S9" s="665"/>
      <c r="T9" s="665"/>
      <c r="U9" s="657"/>
      <c r="V9" s="657"/>
      <c r="W9" s="657"/>
      <c r="X9" s="657"/>
      <c r="Y9" s="657"/>
    </row>
    <row r="10" spans="1:25" ht="11.65" customHeight="1">
      <c r="A10" s="170" t="s">
        <v>112</v>
      </c>
      <c r="B10" s="646">
        <v>-703</v>
      </c>
      <c r="C10" s="646">
        <v>-2759</v>
      </c>
      <c r="D10" s="646">
        <v>-2752</v>
      </c>
      <c r="E10" s="646">
        <v>-3017</v>
      </c>
      <c r="F10" s="646">
        <v>-2998</v>
      </c>
      <c r="G10" s="646">
        <v>-3212</v>
      </c>
      <c r="H10" s="646">
        <v>-2926</v>
      </c>
      <c r="I10" s="646">
        <v>-3263</v>
      </c>
      <c r="J10" s="646">
        <v>-3159</v>
      </c>
      <c r="K10" s="646">
        <v>-2978</v>
      </c>
      <c r="L10" s="665"/>
      <c r="M10" s="665"/>
      <c r="N10" s="665"/>
      <c r="O10" s="665"/>
      <c r="P10" s="665"/>
      <c r="Q10" s="665"/>
      <c r="R10" s="665"/>
      <c r="S10" s="665"/>
      <c r="T10" s="665"/>
      <c r="U10" s="657"/>
      <c r="V10" s="657"/>
      <c r="W10" s="657"/>
      <c r="X10" s="657"/>
      <c r="Y10" s="657"/>
    </row>
    <row r="11" spans="1:25" ht="11.65" customHeight="1">
      <c r="A11" s="170" t="s">
        <v>113</v>
      </c>
      <c r="B11" s="646">
        <v>-266</v>
      </c>
      <c r="C11" s="646">
        <f>-1226-C12</f>
        <v>-1002</v>
      </c>
      <c r="D11" s="646">
        <f>-1286-D12</f>
        <v>-1084</v>
      </c>
      <c r="E11" s="646">
        <f>-1639-E12</f>
        <v>-1428</v>
      </c>
      <c r="F11" s="646">
        <f>-1566-F12</f>
        <v>-1399</v>
      </c>
      <c r="G11" s="646">
        <f>-1844-G12</f>
        <v>-1622</v>
      </c>
      <c r="H11" s="646">
        <f>-1774-H12</f>
        <v>-1646</v>
      </c>
      <c r="I11" s="646">
        <v>-1632</v>
      </c>
      <c r="J11" s="646">
        <v>-1656</v>
      </c>
      <c r="K11" s="646">
        <v>-1835</v>
      </c>
      <c r="L11" s="665"/>
      <c r="M11" s="665"/>
      <c r="N11" s="665"/>
      <c r="O11" s="665"/>
      <c r="P11" s="665"/>
      <c r="Q11" s="665"/>
      <c r="R11" s="665"/>
      <c r="S11" s="665"/>
      <c r="T11" s="665"/>
      <c r="U11" s="657"/>
      <c r="V11" s="657"/>
      <c r="W11" s="657"/>
      <c r="X11" s="657"/>
      <c r="Y11" s="657"/>
    </row>
    <row r="12" spans="1:25" ht="11.65" customHeight="1">
      <c r="A12" s="170" t="s">
        <v>114</v>
      </c>
      <c r="B12" s="646">
        <v>-273</v>
      </c>
      <c r="C12" s="646">
        <v>-224</v>
      </c>
      <c r="D12" s="646">
        <v>-202</v>
      </c>
      <c r="E12" s="646">
        <v>-211</v>
      </c>
      <c r="F12" s="646">
        <f>-167</f>
        <v>-167</v>
      </c>
      <c r="G12" s="646">
        <v>-222</v>
      </c>
      <c r="H12" s="646">
        <v>-128</v>
      </c>
      <c r="I12" s="646">
        <v>-147</v>
      </c>
      <c r="J12" s="646">
        <v>-133</v>
      </c>
      <c r="K12" s="1344">
        <v>-132</v>
      </c>
      <c r="L12" s="665"/>
      <c r="M12" s="665"/>
      <c r="N12" s="665"/>
      <c r="O12" s="665"/>
      <c r="P12" s="665"/>
      <c r="Q12" s="665"/>
      <c r="R12" s="665"/>
      <c r="S12" s="665"/>
      <c r="T12" s="665"/>
      <c r="U12" s="657"/>
      <c r="V12" s="657"/>
      <c r="W12" s="657"/>
      <c r="X12" s="657"/>
      <c r="Y12" s="657"/>
    </row>
    <row r="13" spans="1:25" ht="11.65" customHeight="1">
      <c r="A13" s="928" t="s">
        <v>115</v>
      </c>
      <c r="B13" s="650">
        <v>-146</v>
      </c>
      <c r="C13" s="650">
        <v>-664</v>
      </c>
      <c r="D13" s="650">
        <v>-605</v>
      </c>
      <c r="E13" s="650">
        <v>-1330</v>
      </c>
      <c r="F13" s="650">
        <v>-482</v>
      </c>
      <c r="G13" s="650">
        <v>-268</v>
      </c>
      <c r="H13" s="650">
        <v>-228</v>
      </c>
      <c r="I13" s="650">
        <v>-209</v>
      </c>
      <c r="J13" s="646">
        <v>-585</v>
      </c>
      <c r="K13" s="646">
        <v>-227</v>
      </c>
      <c r="L13" s="665"/>
      <c r="M13" s="665"/>
      <c r="N13" s="665"/>
      <c r="O13" s="665"/>
      <c r="P13" s="665"/>
      <c r="Q13" s="665"/>
      <c r="R13" s="665"/>
      <c r="S13" s="665"/>
      <c r="T13" s="665"/>
      <c r="U13" s="657"/>
      <c r="V13" s="657"/>
      <c r="W13" s="657"/>
      <c r="X13" s="657"/>
      <c r="Y13" s="657"/>
    </row>
    <row r="14" spans="1:25" ht="11.65" customHeight="1">
      <c r="A14" s="927" t="s">
        <v>116</v>
      </c>
      <c r="B14" s="648">
        <f t="shared" ref="B14" si="1">SUM(B10:B13)</f>
        <v>-1388</v>
      </c>
      <c r="C14" s="648">
        <f t="shared" ref="C14:J14" si="2">SUM(C10:C13)</f>
        <v>-4649</v>
      </c>
      <c r="D14" s="648">
        <f t="shared" si="2"/>
        <v>-4643</v>
      </c>
      <c r="E14" s="648">
        <f t="shared" si="2"/>
        <v>-5986</v>
      </c>
      <c r="F14" s="648">
        <f t="shared" si="2"/>
        <v>-5046</v>
      </c>
      <c r="G14" s="648">
        <f t="shared" si="2"/>
        <v>-5324</v>
      </c>
      <c r="H14" s="648">
        <f t="shared" si="2"/>
        <v>-4928</v>
      </c>
      <c r="I14" s="648">
        <f t="shared" si="2"/>
        <v>-5251</v>
      </c>
      <c r="J14" s="648">
        <f t="shared" si="2"/>
        <v>-5533</v>
      </c>
      <c r="K14" s="648">
        <v>-5040</v>
      </c>
      <c r="L14" s="665"/>
      <c r="M14" s="665"/>
      <c r="N14" s="665"/>
      <c r="O14" s="665"/>
      <c r="P14" s="665"/>
      <c r="Q14" s="665"/>
      <c r="R14" s="665"/>
      <c r="S14" s="665"/>
      <c r="T14" s="665"/>
      <c r="U14" s="657"/>
      <c r="V14" s="657"/>
      <c r="W14" s="657"/>
      <c r="X14" s="657"/>
      <c r="Y14" s="657"/>
    </row>
    <row r="15" spans="1:25" ht="11.65" customHeight="1">
      <c r="A15" s="927" t="s">
        <v>117</v>
      </c>
      <c r="B15" s="648">
        <f>+B9+B14</f>
        <v>565</v>
      </c>
      <c r="C15" s="648">
        <f>+C9+C14</f>
        <v>4971</v>
      </c>
      <c r="D15" s="648">
        <f>+D9+D14</f>
        <v>3823</v>
      </c>
      <c r="E15" s="648">
        <f>+E9+E14</f>
        <v>2637</v>
      </c>
      <c r="F15" s="648">
        <f>+F9+F14</f>
        <v>4126</v>
      </c>
      <c r="G15" s="648">
        <v>4367</v>
      </c>
      <c r="H15" s="648">
        <v>5127</v>
      </c>
      <c r="I15" s="648">
        <v>5183</v>
      </c>
      <c r="J15" s="648">
        <v>4841</v>
      </c>
      <c r="K15" s="648">
        <v>4851</v>
      </c>
      <c r="L15" s="665"/>
      <c r="M15" s="665"/>
      <c r="N15" s="665"/>
      <c r="O15" s="665"/>
      <c r="P15" s="665"/>
      <c r="Q15" s="665"/>
      <c r="R15" s="665"/>
      <c r="S15" s="665"/>
      <c r="T15" s="665"/>
      <c r="U15" s="657"/>
      <c r="V15" s="657"/>
      <c r="W15" s="657"/>
      <c r="X15" s="657"/>
      <c r="Y15" s="657"/>
    </row>
    <row r="16" spans="1:25" ht="11.65" customHeight="1">
      <c r="A16" s="170" t="s">
        <v>118</v>
      </c>
      <c r="B16" s="646">
        <v>-64</v>
      </c>
      <c r="C16" s="646">
        <v>-35</v>
      </c>
      <c r="D16" s="646">
        <v>-860</v>
      </c>
      <c r="E16" s="646">
        <v>-524</v>
      </c>
      <c r="F16" s="646">
        <v>-173</v>
      </c>
      <c r="G16" s="646">
        <v>-369</v>
      </c>
      <c r="H16" s="646">
        <v>-502</v>
      </c>
      <c r="I16" s="646">
        <v>-479</v>
      </c>
      <c r="J16" s="646">
        <v>-534</v>
      </c>
      <c r="K16" s="646">
        <v>-735</v>
      </c>
      <c r="L16" s="665"/>
      <c r="M16" s="665"/>
      <c r="N16" s="665"/>
      <c r="O16" s="665"/>
      <c r="P16" s="665"/>
      <c r="Q16" s="665"/>
      <c r="R16" s="665"/>
      <c r="S16" s="665"/>
      <c r="T16" s="665"/>
      <c r="U16" s="657"/>
      <c r="V16" s="657"/>
      <c r="W16" s="657"/>
      <c r="X16" s="657"/>
      <c r="Y16" s="657"/>
    </row>
    <row r="17" spans="1:25" ht="11.65" customHeight="1">
      <c r="A17" s="927" t="s">
        <v>119</v>
      </c>
      <c r="B17" s="648">
        <f t="shared" ref="B17:I17" si="3">SUM(B15:B16)</f>
        <v>501</v>
      </c>
      <c r="C17" s="648">
        <f t="shared" si="3"/>
        <v>4936</v>
      </c>
      <c r="D17" s="648">
        <f t="shared" si="3"/>
        <v>2963</v>
      </c>
      <c r="E17" s="648">
        <f t="shared" si="3"/>
        <v>2113</v>
      </c>
      <c r="F17" s="648">
        <f t="shared" si="3"/>
        <v>3953</v>
      </c>
      <c r="G17" s="648">
        <f t="shared" si="3"/>
        <v>3998</v>
      </c>
      <c r="H17" s="648">
        <f t="shared" si="3"/>
        <v>4625</v>
      </c>
      <c r="I17" s="648">
        <f t="shared" si="3"/>
        <v>4704</v>
      </c>
      <c r="J17" s="648">
        <v>4307</v>
      </c>
      <c r="K17" s="648">
        <v>4116</v>
      </c>
      <c r="L17" s="666"/>
      <c r="M17" s="666"/>
      <c r="N17" s="666"/>
      <c r="O17" s="666"/>
      <c r="P17" s="666"/>
      <c r="Q17" s="666"/>
      <c r="R17" s="666"/>
      <c r="S17" s="666"/>
      <c r="T17" s="666"/>
      <c r="U17" s="651"/>
      <c r="V17" s="651"/>
      <c r="W17" s="651"/>
      <c r="X17" s="651"/>
      <c r="Y17" s="651"/>
    </row>
    <row r="18" spans="1:25" ht="11.65" customHeight="1">
      <c r="A18" s="170" t="s">
        <v>120</v>
      </c>
      <c r="B18" s="657">
        <v>-232</v>
      </c>
      <c r="C18" s="657">
        <v>-1105</v>
      </c>
      <c r="D18" s="646">
        <v>-698</v>
      </c>
      <c r="E18" s="646">
        <v>-571</v>
      </c>
      <c r="F18" s="646">
        <v>-872</v>
      </c>
      <c r="G18" s="646">
        <v>-950</v>
      </c>
      <c r="H18" s="646">
        <v>-859</v>
      </c>
      <c r="I18" s="646">
        <v>-1042</v>
      </c>
      <c r="J18" s="646">
        <v>-950</v>
      </c>
      <c r="K18" s="646">
        <v>-1009</v>
      </c>
      <c r="M18" s="666"/>
      <c r="N18" s="666"/>
      <c r="O18" s="666"/>
      <c r="P18" s="666"/>
      <c r="T18" s="666"/>
      <c r="U18" s="651"/>
      <c r="V18" s="651"/>
      <c r="W18" s="651"/>
      <c r="X18" s="651"/>
      <c r="Y18" s="651"/>
    </row>
    <row r="19" spans="1:25" ht="22" customHeight="1">
      <c r="A19" s="927" t="s">
        <v>121</v>
      </c>
      <c r="B19" s="648">
        <f t="shared" ref="B19:J19" si="4">SUM(B17:B18)</f>
        <v>269</v>
      </c>
      <c r="C19" s="648">
        <f t="shared" si="4"/>
        <v>3831</v>
      </c>
      <c r="D19" s="648">
        <f t="shared" si="4"/>
        <v>2265</v>
      </c>
      <c r="E19" s="648">
        <f t="shared" si="4"/>
        <v>1542</v>
      </c>
      <c r="F19" s="648">
        <f t="shared" si="4"/>
        <v>3081</v>
      </c>
      <c r="G19" s="648">
        <f t="shared" si="4"/>
        <v>3048</v>
      </c>
      <c r="H19" s="648">
        <f t="shared" si="4"/>
        <v>3766</v>
      </c>
      <c r="I19" s="648">
        <f t="shared" si="4"/>
        <v>3662</v>
      </c>
      <c r="J19" s="648">
        <f t="shared" si="4"/>
        <v>3357</v>
      </c>
      <c r="K19" s="648">
        <v>3107</v>
      </c>
      <c r="L19" s="666"/>
      <c r="M19" s="665"/>
      <c r="N19" s="665"/>
      <c r="O19" s="665"/>
      <c r="P19" s="665"/>
      <c r="Q19" s="666"/>
      <c r="R19" s="666"/>
      <c r="S19" s="666"/>
      <c r="T19" s="665"/>
      <c r="U19" s="657"/>
      <c r="V19" s="657"/>
      <c r="W19" s="657"/>
      <c r="X19" s="657"/>
      <c r="Y19" s="657"/>
    </row>
    <row r="20" spans="1:25" ht="25" customHeight="1">
      <c r="A20" s="928" t="s">
        <v>122</v>
      </c>
      <c r="B20" s="651" t="s">
        <v>123</v>
      </c>
      <c r="C20" s="651" t="s">
        <v>123</v>
      </c>
      <c r="D20" s="651" t="s">
        <v>123</v>
      </c>
      <c r="E20" s="651" t="s">
        <v>123</v>
      </c>
      <c r="F20" s="651" t="s">
        <v>123</v>
      </c>
      <c r="G20" s="651" t="s">
        <v>123</v>
      </c>
      <c r="H20" s="651" t="s">
        <v>123</v>
      </c>
      <c r="I20" s="651" t="s">
        <v>123</v>
      </c>
      <c r="J20" s="650">
        <v>-25</v>
      </c>
      <c r="K20" s="333">
        <v>9</v>
      </c>
      <c r="L20" s="665"/>
      <c r="M20" s="665"/>
      <c r="N20" s="665"/>
      <c r="O20" s="665"/>
      <c r="P20" s="665"/>
      <c r="Q20" s="665"/>
      <c r="R20" s="665"/>
      <c r="S20" s="665"/>
      <c r="T20" s="665"/>
      <c r="U20" s="657"/>
      <c r="V20" s="657"/>
      <c r="W20" s="657"/>
      <c r="X20" s="657"/>
      <c r="Y20" s="657"/>
    </row>
    <row r="21" spans="1:25" ht="19.149999999999999" customHeight="1">
      <c r="A21" s="927" t="s">
        <v>124</v>
      </c>
      <c r="B21" s="648">
        <f>+B19</f>
        <v>269</v>
      </c>
      <c r="C21" s="648">
        <f>+C19</f>
        <v>3831</v>
      </c>
      <c r="D21" s="648">
        <f>+D19</f>
        <v>2265</v>
      </c>
      <c r="E21" s="648">
        <f>+E19</f>
        <v>1542</v>
      </c>
      <c r="F21" s="648">
        <f>+F19</f>
        <v>3081</v>
      </c>
      <c r="G21" s="648">
        <v>3048</v>
      </c>
      <c r="H21" s="648">
        <v>3766</v>
      </c>
      <c r="I21" s="648">
        <f>SUM(I19:I20)</f>
        <v>3662</v>
      </c>
      <c r="J21" s="648">
        <f>SUM(J19:J20)</f>
        <v>3332</v>
      </c>
      <c r="K21" s="648">
        <v>3116</v>
      </c>
      <c r="L21" s="665"/>
      <c r="M21" s="665"/>
      <c r="N21" s="665"/>
      <c r="O21" s="665"/>
      <c r="P21" s="665"/>
      <c r="Q21" s="665"/>
      <c r="R21" s="665"/>
      <c r="S21" s="665"/>
      <c r="T21" s="665"/>
      <c r="U21" s="657"/>
      <c r="V21" s="657"/>
      <c r="W21" s="657"/>
      <c r="X21" s="657"/>
      <c r="Y21" s="657"/>
    </row>
    <row r="22" spans="1:25" ht="20.5" customHeight="1">
      <c r="A22" s="1317" t="s">
        <v>248</v>
      </c>
      <c r="B22" s="648">
        <v>868</v>
      </c>
      <c r="C22" s="648">
        <f>+C21</f>
        <v>3831</v>
      </c>
      <c r="D22" s="648">
        <f>+D21</f>
        <v>2265</v>
      </c>
      <c r="E22" s="648">
        <v>2502</v>
      </c>
      <c r="F22" s="648">
        <v>2694</v>
      </c>
      <c r="G22" s="648">
        <f>+G21</f>
        <v>3048</v>
      </c>
      <c r="H22" s="648">
        <v>3539</v>
      </c>
      <c r="I22" s="648">
        <v>3691</v>
      </c>
      <c r="J22" s="648">
        <v>3361</v>
      </c>
      <c r="K22" s="648">
        <f>+K21</f>
        <v>3116</v>
      </c>
      <c r="L22" s="665"/>
      <c r="M22" s="665"/>
      <c r="N22" s="665"/>
      <c r="O22" s="665"/>
      <c r="P22" s="665"/>
      <c r="Q22" s="665"/>
      <c r="R22" s="665"/>
      <c r="S22" s="665"/>
      <c r="T22" s="665"/>
      <c r="U22" s="657"/>
      <c r="V22" s="657"/>
      <c r="W22" s="657"/>
      <c r="X22" s="657"/>
      <c r="Y22" s="657"/>
    </row>
    <row r="23" spans="1:25" ht="23.15" customHeight="1">
      <c r="A23" s="1356" t="s">
        <v>125</v>
      </c>
      <c r="B23" s="1357"/>
      <c r="C23" s="1358"/>
      <c r="D23" s="1359"/>
      <c r="E23" s="1359"/>
      <c r="F23" s="1358"/>
      <c r="G23" s="1360"/>
      <c r="H23" s="1360"/>
      <c r="I23" s="1360"/>
      <c r="J23" s="1360"/>
      <c r="K23" s="1360"/>
      <c r="L23" s="665"/>
      <c r="M23" s="665"/>
      <c r="N23" s="665"/>
      <c r="O23" s="665"/>
      <c r="P23" s="665"/>
      <c r="Q23" s="665"/>
      <c r="R23" s="665"/>
      <c r="S23" s="665"/>
      <c r="T23" s="665"/>
      <c r="U23" s="657"/>
      <c r="V23" s="657"/>
      <c r="W23" s="657"/>
      <c r="X23" s="657"/>
      <c r="Y23" s="657"/>
    </row>
    <row r="24" spans="1:25" ht="25.5" customHeight="1">
      <c r="A24" s="924"/>
      <c r="B24" s="1355" t="s">
        <v>1561</v>
      </c>
      <c r="C24" s="914" t="s">
        <v>104</v>
      </c>
      <c r="D24" s="687">
        <v>2020</v>
      </c>
      <c r="E24" s="914" t="s">
        <v>105</v>
      </c>
      <c r="F24" s="687">
        <v>2018</v>
      </c>
      <c r="G24" s="687">
        <v>2017</v>
      </c>
      <c r="H24" s="687">
        <v>2016</v>
      </c>
      <c r="I24" s="687">
        <v>2015</v>
      </c>
      <c r="J24" s="687">
        <v>2014</v>
      </c>
      <c r="K24" s="687">
        <v>2013</v>
      </c>
      <c r="L24" s="688"/>
      <c r="M24" s="688"/>
      <c r="N24" s="688"/>
      <c r="O24" s="688"/>
      <c r="P24" s="688"/>
      <c r="Q24" s="688"/>
      <c r="R24" s="688"/>
      <c r="S24" s="688"/>
      <c r="T24" s="665"/>
      <c r="U24" s="657"/>
      <c r="V24" s="657"/>
      <c r="W24" s="657"/>
      <c r="X24" s="657"/>
      <c r="Y24" s="657"/>
    </row>
    <row r="25" spans="1:25" ht="13.5" customHeight="1">
      <c r="A25" s="170" t="s">
        <v>126</v>
      </c>
      <c r="B25" s="330" t="s">
        <v>1399</v>
      </c>
      <c r="C25" s="330" t="s">
        <v>1460</v>
      </c>
      <c r="D25" s="330" t="s">
        <v>1461</v>
      </c>
      <c r="E25" s="330" t="s">
        <v>1462</v>
      </c>
      <c r="F25" s="330" t="s">
        <v>1463</v>
      </c>
      <c r="G25" s="654" t="s">
        <v>1464</v>
      </c>
      <c r="H25" s="330" t="s">
        <v>1466</v>
      </c>
      <c r="I25" s="654" t="s">
        <v>1467</v>
      </c>
      <c r="J25" s="655" t="s">
        <v>1469</v>
      </c>
      <c r="K25" s="655" t="s">
        <v>1471</v>
      </c>
      <c r="L25" s="915"/>
      <c r="M25" s="915"/>
      <c r="N25" s="915"/>
      <c r="O25" s="915"/>
      <c r="P25" s="915"/>
      <c r="Q25" s="915"/>
      <c r="R25" s="915"/>
      <c r="S25" s="915"/>
      <c r="T25" s="915"/>
      <c r="U25" s="915"/>
      <c r="V25" s="915"/>
      <c r="W25" s="915"/>
      <c r="X25" s="915"/>
      <c r="Y25" s="915"/>
    </row>
    <row r="26" spans="1:25" ht="13.5" customHeight="1">
      <c r="A26" s="170" t="s">
        <v>127</v>
      </c>
      <c r="B26" s="654" t="s">
        <v>1383</v>
      </c>
      <c r="C26" s="654" t="s">
        <v>1385</v>
      </c>
      <c r="D26" s="654" t="s">
        <v>1394</v>
      </c>
      <c r="E26" s="654" t="s">
        <v>1405</v>
      </c>
      <c r="F26" s="654" t="s">
        <v>540</v>
      </c>
      <c r="G26" s="654" t="s">
        <v>1465</v>
      </c>
      <c r="H26" s="654" t="s">
        <v>1376</v>
      </c>
      <c r="I26" s="330" t="s">
        <v>1468</v>
      </c>
      <c r="J26" s="655" t="s">
        <v>1470</v>
      </c>
      <c r="K26" s="655" t="s">
        <v>1472</v>
      </c>
      <c r="L26" s="318"/>
      <c r="M26" s="318"/>
      <c r="N26" s="318"/>
      <c r="O26" s="318"/>
      <c r="P26" s="318"/>
      <c r="Q26" s="318"/>
      <c r="R26" s="318"/>
      <c r="S26" s="318"/>
      <c r="T26" s="318"/>
      <c r="U26" s="922"/>
      <c r="V26" s="922"/>
      <c r="W26" s="922"/>
      <c r="X26" s="922"/>
      <c r="Y26" s="922"/>
    </row>
    <row r="27" spans="1:25" ht="13.5" customHeight="1">
      <c r="A27" s="170" t="s">
        <v>128</v>
      </c>
      <c r="B27" s="651" t="s">
        <v>123</v>
      </c>
      <c r="C27" s="657" t="s">
        <v>129</v>
      </c>
      <c r="D27" s="656" t="s">
        <v>130</v>
      </c>
      <c r="E27" s="656" t="s">
        <v>566</v>
      </c>
      <c r="F27" s="330" t="s">
        <v>129</v>
      </c>
      <c r="G27" s="330" t="s">
        <v>1496</v>
      </c>
      <c r="H27" s="330" t="s">
        <v>131</v>
      </c>
      <c r="I27" s="330" t="s">
        <v>132</v>
      </c>
      <c r="J27" s="655" t="s">
        <v>133</v>
      </c>
      <c r="K27" s="657" t="s">
        <v>134</v>
      </c>
      <c r="L27" s="919"/>
      <c r="M27" s="919"/>
      <c r="N27" s="919"/>
      <c r="O27" s="333"/>
      <c r="P27" s="333"/>
      <c r="Q27" s="333"/>
      <c r="R27" s="333"/>
      <c r="S27" s="333"/>
      <c r="T27" s="333"/>
      <c r="U27" s="330"/>
      <c r="V27" s="330"/>
      <c r="W27" s="330"/>
      <c r="X27" s="330"/>
      <c r="Y27" s="330"/>
    </row>
    <row r="28" spans="1:25" ht="13.5" customHeight="1">
      <c r="A28" s="170" t="s">
        <v>135</v>
      </c>
      <c r="B28" s="654" t="s">
        <v>1413</v>
      </c>
      <c r="C28" s="654" t="s">
        <v>136</v>
      </c>
      <c r="D28" s="654" t="s">
        <v>1395</v>
      </c>
      <c r="E28" s="654" t="s">
        <v>541</v>
      </c>
      <c r="F28" s="330" t="s">
        <v>1412</v>
      </c>
      <c r="G28" s="654" t="s">
        <v>1473</v>
      </c>
      <c r="H28" s="654" t="s">
        <v>137</v>
      </c>
      <c r="I28" s="654" t="s">
        <v>138</v>
      </c>
      <c r="J28" s="654" t="s">
        <v>536</v>
      </c>
      <c r="K28" s="654" t="s">
        <v>139</v>
      </c>
      <c r="L28" s="921"/>
      <c r="M28" s="921"/>
      <c r="N28" s="921"/>
      <c r="O28" s="921"/>
      <c r="P28" s="921"/>
      <c r="Q28" s="921"/>
      <c r="R28" s="921"/>
      <c r="S28" s="921"/>
      <c r="T28" s="918"/>
      <c r="U28" s="922"/>
      <c r="V28" s="922"/>
      <c r="W28" s="922"/>
      <c r="X28" s="922"/>
      <c r="Y28" s="922"/>
    </row>
    <row r="29" spans="1:25" ht="13.5" customHeight="1">
      <c r="A29" s="928" t="s">
        <v>140</v>
      </c>
      <c r="B29" s="657">
        <v>3860</v>
      </c>
      <c r="C29" s="657">
        <v>3966</v>
      </c>
      <c r="D29" s="651">
        <v>4050</v>
      </c>
      <c r="E29" s="651">
        <v>4050</v>
      </c>
      <c r="F29" s="651">
        <v>4050</v>
      </c>
      <c r="G29" s="651">
        <v>4050</v>
      </c>
      <c r="H29" s="651">
        <v>4050</v>
      </c>
      <c r="I29" s="651">
        <v>4050</v>
      </c>
      <c r="J29" s="651">
        <v>4050</v>
      </c>
      <c r="K29" s="651">
        <v>4050</v>
      </c>
      <c r="O29" s="170"/>
      <c r="P29" s="170"/>
      <c r="U29" s="686"/>
      <c r="V29" s="686"/>
      <c r="W29" s="686"/>
      <c r="X29" s="686"/>
      <c r="Y29" s="686"/>
    </row>
    <row r="30" spans="1:25" ht="13.5" customHeight="1">
      <c r="A30" s="170" t="s">
        <v>141</v>
      </c>
      <c r="B30" s="657">
        <v>3894</v>
      </c>
      <c r="C30" s="657">
        <v>4025</v>
      </c>
      <c r="D30" s="657">
        <v>4039</v>
      </c>
      <c r="E30" s="657">
        <v>4035</v>
      </c>
      <c r="F30" s="657">
        <v>4037</v>
      </c>
      <c r="G30" s="657">
        <v>4039</v>
      </c>
      <c r="H30" s="657">
        <v>4037</v>
      </c>
      <c r="I30" s="657">
        <v>4031</v>
      </c>
      <c r="J30" s="657">
        <v>4031</v>
      </c>
      <c r="K30" s="657">
        <v>4020</v>
      </c>
      <c r="L30" s="657"/>
      <c r="M30" s="657"/>
      <c r="N30" s="657"/>
      <c r="O30" s="657"/>
      <c r="P30" s="657"/>
      <c r="Q30" s="665"/>
      <c r="R30" s="665"/>
      <c r="S30" s="665"/>
      <c r="T30" s="665"/>
      <c r="U30" s="657"/>
      <c r="V30" s="657"/>
      <c r="W30" s="657"/>
      <c r="X30" s="657"/>
      <c r="Y30" s="657"/>
    </row>
    <row r="31" spans="1:25" ht="13.5" customHeight="1">
      <c r="A31" s="170" t="s">
        <v>142</v>
      </c>
      <c r="B31" s="658" t="s">
        <v>1476</v>
      </c>
      <c r="C31" s="658" t="s">
        <v>1474</v>
      </c>
      <c r="D31" s="658" t="s">
        <v>556</v>
      </c>
      <c r="E31" s="658" t="s">
        <v>753</v>
      </c>
      <c r="F31" s="658" t="s">
        <v>515</v>
      </c>
      <c r="G31" s="658" t="s">
        <v>1475</v>
      </c>
      <c r="H31" s="658" t="s">
        <v>561</v>
      </c>
      <c r="I31" s="330" t="s">
        <v>143</v>
      </c>
      <c r="J31" s="658" t="s">
        <v>144</v>
      </c>
      <c r="K31" s="658">
        <v>11</v>
      </c>
      <c r="L31" s="657"/>
      <c r="M31" s="657"/>
      <c r="N31" s="657"/>
      <c r="O31" s="657"/>
      <c r="P31" s="657"/>
      <c r="Q31" s="665"/>
      <c r="R31" s="665"/>
      <c r="S31" s="665"/>
      <c r="T31" s="665"/>
      <c r="U31" s="657"/>
      <c r="V31" s="657"/>
      <c r="W31" s="657"/>
      <c r="X31" s="657"/>
      <c r="Y31" s="657"/>
    </row>
    <row r="32" spans="1:25" s="138" customFormat="1" ht="13.5" customHeight="1">
      <c r="A32" s="170" t="s">
        <v>145</v>
      </c>
      <c r="B32" s="658" t="s">
        <v>736</v>
      </c>
      <c r="C32" s="658" t="s">
        <v>1497</v>
      </c>
      <c r="D32" s="659" t="s">
        <v>1505</v>
      </c>
      <c r="E32" s="658" t="s">
        <v>1498</v>
      </c>
      <c r="F32" s="658" t="s">
        <v>1499</v>
      </c>
      <c r="G32" s="658" t="s">
        <v>1500</v>
      </c>
      <c r="H32" s="658" t="s">
        <v>1501</v>
      </c>
      <c r="I32" s="330" t="s">
        <v>1502</v>
      </c>
      <c r="J32" s="658" t="s">
        <v>1503</v>
      </c>
      <c r="K32" s="658" t="s">
        <v>1504</v>
      </c>
      <c r="L32" s="651"/>
      <c r="M32" s="651"/>
      <c r="N32" s="651"/>
      <c r="O32" s="651"/>
      <c r="P32" s="651"/>
      <c r="Q32" s="666"/>
      <c r="R32" s="666"/>
      <c r="S32" s="666"/>
      <c r="T32" s="666"/>
      <c r="U32" s="651"/>
      <c r="V32" s="651"/>
      <c r="W32" s="651"/>
      <c r="X32" s="651"/>
      <c r="Y32" s="651"/>
    </row>
    <row r="33" spans="1:25" ht="22">
      <c r="A33" s="928" t="s">
        <v>1365</v>
      </c>
      <c r="B33" s="657">
        <v>56</v>
      </c>
      <c r="C33" s="657">
        <v>48</v>
      </c>
      <c r="D33" s="657">
        <v>55</v>
      </c>
      <c r="E33" s="657">
        <v>57</v>
      </c>
      <c r="F33" s="657">
        <v>56</v>
      </c>
      <c r="G33" s="657">
        <v>54</v>
      </c>
      <c r="H33" s="657">
        <v>50</v>
      </c>
      <c r="I33" s="330">
        <v>47</v>
      </c>
      <c r="J33" s="657">
        <v>49</v>
      </c>
      <c r="K33" s="657">
        <v>51</v>
      </c>
      <c r="L33" s="657"/>
      <c r="M33" s="657"/>
      <c r="N33" s="657"/>
      <c r="O33" s="657"/>
      <c r="P33" s="657"/>
      <c r="Q33" s="665"/>
      <c r="R33" s="665"/>
      <c r="S33" s="665"/>
      <c r="T33" s="665"/>
      <c r="U33" s="657"/>
      <c r="V33" s="657"/>
      <c r="W33" s="657"/>
      <c r="X33" s="657"/>
      <c r="Y33" s="657"/>
    </row>
    <row r="34" spans="1:25" ht="13.5" customHeight="1">
      <c r="A34" s="170" t="s">
        <v>146</v>
      </c>
      <c r="B34" s="646">
        <v>10</v>
      </c>
      <c r="C34" s="646">
        <v>4</v>
      </c>
      <c r="D34" s="646">
        <v>35</v>
      </c>
      <c r="E34" s="646">
        <v>22</v>
      </c>
      <c r="F34" s="646">
        <v>7</v>
      </c>
      <c r="G34" s="646">
        <v>12</v>
      </c>
      <c r="H34" s="646">
        <v>15</v>
      </c>
      <c r="I34" s="333">
        <v>14</v>
      </c>
      <c r="J34" s="646">
        <v>15</v>
      </c>
      <c r="K34" s="646">
        <v>21</v>
      </c>
      <c r="L34" s="657"/>
      <c r="M34" s="657"/>
      <c r="N34" s="657"/>
      <c r="O34" s="657"/>
      <c r="P34" s="657"/>
      <c r="Q34" s="665"/>
      <c r="R34" s="665"/>
      <c r="S34" s="665"/>
      <c r="T34" s="665"/>
      <c r="U34" s="657"/>
      <c r="V34" s="657"/>
      <c r="W34" s="657"/>
      <c r="X34" s="657"/>
      <c r="Y34" s="657"/>
    </row>
    <row r="35" spans="1:25" ht="13.5" customHeight="1">
      <c r="A35" s="925" t="s">
        <v>147</v>
      </c>
      <c r="B35" s="657">
        <v>7</v>
      </c>
      <c r="C35" s="657">
        <v>1</v>
      </c>
      <c r="D35" s="657">
        <v>26</v>
      </c>
      <c r="E35" s="657">
        <v>18</v>
      </c>
      <c r="F35" s="646">
        <v>7</v>
      </c>
      <c r="G35" s="646">
        <v>12</v>
      </c>
      <c r="H35" s="646">
        <v>15</v>
      </c>
      <c r="I35" s="333">
        <v>14</v>
      </c>
      <c r="J35" s="646">
        <v>15</v>
      </c>
      <c r="K35" s="646">
        <v>21</v>
      </c>
      <c r="L35" s="657"/>
      <c r="M35" s="657"/>
      <c r="N35" s="657"/>
      <c r="O35" s="657"/>
      <c r="P35" s="657"/>
      <c r="Q35" s="665"/>
      <c r="R35" s="665"/>
      <c r="S35" s="665"/>
      <c r="T35" s="665"/>
      <c r="U35" s="657"/>
      <c r="V35" s="657"/>
      <c r="W35" s="657"/>
      <c r="X35" s="657"/>
      <c r="Y35" s="657"/>
    </row>
    <row r="36" spans="1:25" ht="24.75" customHeight="1">
      <c r="A36" s="926" t="s">
        <v>1366</v>
      </c>
      <c r="B36" s="657">
        <v>-1</v>
      </c>
      <c r="C36" s="657">
        <v>1</v>
      </c>
      <c r="D36" s="657">
        <v>26</v>
      </c>
      <c r="E36" s="657">
        <v>8</v>
      </c>
      <c r="F36" s="646">
        <v>7</v>
      </c>
      <c r="G36" s="646">
        <v>12</v>
      </c>
      <c r="H36" s="646">
        <v>15</v>
      </c>
      <c r="I36" s="333">
        <v>14</v>
      </c>
      <c r="J36" s="646">
        <v>15</v>
      </c>
      <c r="K36" s="646">
        <v>21</v>
      </c>
      <c r="L36" s="657"/>
      <c r="M36" s="657"/>
      <c r="N36" s="657"/>
      <c r="O36" s="657"/>
      <c r="P36" s="657"/>
      <c r="Q36" s="665"/>
      <c r="R36" s="665"/>
      <c r="S36" s="665"/>
      <c r="T36" s="665"/>
      <c r="U36" s="651"/>
      <c r="V36" s="651"/>
      <c r="W36" s="651"/>
      <c r="X36" s="651"/>
      <c r="Y36" s="651"/>
    </row>
    <row r="37" spans="1:25" ht="22">
      <c r="A37" s="928" t="s">
        <v>148</v>
      </c>
      <c r="B37" s="696" t="s">
        <v>1442</v>
      </c>
      <c r="C37" s="658">
        <v>17</v>
      </c>
      <c r="D37" s="658" t="s">
        <v>1427</v>
      </c>
      <c r="E37" s="658" t="s">
        <v>1442</v>
      </c>
      <c r="F37" s="658" t="s">
        <v>509</v>
      </c>
      <c r="G37" s="658" t="s">
        <v>643</v>
      </c>
      <c r="H37" s="658" t="s">
        <v>516</v>
      </c>
      <c r="I37" s="659" t="s">
        <v>149</v>
      </c>
      <c r="J37" s="658" t="s">
        <v>150</v>
      </c>
      <c r="K37" s="657" t="s">
        <v>151</v>
      </c>
      <c r="L37" s="657"/>
      <c r="M37" s="657"/>
      <c r="N37" s="657"/>
      <c r="O37" s="657"/>
      <c r="P37" s="657"/>
      <c r="Q37" s="665"/>
      <c r="R37" s="665"/>
      <c r="S37" s="665"/>
      <c r="T37" s="665"/>
      <c r="U37" s="657"/>
      <c r="V37" s="657"/>
      <c r="W37" s="657"/>
      <c r="X37" s="657"/>
      <c r="Y37" s="657"/>
    </row>
    <row r="38" spans="1:25" ht="13.5" customHeight="1">
      <c r="A38" s="170" t="s">
        <v>152</v>
      </c>
      <c r="B38" s="688" t="s">
        <v>516</v>
      </c>
      <c r="C38" s="658" t="s">
        <v>1456</v>
      </c>
      <c r="D38" s="658" t="s">
        <v>1428</v>
      </c>
      <c r="E38" s="658" t="s">
        <v>1443</v>
      </c>
      <c r="F38" s="658" t="s">
        <v>518</v>
      </c>
      <c r="G38" s="658" t="s">
        <v>647</v>
      </c>
      <c r="H38" s="658" t="s">
        <v>377</v>
      </c>
      <c r="I38" s="330" t="s">
        <v>153</v>
      </c>
      <c r="J38" s="658" t="s">
        <v>154</v>
      </c>
      <c r="K38" s="657" t="s">
        <v>150</v>
      </c>
      <c r="L38" s="657"/>
      <c r="M38" s="657"/>
      <c r="N38" s="657"/>
      <c r="O38" s="657"/>
      <c r="P38" s="657"/>
      <c r="Q38" s="665"/>
      <c r="R38" s="665"/>
      <c r="S38" s="665"/>
      <c r="T38" s="665"/>
      <c r="U38" s="657"/>
      <c r="V38" s="657"/>
      <c r="W38" s="657"/>
      <c r="X38" s="657"/>
      <c r="Y38" s="657"/>
    </row>
    <row r="39" spans="1:25" ht="13.5" customHeight="1">
      <c r="A39" s="170" t="s">
        <v>155</v>
      </c>
      <c r="B39" s="688" t="s">
        <v>1429</v>
      </c>
      <c r="C39" s="658" t="s">
        <v>1457</v>
      </c>
      <c r="D39" s="658" t="s">
        <v>1429</v>
      </c>
      <c r="E39" s="658" t="s">
        <v>1444</v>
      </c>
      <c r="F39" s="658" t="s">
        <v>493</v>
      </c>
      <c r="G39" s="658" t="s">
        <v>1477</v>
      </c>
      <c r="H39" s="658" t="s">
        <v>1478</v>
      </c>
      <c r="I39" s="330" t="s">
        <v>156</v>
      </c>
      <c r="J39" s="658" t="s">
        <v>157</v>
      </c>
      <c r="K39" s="657" t="s">
        <v>158</v>
      </c>
      <c r="L39" s="657"/>
      <c r="M39" s="657"/>
      <c r="N39" s="657"/>
      <c r="O39" s="657"/>
      <c r="P39" s="657"/>
      <c r="Q39" s="665"/>
      <c r="R39" s="665"/>
      <c r="S39" s="665"/>
      <c r="T39" s="665"/>
      <c r="U39" s="657"/>
      <c r="V39" s="657"/>
      <c r="W39" s="657"/>
      <c r="X39" s="657"/>
      <c r="Y39" s="657"/>
    </row>
    <row r="40" spans="1:25" ht="13.5" customHeight="1">
      <c r="A40" s="170" t="s">
        <v>159</v>
      </c>
      <c r="B40" s="657">
        <v>28317</v>
      </c>
      <c r="C40" s="657">
        <v>29012</v>
      </c>
      <c r="D40" s="657">
        <v>29141</v>
      </c>
      <c r="E40" s="657">
        <v>27518</v>
      </c>
      <c r="F40" s="657">
        <v>26984</v>
      </c>
      <c r="G40" s="657">
        <v>28008</v>
      </c>
      <c r="H40" s="657">
        <v>27555</v>
      </c>
      <c r="I40" s="657">
        <v>26516</v>
      </c>
      <c r="J40" s="657">
        <v>25588</v>
      </c>
      <c r="K40" s="657">
        <v>24444</v>
      </c>
      <c r="L40" s="657"/>
      <c r="M40" s="657"/>
      <c r="N40" s="657"/>
      <c r="O40" s="657"/>
      <c r="P40" s="657"/>
      <c r="Q40" s="665"/>
      <c r="R40" s="665"/>
      <c r="S40" s="665"/>
      <c r="T40" s="665"/>
      <c r="U40" s="657"/>
      <c r="V40" s="657"/>
      <c r="W40" s="657"/>
      <c r="X40" s="657"/>
      <c r="Y40" s="657"/>
    </row>
    <row r="41" spans="1:25" ht="13.5" customHeight="1">
      <c r="A41" s="170" t="s">
        <v>160</v>
      </c>
      <c r="B41" s="688">
        <v>154</v>
      </c>
      <c r="C41" s="657">
        <v>152</v>
      </c>
      <c r="D41" s="657">
        <v>155</v>
      </c>
      <c r="E41" s="657">
        <v>150</v>
      </c>
      <c r="F41" s="657">
        <v>156</v>
      </c>
      <c r="G41" s="657">
        <v>126</v>
      </c>
      <c r="H41" s="657">
        <v>133</v>
      </c>
      <c r="I41" s="330">
        <v>143</v>
      </c>
      <c r="J41" s="657">
        <v>146</v>
      </c>
      <c r="K41" s="657">
        <v>155</v>
      </c>
      <c r="L41" s="665"/>
      <c r="M41" s="665"/>
      <c r="N41" s="665"/>
      <c r="O41" s="665"/>
      <c r="P41" s="665"/>
      <c r="Q41" s="665"/>
      <c r="R41" s="665"/>
      <c r="S41" s="665"/>
      <c r="T41" s="665"/>
      <c r="U41" s="657"/>
      <c r="V41" s="657"/>
      <c r="W41" s="657"/>
      <c r="X41" s="657"/>
      <c r="Y41" s="657"/>
    </row>
    <row r="42" spans="1:25" ht="13.5" customHeight="1">
      <c r="A42" s="170" t="s">
        <v>161</v>
      </c>
      <c r="B42" s="657" t="s">
        <v>123</v>
      </c>
      <c r="C42" s="657" t="s">
        <v>123</v>
      </c>
      <c r="D42" s="657" t="s">
        <v>123</v>
      </c>
      <c r="E42" s="657" t="s">
        <v>123</v>
      </c>
      <c r="F42" s="657" t="s">
        <v>123</v>
      </c>
      <c r="G42" s="657">
        <v>202</v>
      </c>
      <c r="H42" s="657">
        <v>216</v>
      </c>
      <c r="I42" s="330">
        <v>222</v>
      </c>
      <c r="J42" s="330">
        <v>220</v>
      </c>
      <c r="K42" s="330">
        <v>209</v>
      </c>
      <c r="L42" s="665"/>
      <c r="M42" s="665"/>
      <c r="N42" s="665"/>
      <c r="O42" s="665"/>
      <c r="P42" s="665"/>
      <c r="Q42" s="665"/>
      <c r="R42" s="665"/>
      <c r="S42" s="665"/>
      <c r="T42" s="665"/>
      <c r="U42" s="657"/>
      <c r="V42" s="657"/>
      <c r="W42" s="657"/>
      <c r="X42" s="657"/>
      <c r="Y42" s="657"/>
    </row>
    <row r="43" spans="1:25" ht="13.5" customHeight="1">
      <c r="A43" s="929" t="s">
        <v>162</v>
      </c>
      <c r="B43" s="661">
        <v>27076</v>
      </c>
      <c r="C43" s="661">
        <v>26894</v>
      </c>
      <c r="D43" s="661">
        <v>28051</v>
      </c>
      <c r="E43" s="661">
        <v>29000</v>
      </c>
      <c r="F43" s="661">
        <v>28990</v>
      </c>
      <c r="G43" s="661">
        <v>30399</v>
      </c>
      <c r="H43" s="661">
        <v>31596</v>
      </c>
      <c r="I43" s="661">
        <v>29815</v>
      </c>
      <c r="J43" s="661">
        <v>29643</v>
      </c>
      <c r="K43" s="661">
        <v>29429</v>
      </c>
      <c r="L43" s="665"/>
      <c r="M43" s="665"/>
      <c r="N43" s="665"/>
      <c r="O43" s="665"/>
      <c r="P43" s="665"/>
      <c r="Q43" s="665"/>
      <c r="R43" s="665"/>
      <c r="S43" s="665"/>
      <c r="T43" s="665"/>
      <c r="U43" s="657"/>
      <c r="V43" s="657"/>
      <c r="W43" s="657"/>
      <c r="X43" s="657"/>
      <c r="Y43" s="657"/>
    </row>
    <row r="44" spans="1:25" ht="13.5" customHeight="1">
      <c r="A44" s="170" t="s">
        <v>163</v>
      </c>
      <c r="B44" s="688" t="s">
        <v>1424</v>
      </c>
      <c r="C44" s="658" t="s">
        <v>1420</v>
      </c>
      <c r="D44" s="658" t="s">
        <v>165</v>
      </c>
      <c r="E44" s="658" t="s">
        <v>431</v>
      </c>
      <c r="F44" s="658" t="s">
        <v>1454</v>
      </c>
      <c r="G44" s="658" t="s">
        <v>1479</v>
      </c>
      <c r="H44" s="658" t="s">
        <v>428</v>
      </c>
      <c r="I44" s="659" t="s">
        <v>432</v>
      </c>
      <c r="J44" s="659" t="s">
        <v>164</v>
      </c>
      <c r="K44" s="659" t="s">
        <v>165</v>
      </c>
      <c r="L44" s="330"/>
      <c r="M44" s="330"/>
      <c r="N44" s="330"/>
      <c r="O44" s="330"/>
      <c r="P44" s="330"/>
      <c r="Q44" s="330"/>
      <c r="R44" s="330"/>
      <c r="S44" s="330"/>
      <c r="T44" s="665"/>
      <c r="U44" s="657"/>
      <c r="V44" s="657"/>
      <c r="W44" s="657"/>
      <c r="X44" s="657"/>
      <c r="Y44" s="657"/>
    </row>
    <row r="45" spans="1:25" ht="13.5" customHeight="1">
      <c r="A45" s="929" t="s">
        <v>166</v>
      </c>
      <c r="B45" s="662" t="s">
        <v>1455</v>
      </c>
      <c r="C45" s="662" t="s">
        <v>149</v>
      </c>
      <c r="D45" s="662" t="s">
        <v>506</v>
      </c>
      <c r="E45" s="662" t="s">
        <v>506</v>
      </c>
      <c r="F45" s="662" t="s">
        <v>596</v>
      </c>
      <c r="G45" s="662" t="s">
        <v>1377</v>
      </c>
      <c r="H45" s="662" t="s">
        <v>1435</v>
      </c>
      <c r="I45" s="663" t="s">
        <v>1448</v>
      </c>
      <c r="J45" s="664" t="s">
        <v>167</v>
      </c>
      <c r="K45" s="663"/>
      <c r="L45" s="915"/>
      <c r="M45" s="915"/>
      <c r="N45" s="915"/>
      <c r="O45" s="915"/>
      <c r="P45" s="915"/>
      <c r="Q45" s="915"/>
      <c r="R45" s="915"/>
      <c r="S45" s="915"/>
      <c r="T45" s="915"/>
      <c r="U45" s="915"/>
      <c r="V45" s="915"/>
      <c r="W45" s="915"/>
      <c r="X45" s="915"/>
      <c r="Y45" s="915"/>
    </row>
    <row r="46" spans="1:25" ht="98.5" customHeight="1">
      <c r="A46" s="1452" t="s">
        <v>168</v>
      </c>
      <c r="B46" s="1453"/>
      <c r="C46" s="1453"/>
      <c r="D46" s="1453"/>
      <c r="E46" s="1453"/>
      <c r="F46" s="1453"/>
      <c r="G46" s="1453"/>
      <c r="H46" s="1453"/>
      <c r="I46" s="1453"/>
      <c r="J46" s="1453"/>
      <c r="K46" s="1453"/>
      <c r="L46" s="921"/>
      <c r="M46" s="921"/>
      <c r="N46" s="921"/>
      <c r="O46" s="921"/>
      <c r="P46" s="921"/>
      <c r="Q46" s="921"/>
      <c r="R46" s="921"/>
      <c r="S46" s="921"/>
      <c r="T46" s="918"/>
      <c r="U46" s="652"/>
      <c r="V46" s="652"/>
      <c r="W46" s="652"/>
      <c r="X46" s="652"/>
      <c r="Y46" s="652"/>
    </row>
    <row r="47" spans="1:25" ht="12.75" customHeight="1">
      <c r="A47" s="447" t="s">
        <v>169</v>
      </c>
      <c r="B47" s="447"/>
      <c r="C47" s="447"/>
      <c r="D47" s="447"/>
      <c r="E47" s="447"/>
      <c r="F47" s="447"/>
      <c r="G47" s="447"/>
      <c r="H47" s="450"/>
      <c r="I47" s="450"/>
      <c r="J47" s="450"/>
      <c r="K47" s="450"/>
      <c r="L47" s="917"/>
      <c r="M47" s="917"/>
      <c r="N47" s="917"/>
      <c r="O47" s="917"/>
      <c r="P47" s="917"/>
      <c r="Q47" s="917"/>
      <c r="R47" s="917"/>
      <c r="S47" s="917"/>
      <c r="T47" s="917"/>
      <c r="U47" s="315"/>
      <c r="V47" s="315"/>
      <c r="W47" s="315"/>
      <c r="X47" s="315"/>
      <c r="Y47" s="315"/>
    </row>
    <row r="48" spans="1:25" ht="12.75" customHeight="1">
      <c r="A48" s="447" t="s">
        <v>170</v>
      </c>
      <c r="B48" s="447"/>
      <c r="C48" s="447"/>
      <c r="D48" s="447"/>
      <c r="E48" s="447"/>
      <c r="F48" s="447"/>
      <c r="G48" s="447"/>
      <c r="H48" s="450"/>
      <c r="I48" s="450"/>
      <c r="J48" s="450"/>
      <c r="K48" s="450"/>
      <c r="L48" s="665"/>
      <c r="M48" s="665"/>
      <c r="N48" s="665"/>
      <c r="O48" s="665"/>
      <c r="P48" s="665"/>
      <c r="Q48" s="665"/>
      <c r="R48" s="665"/>
      <c r="S48" s="665"/>
      <c r="T48" s="665"/>
      <c r="U48" s="657"/>
      <c r="V48" s="657"/>
      <c r="W48" s="657"/>
      <c r="X48" s="657"/>
      <c r="Y48" s="657"/>
    </row>
    <row r="49" spans="1:25" ht="12.75" customHeight="1">
      <c r="A49" s="451" t="s">
        <v>171</v>
      </c>
      <c r="B49" s="451"/>
      <c r="C49" s="451"/>
      <c r="D49" s="451"/>
      <c r="E49" s="447"/>
      <c r="F49" s="447"/>
      <c r="G49" s="447"/>
      <c r="H49" s="450"/>
      <c r="I49" s="450"/>
      <c r="J49" s="450"/>
      <c r="K49" s="450"/>
      <c r="L49" s="665"/>
      <c r="M49" s="665"/>
      <c r="N49" s="665"/>
      <c r="O49" s="665"/>
      <c r="P49" s="665"/>
      <c r="Q49" s="665"/>
      <c r="R49" s="665"/>
      <c r="S49" s="665"/>
      <c r="T49" s="665"/>
      <c r="U49" s="657"/>
      <c r="V49" s="657"/>
      <c r="W49" s="657"/>
      <c r="X49" s="657"/>
      <c r="Y49" s="657"/>
    </row>
    <row r="50" spans="1:25" ht="12.75" customHeight="1">
      <c r="A50" s="447" t="s">
        <v>172</v>
      </c>
      <c r="B50" s="447"/>
      <c r="C50" s="447"/>
      <c r="D50" s="447"/>
      <c r="E50" s="451"/>
      <c r="F50" s="451"/>
      <c r="G50" s="451"/>
      <c r="H50" s="451"/>
      <c r="I50" s="451"/>
      <c r="J50" s="451"/>
      <c r="K50" s="451"/>
      <c r="L50" s="665"/>
      <c r="M50" s="665"/>
      <c r="N50" s="665"/>
      <c r="O50" s="665"/>
      <c r="P50" s="665"/>
      <c r="Q50" s="665"/>
      <c r="R50" s="665"/>
      <c r="S50" s="665"/>
      <c r="T50" s="665"/>
      <c r="U50" s="657"/>
      <c r="V50" s="657"/>
      <c r="W50" s="657"/>
      <c r="X50" s="657"/>
      <c r="Y50" s="657"/>
    </row>
    <row r="51" spans="1:25" ht="12.75" customHeight="1">
      <c r="A51" s="447" t="s">
        <v>173</v>
      </c>
      <c r="B51" s="447"/>
      <c r="C51" s="447"/>
      <c r="D51" s="447"/>
      <c r="E51" s="447"/>
      <c r="F51" s="447"/>
      <c r="G51" s="447"/>
      <c r="H51" s="447"/>
      <c r="I51" s="447"/>
      <c r="J51" s="447"/>
      <c r="K51" s="447"/>
      <c r="L51" s="657"/>
      <c r="M51" s="657"/>
      <c r="N51" s="657"/>
      <c r="O51" s="657"/>
      <c r="P51" s="657"/>
      <c r="Q51" s="665"/>
      <c r="R51" s="665"/>
      <c r="S51" s="665"/>
      <c r="T51" s="665"/>
      <c r="U51" s="657"/>
      <c r="V51" s="657"/>
      <c r="W51" s="657"/>
      <c r="X51" s="657"/>
      <c r="Y51" s="657"/>
    </row>
    <row r="52" spans="1:25" ht="10.5">
      <c r="A52" s="447" t="s">
        <v>174</v>
      </c>
      <c r="B52" s="447"/>
      <c r="C52" s="447"/>
      <c r="D52" s="447"/>
      <c r="E52" s="447"/>
      <c r="F52" s="447"/>
      <c r="G52" s="449"/>
      <c r="H52" s="328"/>
      <c r="I52" s="328"/>
      <c r="J52" s="328"/>
      <c r="K52" s="328"/>
      <c r="L52" s="657"/>
      <c r="M52" s="657"/>
      <c r="N52" s="657"/>
      <c r="O52" s="657"/>
      <c r="P52" s="657"/>
      <c r="Q52" s="665"/>
      <c r="R52" s="665"/>
      <c r="S52" s="665"/>
      <c r="T52" s="665"/>
      <c r="U52" s="657"/>
      <c r="V52" s="657"/>
      <c r="W52" s="657"/>
      <c r="X52" s="657"/>
      <c r="Y52" s="657"/>
    </row>
    <row r="53" spans="1:25" ht="14.5">
      <c r="A53" s="447" t="s">
        <v>175</v>
      </c>
      <c r="B53" s="1182"/>
      <c r="C53" s="1182"/>
      <c r="D53" s="1182"/>
      <c r="E53" s="1182"/>
      <c r="F53" s="1182"/>
      <c r="G53" s="1182"/>
      <c r="H53" s="1182"/>
      <c r="I53" s="1182"/>
      <c r="J53" s="1182"/>
      <c r="K53" s="1182"/>
      <c r="L53" s="657"/>
      <c r="M53" s="657"/>
      <c r="N53" s="657"/>
      <c r="O53" s="657"/>
      <c r="P53" s="657"/>
      <c r="Q53" s="665"/>
      <c r="R53" s="665"/>
      <c r="S53" s="665"/>
      <c r="T53" s="665"/>
      <c r="U53" s="657"/>
      <c r="V53" s="657"/>
      <c r="W53" s="657"/>
      <c r="X53" s="657"/>
      <c r="Y53" s="657"/>
    </row>
    <row r="54" spans="1:25" ht="13.5" customHeight="1">
      <c r="A54" s="447" t="s">
        <v>176</v>
      </c>
      <c r="B54" s="448"/>
      <c r="C54" s="448"/>
      <c r="D54" s="447"/>
      <c r="L54" s="915"/>
      <c r="M54" s="915"/>
      <c r="N54" s="915"/>
      <c r="O54" s="915"/>
      <c r="P54" s="915"/>
      <c r="Q54" s="915"/>
      <c r="R54" s="915"/>
      <c r="S54" s="915"/>
      <c r="T54" s="915"/>
      <c r="U54" s="915"/>
      <c r="V54" s="915"/>
      <c r="W54" s="915"/>
      <c r="X54" s="915"/>
      <c r="Y54" s="915"/>
    </row>
    <row r="55" spans="1:25" ht="13.5" customHeight="1">
      <c r="A55" s="447" t="s">
        <v>177</v>
      </c>
      <c r="B55" s="447"/>
      <c r="C55" s="447"/>
      <c r="L55" s="915"/>
      <c r="M55" s="915"/>
      <c r="N55" s="915"/>
      <c r="O55" s="915"/>
      <c r="P55" s="915"/>
      <c r="Q55" s="915"/>
      <c r="R55" s="915"/>
      <c r="S55" s="915"/>
      <c r="T55" s="915"/>
      <c r="U55" s="915"/>
      <c r="V55" s="915"/>
      <c r="W55" s="915"/>
      <c r="X55" s="915"/>
      <c r="Y55" s="915"/>
    </row>
    <row r="56" spans="1:25" ht="13.5" customHeight="1"/>
    <row r="57" spans="1:25" ht="13.5" customHeight="1">
      <c r="A57" s="446"/>
      <c r="B57" s="446"/>
      <c r="C57" s="446"/>
      <c r="D57" s="446"/>
      <c r="E57" s="446"/>
      <c r="F57" s="446"/>
      <c r="G57" s="446"/>
      <c r="H57" s="446"/>
      <c r="W57" s="323"/>
      <c r="X57" s="323"/>
    </row>
    <row r="58" spans="1:25" ht="13.5" customHeight="1">
      <c r="A58" s="445"/>
      <c r="B58" s="445"/>
      <c r="C58" s="445"/>
      <c r="D58" s="445"/>
      <c r="E58" s="445"/>
      <c r="F58" s="445"/>
      <c r="G58" s="445"/>
      <c r="H58" s="445"/>
      <c r="I58" s="445"/>
      <c r="J58" s="445"/>
      <c r="K58" s="445"/>
    </row>
    <row r="59" spans="1:25" ht="13.5" customHeight="1">
      <c r="A59" s="444"/>
      <c r="B59" s="444"/>
      <c r="C59" s="444"/>
      <c r="D59" s="444"/>
      <c r="E59" s="444"/>
      <c r="F59" s="444"/>
      <c r="G59" s="444"/>
      <c r="H59" s="444"/>
    </row>
    <row r="60" spans="1:25" ht="13.5" customHeight="1">
      <c r="A60" s="443"/>
      <c r="B60" s="443"/>
      <c r="C60" s="443"/>
      <c r="D60" s="443"/>
      <c r="E60" s="443"/>
      <c r="F60" s="443"/>
      <c r="G60" s="443"/>
      <c r="H60" s="443"/>
      <c r="L60" s="318"/>
      <c r="M60" s="318"/>
      <c r="N60" s="318"/>
      <c r="O60" s="318"/>
      <c r="P60" s="318"/>
      <c r="Q60" s="318"/>
      <c r="S60" s="318"/>
      <c r="T60" s="318"/>
      <c r="U60" s="318"/>
      <c r="V60" s="318"/>
      <c r="W60" s="318"/>
      <c r="X60" s="318"/>
      <c r="Y60" s="318"/>
    </row>
    <row r="61" spans="1:25" ht="13.5" customHeight="1">
      <c r="A61" s="443"/>
      <c r="B61" s="443"/>
      <c r="C61" s="443"/>
      <c r="D61" s="443"/>
      <c r="E61" s="443"/>
      <c r="F61" s="443"/>
      <c r="G61" s="443"/>
      <c r="H61" s="443"/>
      <c r="L61" s="318"/>
      <c r="M61" s="318"/>
      <c r="N61" s="318"/>
      <c r="O61" s="318"/>
      <c r="P61" s="318"/>
      <c r="Q61" s="318"/>
      <c r="S61" s="318"/>
      <c r="T61" s="318"/>
      <c r="U61" s="318"/>
      <c r="V61" s="318"/>
      <c r="W61" s="318"/>
      <c r="X61" s="318"/>
      <c r="Y61" s="318"/>
    </row>
    <row r="62" spans="1:25" ht="13.5" customHeight="1">
      <c r="A62" s="442"/>
      <c r="B62" s="442"/>
      <c r="C62" s="442"/>
      <c r="D62" s="442"/>
      <c r="E62" s="442"/>
      <c r="F62" s="442"/>
      <c r="G62" s="442"/>
      <c r="H62" s="442"/>
    </row>
    <row r="63" spans="1:25" s="170" customFormat="1" ht="13.5" customHeight="1">
      <c r="A63" s="441"/>
      <c r="B63" s="441"/>
      <c r="C63" s="441"/>
      <c r="D63" s="441"/>
      <c r="E63" s="441"/>
      <c r="F63" s="441"/>
      <c r="G63" s="441"/>
      <c r="H63" s="441"/>
      <c r="L63" s="137"/>
      <c r="M63" s="137"/>
      <c r="N63" s="137"/>
      <c r="O63" s="137"/>
      <c r="P63" s="137"/>
      <c r="Q63" s="137"/>
      <c r="R63" s="137"/>
      <c r="S63" s="137"/>
      <c r="T63" s="137"/>
      <c r="U63" s="137"/>
      <c r="V63" s="137"/>
      <c r="W63" s="137"/>
      <c r="X63" s="137"/>
      <c r="Y63" s="137"/>
    </row>
    <row r="64" spans="1:25" s="170" customFormat="1" ht="20.149999999999999" customHeight="1">
      <c r="A64" s="442"/>
      <c r="B64" s="442"/>
      <c r="C64" s="442"/>
      <c r="D64" s="442"/>
      <c r="E64" s="442"/>
      <c r="F64" s="442"/>
      <c r="G64" s="442"/>
      <c r="H64" s="442"/>
      <c r="L64" s="137"/>
      <c r="M64" s="137"/>
      <c r="N64" s="137"/>
      <c r="O64" s="137"/>
      <c r="P64" s="137"/>
      <c r="Q64" s="137"/>
      <c r="R64" s="137"/>
      <c r="S64" s="137"/>
      <c r="T64" s="137"/>
      <c r="U64" s="137"/>
      <c r="V64" s="137"/>
      <c r="W64" s="137"/>
      <c r="X64" s="137"/>
      <c r="Y64" s="137"/>
    </row>
    <row r="65" spans="1:25" s="170" customFormat="1" ht="20.149999999999999" customHeight="1">
      <c r="A65" s="441"/>
      <c r="B65" s="441"/>
      <c r="C65" s="441"/>
      <c r="D65" s="441"/>
      <c r="E65" s="441"/>
      <c r="F65" s="441"/>
      <c r="G65" s="441"/>
      <c r="H65" s="441"/>
      <c r="L65" s="137"/>
      <c r="M65" s="137"/>
      <c r="N65" s="137"/>
      <c r="O65" s="137"/>
      <c r="P65" s="137"/>
      <c r="Q65" s="137"/>
      <c r="R65" s="137"/>
      <c r="S65" s="137"/>
      <c r="T65" s="137"/>
      <c r="U65" s="137"/>
      <c r="V65" s="137"/>
      <c r="W65" s="137"/>
      <c r="X65" s="137"/>
      <c r="Y65" s="137"/>
    </row>
    <row r="66" spans="1:25" s="170" customFormat="1" ht="20.149999999999999" customHeight="1">
      <c r="A66" s="441"/>
      <c r="B66" s="441"/>
      <c r="C66" s="441"/>
      <c r="D66" s="441"/>
      <c r="E66" s="441"/>
      <c r="F66" s="441"/>
      <c r="G66" s="441"/>
      <c r="H66" s="441"/>
      <c r="L66" s="137"/>
      <c r="M66" s="137"/>
      <c r="N66" s="137"/>
      <c r="O66" s="137"/>
      <c r="P66" s="137"/>
      <c r="Q66" s="137"/>
      <c r="R66" s="137"/>
      <c r="S66" s="137"/>
      <c r="T66" s="137"/>
      <c r="U66" s="137"/>
      <c r="V66" s="137"/>
      <c r="W66" s="137"/>
      <c r="X66" s="137"/>
      <c r="Y66" s="137"/>
    </row>
    <row r="67" spans="1:25" s="170" customFormat="1" ht="20.149999999999999" customHeight="1">
      <c r="L67" s="137"/>
      <c r="M67" s="137"/>
      <c r="N67" s="137"/>
      <c r="O67" s="137"/>
      <c r="P67" s="137"/>
      <c r="Q67" s="137"/>
      <c r="R67" s="137"/>
      <c r="S67" s="137"/>
      <c r="T67" s="137"/>
      <c r="U67" s="137"/>
      <c r="V67" s="137"/>
      <c r="W67" s="137"/>
      <c r="X67" s="137"/>
      <c r="Y67" s="137"/>
    </row>
    <row r="68" spans="1:25" s="170" customFormat="1" ht="20.149999999999999" customHeight="1">
      <c r="L68" s="137"/>
      <c r="M68" s="137"/>
      <c r="N68" s="137"/>
      <c r="O68" s="137"/>
      <c r="P68" s="137"/>
      <c r="Q68" s="137"/>
      <c r="R68" s="137"/>
      <c r="S68" s="137"/>
      <c r="T68" s="137"/>
      <c r="U68" s="137"/>
      <c r="V68" s="137"/>
      <c r="W68" s="137"/>
      <c r="X68" s="137"/>
      <c r="Y68" s="137"/>
    </row>
    <row r="69" spans="1:25" s="170" customFormat="1" ht="20.149999999999999" customHeight="1">
      <c r="L69" s="137"/>
      <c r="M69" s="137"/>
      <c r="N69" s="137"/>
      <c r="O69" s="137"/>
      <c r="P69" s="137"/>
      <c r="Q69" s="137"/>
      <c r="R69" s="137"/>
      <c r="S69" s="137"/>
      <c r="T69" s="137"/>
      <c r="U69" s="137"/>
      <c r="V69" s="137"/>
      <c r="W69" s="137"/>
      <c r="X69" s="137"/>
      <c r="Y69" s="137"/>
    </row>
    <row r="70" spans="1:25" s="170" customFormat="1" ht="20.149999999999999" customHeight="1">
      <c r="L70" s="137"/>
      <c r="M70" s="137"/>
      <c r="N70" s="137"/>
      <c r="O70" s="137"/>
      <c r="P70" s="137"/>
      <c r="Q70" s="137"/>
      <c r="R70" s="137"/>
      <c r="S70" s="137"/>
      <c r="T70" s="137"/>
      <c r="U70" s="137"/>
      <c r="V70" s="137"/>
      <c r="W70" s="137"/>
      <c r="X70" s="137"/>
      <c r="Y70" s="137"/>
    </row>
    <row r="71" spans="1:25" s="170" customFormat="1" ht="20.149999999999999" customHeight="1">
      <c r="L71" s="137"/>
      <c r="M71" s="137"/>
      <c r="N71" s="137"/>
      <c r="O71" s="137"/>
      <c r="P71" s="137"/>
      <c r="Q71" s="137"/>
      <c r="R71" s="137"/>
      <c r="S71" s="137"/>
      <c r="T71" s="137"/>
      <c r="U71" s="137"/>
      <c r="V71" s="137"/>
      <c r="W71" s="137"/>
      <c r="X71" s="137"/>
      <c r="Y71" s="137"/>
    </row>
    <row r="72" spans="1:25" s="170" customFormat="1" ht="20.149999999999999" customHeight="1">
      <c r="L72" s="137"/>
      <c r="M72" s="137"/>
      <c r="N72" s="137"/>
      <c r="O72" s="137"/>
      <c r="P72" s="137"/>
      <c r="Q72" s="137"/>
      <c r="R72" s="137"/>
      <c r="S72" s="137"/>
      <c r="T72" s="137"/>
      <c r="U72" s="137"/>
      <c r="V72" s="137"/>
      <c r="W72" s="137"/>
      <c r="X72" s="137"/>
      <c r="Y72" s="137"/>
    </row>
    <row r="73" spans="1:25" s="170" customFormat="1" ht="20.149999999999999" customHeight="1">
      <c r="L73" s="137"/>
      <c r="M73" s="137"/>
      <c r="N73" s="137"/>
      <c r="O73" s="137"/>
      <c r="P73" s="137"/>
      <c r="Q73" s="137"/>
      <c r="R73" s="137"/>
      <c r="S73" s="137"/>
      <c r="T73" s="137"/>
      <c r="U73" s="137"/>
      <c r="V73" s="137"/>
      <c r="W73" s="137"/>
      <c r="X73" s="137"/>
      <c r="Y73" s="137"/>
    </row>
    <row r="74" spans="1:25" s="170" customFormat="1" ht="20.149999999999999" customHeight="1">
      <c r="L74" s="137"/>
      <c r="M74" s="137"/>
      <c r="N74" s="137"/>
      <c r="O74" s="137"/>
      <c r="P74" s="137"/>
      <c r="Q74" s="137"/>
      <c r="R74" s="137"/>
      <c r="S74" s="137"/>
      <c r="T74" s="137"/>
      <c r="U74" s="137"/>
      <c r="V74" s="137"/>
      <c r="W74" s="137"/>
      <c r="X74" s="137"/>
      <c r="Y74" s="137"/>
    </row>
    <row r="75" spans="1:25" s="170" customFormat="1" ht="20.149999999999999" customHeight="1">
      <c r="L75" s="137"/>
      <c r="M75" s="137"/>
      <c r="N75" s="137"/>
      <c r="O75" s="137"/>
      <c r="P75" s="137"/>
      <c r="Q75" s="137"/>
      <c r="R75" s="137"/>
      <c r="S75" s="137"/>
      <c r="T75" s="137"/>
      <c r="U75" s="137"/>
      <c r="V75" s="137"/>
      <c r="W75" s="137"/>
      <c r="X75" s="137"/>
      <c r="Y75" s="137"/>
    </row>
    <row r="76" spans="1:25" s="170" customFormat="1" ht="20.149999999999999" customHeight="1">
      <c r="L76" s="137"/>
      <c r="M76" s="137"/>
      <c r="N76" s="137"/>
      <c r="O76" s="137"/>
      <c r="P76" s="137"/>
      <c r="Q76" s="137"/>
      <c r="R76" s="137"/>
      <c r="S76" s="137"/>
      <c r="T76" s="137"/>
      <c r="U76" s="137"/>
      <c r="V76" s="137"/>
      <c r="W76" s="137"/>
      <c r="X76" s="137"/>
      <c r="Y76" s="137"/>
    </row>
    <row r="77" spans="1:25" s="170" customFormat="1" ht="20.149999999999999" customHeight="1">
      <c r="L77" s="137"/>
      <c r="M77" s="137"/>
      <c r="N77" s="137"/>
      <c r="O77" s="137"/>
      <c r="P77" s="137"/>
      <c r="Q77" s="137"/>
      <c r="R77" s="137"/>
      <c r="S77" s="137"/>
      <c r="T77" s="137"/>
      <c r="U77" s="137"/>
      <c r="V77" s="137"/>
      <c r="W77" s="137"/>
      <c r="X77" s="137"/>
      <c r="Y77" s="137"/>
    </row>
    <row r="78" spans="1:25" s="170" customFormat="1" ht="20.149999999999999" customHeight="1">
      <c r="L78" s="137"/>
      <c r="M78" s="137"/>
      <c r="N78" s="137"/>
      <c r="O78" s="137"/>
      <c r="P78" s="137"/>
      <c r="Q78" s="137"/>
      <c r="R78" s="137"/>
      <c r="S78" s="137"/>
      <c r="T78" s="137"/>
      <c r="U78" s="137"/>
      <c r="V78" s="137"/>
      <c r="W78" s="137"/>
      <c r="X78" s="137"/>
      <c r="Y78" s="137"/>
    </row>
    <row r="79" spans="1:25" s="170" customFormat="1" ht="20.149999999999999" customHeight="1">
      <c r="L79" s="137"/>
      <c r="M79" s="137"/>
      <c r="N79" s="137"/>
      <c r="O79" s="137"/>
      <c r="P79" s="137"/>
      <c r="Q79" s="137"/>
      <c r="R79" s="137"/>
      <c r="S79" s="137"/>
      <c r="T79" s="137"/>
      <c r="U79" s="137"/>
      <c r="V79" s="137"/>
      <c r="W79" s="137"/>
      <c r="X79" s="137"/>
      <c r="Y79" s="137"/>
    </row>
    <row r="80" spans="1:25" s="170" customFormat="1" ht="20.149999999999999" customHeight="1">
      <c r="L80" s="137"/>
      <c r="M80" s="137"/>
      <c r="N80" s="137"/>
      <c r="O80" s="137"/>
      <c r="P80" s="137"/>
      <c r="Q80" s="137"/>
      <c r="R80" s="137"/>
      <c r="S80" s="137"/>
      <c r="T80" s="137"/>
      <c r="U80" s="137"/>
      <c r="V80" s="137"/>
      <c r="W80" s="137"/>
      <c r="X80" s="137"/>
      <c r="Y80" s="137"/>
    </row>
    <row r="81" spans="12:25" s="170" customFormat="1" ht="20.149999999999999" customHeight="1">
      <c r="L81" s="137"/>
      <c r="M81" s="137"/>
      <c r="N81" s="137"/>
      <c r="O81" s="137"/>
      <c r="P81" s="137"/>
      <c r="Q81" s="137"/>
      <c r="R81" s="137"/>
      <c r="S81" s="137"/>
      <c r="T81" s="137"/>
      <c r="U81" s="137"/>
      <c r="V81" s="137"/>
      <c r="W81" s="137"/>
      <c r="X81" s="137"/>
      <c r="Y81" s="137"/>
    </row>
    <row r="82" spans="12:25" s="170" customFormat="1" ht="20.149999999999999" customHeight="1">
      <c r="L82" s="137"/>
      <c r="M82" s="137"/>
      <c r="N82" s="137"/>
      <c r="O82" s="137"/>
      <c r="P82" s="137"/>
      <c r="Q82" s="137"/>
      <c r="R82" s="137"/>
      <c r="S82" s="137"/>
      <c r="T82" s="137"/>
      <c r="U82" s="137"/>
      <c r="V82" s="137"/>
      <c r="W82" s="137"/>
      <c r="X82" s="137"/>
      <c r="Y82" s="137"/>
    </row>
    <row r="83" spans="12:25" s="170" customFormat="1" ht="20.149999999999999" customHeight="1">
      <c r="L83" s="137"/>
      <c r="M83" s="137"/>
      <c r="N83" s="137"/>
      <c r="O83" s="137"/>
      <c r="P83" s="137"/>
      <c r="Q83" s="137"/>
      <c r="R83" s="137"/>
      <c r="S83" s="137"/>
      <c r="T83" s="137"/>
      <c r="U83" s="137"/>
      <c r="V83" s="137"/>
      <c r="W83" s="137"/>
      <c r="X83" s="137"/>
      <c r="Y83" s="137"/>
    </row>
    <row r="84" spans="12:25" s="170" customFormat="1" ht="20.149999999999999" customHeight="1">
      <c r="L84" s="137"/>
      <c r="M84" s="137"/>
      <c r="N84" s="137"/>
      <c r="O84" s="137"/>
      <c r="P84" s="137"/>
      <c r="Q84" s="137"/>
      <c r="R84" s="137"/>
      <c r="S84" s="137"/>
      <c r="T84" s="137"/>
      <c r="U84" s="137"/>
      <c r="V84" s="137"/>
      <c r="W84" s="137"/>
      <c r="X84" s="137"/>
      <c r="Y84" s="137"/>
    </row>
    <row r="85" spans="12:25" s="170" customFormat="1" ht="20.149999999999999" customHeight="1">
      <c r="L85" s="137"/>
      <c r="M85" s="137"/>
      <c r="N85" s="137"/>
      <c r="O85" s="137"/>
      <c r="P85" s="137"/>
      <c r="Q85" s="137"/>
      <c r="R85" s="137"/>
      <c r="S85" s="137"/>
      <c r="T85" s="137"/>
      <c r="U85" s="137"/>
      <c r="V85" s="137"/>
      <c r="W85" s="137"/>
      <c r="X85" s="137"/>
      <c r="Y85" s="137"/>
    </row>
    <row r="86" spans="12:25" s="170" customFormat="1" ht="20.149999999999999" customHeight="1">
      <c r="L86" s="137"/>
      <c r="M86" s="137"/>
      <c r="N86" s="137"/>
      <c r="O86" s="137"/>
      <c r="P86" s="137"/>
      <c r="Q86" s="137"/>
      <c r="R86" s="137"/>
      <c r="S86" s="137"/>
      <c r="T86" s="137"/>
      <c r="U86" s="137"/>
      <c r="V86" s="137"/>
      <c r="W86" s="137"/>
      <c r="X86" s="137"/>
      <c r="Y86" s="137"/>
    </row>
    <row r="87" spans="12:25" s="170" customFormat="1" ht="20.149999999999999" customHeight="1">
      <c r="L87" s="137"/>
      <c r="M87" s="137"/>
      <c r="N87" s="137"/>
      <c r="O87" s="137"/>
      <c r="P87" s="137"/>
      <c r="Q87" s="137"/>
      <c r="R87" s="137"/>
      <c r="S87" s="137"/>
      <c r="T87" s="137"/>
      <c r="U87" s="137"/>
      <c r="V87" s="137"/>
      <c r="W87" s="137"/>
      <c r="X87" s="137"/>
      <c r="Y87" s="137"/>
    </row>
    <row r="88" spans="12:25" s="170" customFormat="1" ht="20.149999999999999" customHeight="1">
      <c r="L88" s="137"/>
      <c r="M88" s="137"/>
      <c r="N88" s="137"/>
      <c r="O88" s="137"/>
      <c r="P88" s="137"/>
      <c r="Q88" s="137"/>
      <c r="R88" s="137"/>
      <c r="S88" s="137"/>
      <c r="T88" s="137"/>
      <c r="U88" s="137"/>
      <c r="V88" s="137"/>
      <c r="W88" s="137"/>
      <c r="X88" s="137"/>
      <c r="Y88" s="137"/>
    </row>
    <row r="89" spans="12:25" s="170" customFormat="1" ht="20.149999999999999" customHeight="1">
      <c r="L89" s="137"/>
      <c r="M89" s="137"/>
      <c r="N89" s="137"/>
      <c r="O89" s="137"/>
      <c r="P89" s="137"/>
      <c r="Q89" s="137"/>
      <c r="R89" s="137"/>
      <c r="S89" s="137"/>
      <c r="T89" s="137"/>
      <c r="U89" s="137"/>
      <c r="V89" s="137"/>
      <c r="W89" s="137"/>
      <c r="X89" s="137"/>
      <c r="Y89" s="137"/>
    </row>
    <row r="90" spans="12:25" s="170" customFormat="1" ht="20.149999999999999" customHeight="1">
      <c r="L90" s="137"/>
      <c r="M90" s="137"/>
      <c r="N90" s="137"/>
      <c r="O90" s="137"/>
      <c r="P90" s="137"/>
      <c r="Q90" s="137"/>
      <c r="R90" s="137"/>
      <c r="S90" s="137"/>
      <c r="T90" s="137"/>
      <c r="U90" s="137"/>
      <c r="V90" s="137"/>
      <c r="W90" s="137"/>
      <c r="X90" s="137"/>
      <c r="Y90" s="137"/>
    </row>
    <row r="91" spans="12:25" s="170" customFormat="1" ht="20.149999999999999" customHeight="1">
      <c r="L91" s="137"/>
      <c r="M91" s="137"/>
      <c r="N91" s="137"/>
      <c r="O91" s="137"/>
      <c r="P91" s="137"/>
      <c r="Q91" s="137"/>
      <c r="R91" s="137"/>
      <c r="S91" s="137"/>
      <c r="T91" s="137"/>
      <c r="U91" s="137"/>
      <c r="V91" s="137"/>
      <c r="W91" s="137"/>
      <c r="X91" s="137"/>
      <c r="Y91" s="137"/>
    </row>
    <row r="92" spans="12:25" s="170" customFormat="1" ht="20.149999999999999" customHeight="1">
      <c r="L92" s="137"/>
      <c r="M92" s="137"/>
      <c r="N92" s="137"/>
      <c r="O92" s="137"/>
      <c r="P92" s="137"/>
      <c r="Q92" s="137"/>
      <c r="R92" s="137"/>
      <c r="S92" s="137"/>
      <c r="T92" s="137"/>
      <c r="U92" s="137"/>
      <c r="V92" s="137"/>
      <c r="W92" s="137"/>
      <c r="X92" s="137"/>
      <c r="Y92" s="137"/>
    </row>
    <row r="93" spans="12:25" s="170" customFormat="1" ht="20.149999999999999" customHeight="1">
      <c r="L93" s="137"/>
      <c r="M93" s="137"/>
      <c r="N93" s="137"/>
      <c r="O93" s="137"/>
      <c r="P93" s="137"/>
      <c r="Q93" s="137"/>
      <c r="R93" s="137"/>
      <c r="S93" s="137"/>
      <c r="T93" s="137"/>
      <c r="U93" s="137"/>
      <c r="V93" s="137"/>
      <c r="W93" s="137"/>
      <c r="X93" s="137"/>
      <c r="Y93" s="137"/>
    </row>
    <row r="94" spans="12:25" s="170" customFormat="1" ht="20.149999999999999" customHeight="1">
      <c r="L94" s="137"/>
      <c r="M94" s="137"/>
      <c r="N94" s="137"/>
      <c r="O94" s="137"/>
      <c r="P94" s="137"/>
      <c r="Q94" s="137"/>
      <c r="R94" s="137"/>
      <c r="S94" s="137"/>
      <c r="T94" s="137"/>
      <c r="U94" s="137"/>
      <c r="V94" s="137"/>
      <c r="W94" s="137"/>
      <c r="X94" s="137"/>
      <c r="Y94" s="137"/>
    </row>
    <row r="95" spans="12:25" s="170" customFormat="1" ht="20.149999999999999" customHeight="1">
      <c r="L95" s="137"/>
      <c r="M95" s="137"/>
      <c r="N95" s="137"/>
      <c r="O95" s="137"/>
      <c r="P95" s="137"/>
      <c r="Q95" s="137"/>
      <c r="R95" s="137"/>
      <c r="S95" s="137"/>
      <c r="T95" s="137"/>
      <c r="U95" s="137"/>
      <c r="V95" s="137"/>
      <c r="W95" s="137"/>
      <c r="X95" s="137"/>
      <c r="Y95" s="137"/>
    </row>
    <row r="96" spans="12:25" s="170" customFormat="1" ht="20.149999999999999" customHeight="1">
      <c r="L96" s="137"/>
      <c r="M96" s="137"/>
      <c r="N96" s="137"/>
      <c r="O96" s="137"/>
      <c r="P96" s="137"/>
      <c r="Q96" s="137"/>
      <c r="R96" s="137"/>
      <c r="S96" s="137"/>
      <c r="T96" s="137"/>
      <c r="U96" s="137"/>
      <c r="V96" s="137"/>
      <c r="W96" s="137"/>
      <c r="X96" s="137"/>
      <c r="Y96" s="137"/>
    </row>
    <row r="97" spans="12:25" s="170" customFormat="1" ht="20.149999999999999" customHeight="1">
      <c r="L97" s="137"/>
      <c r="M97" s="137"/>
      <c r="N97" s="137"/>
      <c r="O97" s="137"/>
      <c r="P97" s="137"/>
      <c r="Q97" s="137"/>
      <c r="R97" s="137"/>
      <c r="S97" s="137"/>
      <c r="T97" s="137"/>
      <c r="U97" s="137"/>
      <c r="V97" s="137"/>
      <c r="W97" s="137"/>
      <c r="X97" s="137"/>
      <c r="Y97" s="137"/>
    </row>
    <row r="98" spans="12:25" s="170" customFormat="1" ht="20.149999999999999" customHeight="1">
      <c r="L98" s="137"/>
      <c r="M98" s="137"/>
      <c r="N98" s="137"/>
      <c r="O98" s="137"/>
      <c r="P98" s="137"/>
      <c r="Q98" s="137"/>
      <c r="R98" s="137"/>
      <c r="S98" s="137"/>
      <c r="T98" s="137"/>
      <c r="U98" s="137"/>
      <c r="V98" s="137"/>
      <c r="W98" s="137"/>
      <c r="X98" s="137"/>
      <c r="Y98" s="137"/>
    </row>
    <row r="99" spans="12:25" s="170" customFormat="1" ht="20.149999999999999" customHeight="1">
      <c r="L99" s="137"/>
      <c r="M99" s="137"/>
      <c r="N99" s="137"/>
      <c r="O99" s="137"/>
      <c r="P99" s="137"/>
      <c r="Q99" s="137"/>
      <c r="R99" s="137"/>
      <c r="S99" s="137"/>
      <c r="T99" s="137"/>
      <c r="U99" s="137"/>
      <c r="V99" s="137"/>
      <c r="W99" s="137"/>
      <c r="X99" s="137"/>
      <c r="Y99" s="137"/>
    </row>
    <row r="100" spans="12:25" s="170" customFormat="1" ht="20.149999999999999" customHeight="1">
      <c r="L100" s="137"/>
      <c r="M100" s="137"/>
      <c r="N100" s="137"/>
      <c r="O100" s="137"/>
      <c r="P100" s="137"/>
      <c r="Q100" s="137"/>
      <c r="R100" s="137"/>
      <c r="S100" s="137"/>
      <c r="T100" s="137"/>
      <c r="U100" s="137"/>
      <c r="V100" s="137"/>
      <c r="W100" s="137"/>
      <c r="X100" s="137"/>
      <c r="Y100" s="137"/>
    </row>
    <row r="101" spans="12:25" s="170" customFormat="1" ht="20.149999999999999" customHeight="1">
      <c r="L101" s="137"/>
      <c r="M101" s="137"/>
      <c r="N101" s="137"/>
      <c r="O101" s="137"/>
      <c r="P101" s="137"/>
      <c r="Q101" s="137"/>
      <c r="R101" s="137"/>
      <c r="S101" s="137"/>
      <c r="T101" s="137"/>
      <c r="U101" s="137"/>
      <c r="V101" s="137"/>
      <c r="W101" s="137"/>
      <c r="X101" s="137"/>
      <c r="Y101" s="137"/>
    </row>
    <row r="102" spans="12:25" s="170" customFormat="1" ht="20.149999999999999" customHeight="1">
      <c r="L102" s="137"/>
      <c r="M102" s="137"/>
      <c r="N102" s="137"/>
      <c r="O102" s="137"/>
      <c r="P102" s="137"/>
      <c r="Q102" s="137"/>
      <c r="R102" s="137"/>
      <c r="S102" s="137"/>
      <c r="T102" s="137"/>
      <c r="U102" s="137"/>
      <c r="V102" s="137"/>
      <c r="W102" s="137"/>
      <c r="X102" s="137"/>
      <c r="Y102" s="137"/>
    </row>
    <row r="103" spans="12:25" s="170" customFormat="1" ht="20.149999999999999" customHeight="1">
      <c r="L103" s="137"/>
      <c r="M103" s="137"/>
      <c r="N103" s="137"/>
      <c r="O103" s="137"/>
      <c r="P103" s="137"/>
      <c r="Q103" s="137"/>
      <c r="R103" s="137"/>
      <c r="S103" s="137"/>
      <c r="T103" s="137"/>
      <c r="U103" s="137"/>
      <c r="V103" s="137"/>
      <c r="W103" s="137"/>
      <c r="X103" s="137"/>
      <c r="Y103" s="137"/>
    </row>
    <row r="104" spans="12:25" s="170" customFormat="1" ht="20.149999999999999" customHeight="1">
      <c r="L104" s="137"/>
      <c r="M104" s="137"/>
      <c r="N104" s="137"/>
      <c r="O104" s="137"/>
      <c r="P104" s="137"/>
      <c r="Q104" s="137"/>
      <c r="R104" s="137"/>
      <c r="S104" s="137"/>
      <c r="T104" s="137"/>
      <c r="U104" s="137"/>
      <c r="V104" s="137"/>
      <c r="W104" s="137"/>
      <c r="X104" s="137"/>
      <c r="Y104" s="137"/>
    </row>
    <row r="105" spans="12:25" s="170" customFormat="1" ht="20.149999999999999" customHeight="1">
      <c r="L105" s="137"/>
      <c r="M105" s="137"/>
      <c r="N105" s="137"/>
      <c r="O105" s="137"/>
      <c r="P105" s="137"/>
      <c r="Q105" s="137"/>
      <c r="R105" s="137"/>
      <c r="S105" s="137"/>
      <c r="T105" s="137"/>
      <c r="U105" s="137"/>
      <c r="V105" s="137"/>
      <c r="W105" s="137"/>
      <c r="X105" s="137"/>
      <c r="Y105" s="137"/>
    </row>
    <row r="106" spans="12:25" s="170" customFormat="1" ht="20.149999999999999" customHeight="1">
      <c r="L106" s="137"/>
      <c r="M106" s="137"/>
      <c r="N106" s="137"/>
      <c r="O106" s="137"/>
      <c r="P106" s="137"/>
      <c r="Q106" s="137"/>
      <c r="R106" s="137"/>
      <c r="S106" s="137"/>
      <c r="T106" s="137"/>
      <c r="U106" s="137"/>
      <c r="V106" s="137"/>
      <c r="W106" s="137"/>
      <c r="X106" s="137"/>
      <c r="Y106" s="137"/>
    </row>
    <row r="107" spans="12:25" s="170" customFormat="1" ht="20.149999999999999" customHeight="1">
      <c r="L107" s="137"/>
      <c r="M107" s="137"/>
      <c r="N107" s="137"/>
      <c r="O107" s="137"/>
      <c r="P107" s="137"/>
      <c r="Q107" s="137"/>
      <c r="R107" s="137"/>
      <c r="S107" s="137"/>
      <c r="T107" s="137"/>
      <c r="U107" s="137"/>
      <c r="V107" s="137"/>
      <c r="W107" s="137"/>
      <c r="X107" s="137"/>
      <c r="Y107" s="137"/>
    </row>
    <row r="108" spans="12:25" s="170" customFormat="1" ht="20.149999999999999" customHeight="1">
      <c r="L108" s="137"/>
      <c r="M108" s="137"/>
      <c r="N108" s="137"/>
      <c r="O108" s="137"/>
      <c r="P108" s="137"/>
      <c r="Q108" s="137"/>
      <c r="R108" s="137"/>
      <c r="S108" s="137"/>
      <c r="T108" s="137"/>
      <c r="U108" s="137"/>
      <c r="V108" s="137"/>
      <c r="W108" s="137"/>
      <c r="X108" s="137"/>
      <c r="Y108" s="137"/>
    </row>
    <row r="109" spans="12:25" s="170" customFormat="1" ht="20.149999999999999" customHeight="1">
      <c r="L109" s="137"/>
      <c r="M109" s="137"/>
      <c r="N109" s="137"/>
      <c r="O109" s="137"/>
      <c r="P109" s="137"/>
      <c r="Q109" s="137"/>
      <c r="R109" s="137"/>
      <c r="S109" s="137"/>
      <c r="T109" s="137"/>
      <c r="U109" s="137"/>
      <c r="V109" s="137"/>
      <c r="W109" s="137"/>
      <c r="X109" s="137"/>
      <c r="Y109" s="137"/>
    </row>
    <row r="110" spans="12:25" s="170" customFormat="1" ht="20.149999999999999" customHeight="1">
      <c r="L110" s="137"/>
      <c r="M110" s="137"/>
      <c r="N110" s="137"/>
      <c r="O110" s="137"/>
      <c r="P110" s="137"/>
      <c r="Q110" s="137"/>
      <c r="R110" s="137"/>
      <c r="S110" s="137"/>
      <c r="T110" s="137"/>
      <c r="U110" s="137"/>
      <c r="V110" s="137"/>
      <c r="W110" s="137"/>
      <c r="X110" s="137"/>
      <c r="Y110" s="137"/>
    </row>
    <row r="111" spans="12:25" s="170" customFormat="1" ht="20.149999999999999" customHeight="1">
      <c r="L111" s="137"/>
      <c r="M111" s="137"/>
      <c r="N111" s="137"/>
      <c r="O111" s="137"/>
      <c r="P111" s="137"/>
      <c r="Q111" s="137"/>
      <c r="R111" s="137"/>
      <c r="S111" s="137"/>
      <c r="T111" s="137"/>
      <c r="U111" s="137"/>
      <c r="V111" s="137"/>
      <c r="W111" s="137"/>
      <c r="X111" s="137"/>
      <c r="Y111" s="137"/>
    </row>
    <row r="112" spans="12:25" s="170" customFormat="1" ht="20.149999999999999" customHeight="1">
      <c r="L112" s="137"/>
      <c r="M112" s="137"/>
      <c r="N112" s="137"/>
      <c r="O112" s="137"/>
      <c r="P112" s="137"/>
      <c r="Q112" s="137"/>
      <c r="R112" s="137"/>
      <c r="S112" s="137"/>
      <c r="T112" s="137"/>
      <c r="U112" s="137"/>
      <c r="V112" s="137"/>
      <c r="W112" s="137"/>
      <c r="X112" s="137"/>
      <c r="Y112" s="137"/>
    </row>
    <row r="113" spans="12:25" s="170" customFormat="1" ht="20.149999999999999" customHeight="1">
      <c r="L113" s="137"/>
      <c r="M113" s="137"/>
      <c r="N113" s="137"/>
      <c r="O113" s="137"/>
      <c r="P113" s="137"/>
      <c r="Q113" s="137"/>
      <c r="R113" s="137"/>
      <c r="S113" s="137"/>
      <c r="T113" s="137"/>
      <c r="U113" s="137"/>
      <c r="V113" s="137"/>
      <c r="W113" s="137"/>
      <c r="X113" s="137"/>
      <c r="Y113" s="137"/>
    </row>
    <row r="114" spans="12:25" s="170" customFormat="1" ht="20.149999999999999" customHeight="1">
      <c r="L114" s="137"/>
      <c r="M114" s="137"/>
      <c r="N114" s="137"/>
      <c r="O114" s="137"/>
      <c r="P114" s="137"/>
      <c r="Q114" s="137"/>
      <c r="R114" s="137"/>
      <c r="S114" s="137"/>
      <c r="T114" s="137"/>
      <c r="U114" s="137"/>
      <c r="V114" s="137"/>
      <c r="W114" s="137"/>
      <c r="X114" s="137"/>
      <c r="Y114" s="137"/>
    </row>
    <row r="115" spans="12:25" s="170" customFormat="1" ht="20.149999999999999" customHeight="1">
      <c r="L115" s="137"/>
      <c r="M115" s="137"/>
      <c r="N115" s="137"/>
      <c r="O115" s="137"/>
      <c r="P115" s="137"/>
      <c r="Q115" s="137"/>
      <c r="R115" s="137"/>
      <c r="S115" s="137"/>
      <c r="T115" s="137"/>
      <c r="U115" s="137"/>
      <c r="V115" s="137"/>
      <c r="W115" s="137"/>
      <c r="X115" s="137"/>
      <c r="Y115" s="137"/>
    </row>
    <row r="116" spans="12:25" s="170" customFormat="1" ht="20.149999999999999" customHeight="1">
      <c r="L116" s="137"/>
      <c r="M116" s="137"/>
      <c r="N116" s="137"/>
      <c r="O116" s="137"/>
      <c r="P116" s="137"/>
      <c r="Q116" s="137"/>
      <c r="R116" s="137"/>
      <c r="S116" s="137"/>
      <c r="T116" s="137"/>
      <c r="U116" s="137"/>
      <c r="V116" s="137"/>
      <c r="W116" s="137"/>
      <c r="X116" s="137"/>
      <c r="Y116" s="137"/>
    </row>
    <row r="117" spans="12:25" s="170" customFormat="1" ht="20.149999999999999" customHeight="1">
      <c r="L117" s="137"/>
      <c r="M117" s="137"/>
      <c r="N117" s="137"/>
      <c r="O117" s="137"/>
      <c r="P117" s="137"/>
      <c r="Q117" s="137"/>
      <c r="R117" s="137"/>
      <c r="S117" s="137"/>
      <c r="T117" s="137"/>
      <c r="U117" s="137"/>
      <c r="V117" s="137"/>
      <c r="W117" s="137"/>
      <c r="X117" s="137"/>
      <c r="Y117" s="137"/>
    </row>
    <row r="118" spans="12:25" s="170" customFormat="1" ht="20.149999999999999" customHeight="1">
      <c r="L118" s="137"/>
      <c r="M118" s="137"/>
      <c r="N118" s="137"/>
      <c r="O118" s="137"/>
      <c r="P118" s="137"/>
      <c r="Q118" s="137"/>
      <c r="R118" s="137"/>
      <c r="S118" s="137"/>
      <c r="T118" s="137"/>
      <c r="U118" s="137"/>
      <c r="V118" s="137"/>
      <c r="W118" s="137"/>
      <c r="X118" s="137"/>
      <c r="Y118" s="137"/>
    </row>
    <row r="119" spans="12:25" s="170" customFormat="1" ht="20.149999999999999" customHeight="1">
      <c r="L119" s="137"/>
      <c r="M119" s="137"/>
      <c r="N119" s="137"/>
      <c r="O119" s="137"/>
      <c r="P119" s="137"/>
      <c r="Q119" s="137"/>
      <c r="R119" s="137"/>
      <c r="S119" s="137"/>
      <c r="T119" s="137"/>
      <c r="U119" s="137"/>
      <c r="V119" s="137"/>
      <c r="W119" s="137"/>
      <c r="X119" s="137"/>
      <c r="Y119" s="137"/>
    </row>
    <row r="120" spans="12:25" s="170" customFormat="1" ht="20.149999999999999" customHeight="1">
      <c r="L120" s="137"/>
      <c r="M120" s="137"/>
      <c r="N120" s="137"/>
      <c r="O120" s="137"/>
      <c r="P120" s="137"/>
      <c r="Q120" s="137"/>
      <c r="R120" s="137"/>
      <c r="S120" s="137"/>
      <c r="T120" s="137"/>
      <c r="U120" s="137"/>
      <c r="V120" s="137"/>
      <c r="W120" s="137"/>
      <c r="X120" s="137"/>
      <c r="Y120" s="137"/>
    </row>
    <row r="121" spans="12:25" s="170" customFormat="1" ht="20.149999999999999" customHeight="1">
      <c r="L121" s="137"/>
      <c r="M121" s="137"/>
      <c r="N121" s="137"/>
      <c r="O121" s="137"/>
      <c r="P121" s="137"/>
      <c r="Q121" s="137"/>
      <c r="R121" s="137"/>
      <c r="S121" s="137"/>
      <c r="T121" s="137"/>
      <c r="U121" s="137"/>
      <c r="V121" s="137"/>
      <c r="W121" s="137"/>
      <c r="X121" s="137"/>
      <c r="Y121" s="137"/>
    </row>
    <row r="122" spans="12:25" s="170" customFormat="1" ht="20.149999999999999" customHeight="1">
      <c r="L122" s="137"/>
      <c r="M122" s="137"/>
      <c r="N122" s="137"/>
      <c r="O122" s="137"/>
      <c r="P122" s="137"/>
      <c r="Q122" s="137"/>
      <c r="R122" s="137"/>
      <c r="S122" s="137"/>
      <c r="T122" s="137"/>
      <c r="U122" s="137"/>
      <c r="V122" s="137"/>
      <c r="W122" s="137"/>
      <c r="X122" s="137"/>
      <c r="Y122" s="137"/>
    </row>
    <row r="123" spans="12:25" s="170" customFormat="1" ht="20.149999999999999" customHeight="1">
      <c r="L123" s="137"/>
      <c r="M123" s="137"/>
      <c r="N123" s="137"/>
      <c r="O123" s="137"/>
      <c r="P123" s="137"/>
      <c r="Q123" s="137"/>
      <c r="R123" s="137"/>
      <c r="S123" s="137"/>
      <c r="T123" s="137"/>
      <c r="U123" s="137"/>
      <c r="V123" s="137"/>
      <c r="W123" s="137"/>
      <c r="X123" s="137"/>
      <c r="Y123" s="137"/>
    </row>
    <row r="124" spans="12:25" s="170" customFormat="1" ht="20.149999999999999" customHeight="1">
      <c r="L124" s="137"/>
      <c r="M124" s="137"/>
      <c r="N124" s="137"/>
      <c r="O124" s="137"/>
      <c r="P124" s="137"/>
      <c r="Q124" s="137"/>
      <c r="R124" s="137"/>
      <c r="S124" s="137"/>
      <c r="T124" s="137"/>
      <c r="U124" s="137"/>
      <c r="V124" s="137"/>
      <c r="W124" s="137"/>
      <c r="X124" s="137"/>
      <c r="Y124" s="137"/>
    </row>
    <row r="125" spans="12:25" s="170" customFormat="1" ht="20.149999999999999" customHeight="1">
      <c r="L125" s="137"/>
      <c r="M125" s="137"/>
      <c r="N125" s="137"/>
      <c r="O125" s="137"/>
      <c r="P125" s="137"/>
      <c r="Q125" s="137"/>
      <c r="R125" s="137"/>
      <c r="S125" s="137"/>
      <c r="T125" s="137"/>
      <c r="U125" s="137"/>
      <c r="V125" s="137"/>
      <c r="W125" s="137"/>
      <c r="X125" s="137"/>
      <c r="Y125" s="137"/>
    </row>
    <row r="126" spans="12:25" s="170" customFormat="1" ht="20.149999999999999" customHeight="1">
      <c r="L126" s="137"/>
      <c r="M126" s="137"/>
      <c r="N126" s="137"/>
      <c r="O126" s="137"/>
      <c r="P126" s="137"/>
      <c r="Q126" s="137"/>
      <c r="R126" s="137"/>
      <c r="S126" s="137"/>
      <c r="T126" s="137"/>
      <c r="U126" s="137"/>
      <c r="V126" s="137"/>
      <c r="W126" s="137"/>
      <c r="X126" s="137"/>
      <c r="Y126" s="137"/>
    </row>
    <row r="127" spans="12:25" s="170" customFormat="1" ht="20.149999999999999" customHeight="1">
      <c r="L127" s="137"/>
      <c r="M127" s="137"/>
      <c r="N127" s="137"/>
      <c r="O127" s="137"/>
      <c r="P127" s="137"/>
      <c r="Q127" s="137"/>
      <c r="R127" s="137"/>
      <c r="S127" s="137"/>
      <c r="T127" s="137"/>
      <c r="U127" s="137"/>
      <c r="V127" s="137"/>
      <c r="W127" s="137"/>
      <c r="X127" s="137"/>
      <c r="Y127" s="137"/>
    </row>
    <row r="128" spans="12:25" s="170" customFormat="1" ht="20.149999999999999" customHeight="1">
      <c r="L128" s="137"/>
      <c r="M128" s="137"/>
      <c r="N128" s="137"/>
      <c r="O128" s="137"/>
      <c r="P128" s="137"/>
      <c r="Q128" s="137"/>
      <c r="R128" s="137"/>
      <c r="S128" s="137"/>
      <c r="T128" s="137"/>
      <c r="U128" s="137"/>
      <c r="V128" s="137"/>
      <c r="W128" s="137"/>
      <c r="X128" s="137"/>
      <c r="Y128" s="137"/>
    </row>
    <row r="129" spans="12:25" s="170" customFormat="1" ht="20.149999999999999" customHeight="1">
      <c r="L129" s="137"/>
      <c r="M129" s="137"/>
      <c r="N129" s="137"/>
      <c r="O129" s="137"/>
      <c r="P129" s="137"/>
      <c r="Q129" s="137"/>
      <c r="R129" s="137"/>
      <c r="S129" s="137"/>
      <c r="T129" s="137"/>
      <c r="U129" s="137"/>
      <c r="V129" s="137"/>
      <c r="W129" s="137"/>
      <c r="X129" s="137"/>
      <c r="Y129" s="137"/>
    </row>
    <row r="130" spans="12:25" s="170" customFormat="1" ht="20.149999999999999" customHeight="1">
      <c r="L130" s="137"/>
      <c r="M130" s="137"/>
      <c r="N130" s="137"/>
      <c r="O130" s="137"/>
      <c r="P130" s="137"/>
      <c r="Q130" s="137"/>
      <c r="R130" s="137"/>
      <c r="S130" s="137"/>
      <c r="T130" s="137"/>
      <c r="U130" s="137"/>
      <c r="V130" s="137"/>
      <c r="W130" s="137"/>
      <c r="X130" s="137"/>
      <c r="Y130" s="137"/>
    </row>
    <row r="131" spans="12:25" s="170" customFormat="1" ht="20.149999999999999" customHeight="1">
      <c r="L131" s="137"/>
      <c r="M131" s="137"/>
      <c r="N131" s="137"/>
      <c r="O131" s="137"/>
      <c r="P131" s="137"/>
      <c r="Q131" s="137"/>
      <c r="R131" s="137"/>
      <c r="S131" s="137"/>
      <c r="T131" s="137"/>
      <c r="U131" s="137"/>
      <c r="V131" s="137"/>
      <c r="W131" s="137"/>
      <c r="X131" s="137"/>
      <c r="Y131" s="137"/>
    </row>
    <row r="132" spans="12:25" s="170" customFormat="1" ht="20.149999999999999" customHeight="1">
      <c r="L132" s="137"/>
      <c r="M132" s="137"/>
      <c r="N132" s="137"/>
      <c r="O132" s="137"/>
      <c r="P132" s="137"/>
      <c r="Q132" s="137"/>
      <c r="R132" s="137"/>
      <c r="S132" s="137"/>
      <c r="T132" s="137"/>
      <c r="U132" s="137"/>
      <c r="V132" s="137"/>
      <c r="W132" s="137"/>
      <c r="X132" s="137"/>
      <c r="Y132" s="137"/>
    </row>
    <row r="133" spans="12:25" s="170" customFormat="1" ht="20.149999999999999" customHeight="1">
      <c r="L133" s="137"/>
      <c r="M133" s="137"/>
      <c r="N133" s="137"/>
      <c r="O133" s="137"/>
      <c r="P133" s="137"/>
      <c r="Q133" s="137"/>
      <c r="R133" s="137"/>
      <c r="S133" s="137"/>
      <c r="T133" s="137"/>
      <c r="U133" s="137"/>
      <c r="V133" s="137"/>
      <c r="W133" s="137"/>
      <c r="X133" s="137"/>
      <c r="Y133" s="137"/>
    </row>
    <row r="134" spans="12:25" s="170" customFormat="1" ht="20.149999999999999" customHeight="1">
      <c r="L134" s="137"/>
      <c r="M134" s="137"/>
      <c r="N134" s="137"/>
      <c r="O134" s="137"/>
      <c r="P134" s="137"/>
      <c r="Q134" s="137"/>
      <c r="R134" s="137"/>
      <c r="S134" s="137"/>
      <c r="T134" s="137"/>
      <c r="U134" s="137"/>
      <c r="V134" s="137"/>
      <c r="W134" s="137"/>
      <c r="X134" s="137"/>
      <c r="Y134" s="137"/>
    </row>
    <row r="135" spans="12:25" s="170" customFormat="1" ht="20.149999999999999" customHeight="1">
      <c r="L135" s="137"/>
      <c r="M135" s="137"/>
      <c r="N135" s="137"/>
      <c r="O135" s="137"/>
      <c r="P135" s="137"/>
      <c r="Q135" s="137"/>
      <c r="R135" s="137"/>
      <c r="S135" s="137"/>
      <c r="T135" s="137"/>
      <c r="U135" s="137"/>
      <c r="V135" s="137"/>
      <c r="W135" s="137"/>
      <c r="X135" s="137"/>
      <c r="Y135" s="137"/>
    </row>
    <row r="136" spans="12:25" s="170" customFormat="1" ht="20.149999999999999" customHeight="1">
      <c r="L136" s="137"/>
      <c r="M136" s="137"/>
      <c r="N136" s="137"/>
      <c r="O136" s="137"/>
      <c r="P136" s="137"/>
      <c r="Q136" s="137"/>
      <c r="R136" s="137"/>
      <c r="S136" s="137"/>
      <c r="T136" s="137"/>
      <c r="U136" s="137"/>
      <c r="V136" s="137"/>
      <c r="W136" s="137"/>
      <c r="X136" s="137"/>
      <c r="Y136" s="137"/>
    </row>
    <row r="137" spans="12:25" s="170" customFormat="1" ht="20.149999999999999" customHeight="1">
      <c r="L137" s="137"/>
      <c r="M137" s="137"/>
      <c r="N137" s="137"/>
      <c r="O137" s="137"/>
      <c r="P137" s="137"/>
      <c r="Q137" s="137"/>
      <c r="R137" s="137"/>
      <c r="S137" s="137"/>
      <c r="T137" s="137"/>
      <c r="U137" s="137"/>
      <c r="V137" s="137"/>
      <c r="W137" s="137"/>
      <c r="X137" s="137"/>
      <c r="Y137" s="137"/>
    </row>
    <row r="138" spans="12:25" s="170" customFormat="1" ht="20.149999999999999" customHeight="1">
      <c r="L138" s="137"/>
      <c r="M138" s="137"/>
      <c r="N138" s="137"/>
      <c r="O138" s="137"/>
      <c r="P138" s="137"/>
      <c r="Q138" s="137"/>
      <c r="R138" s="137"/>
      <c r="S138" s="137"/>
      <c r="T138" s="137"/>
      <c r="U138" s="137"/>
      <c r="V138" s="137"/>
      <c r="W138" s="137"/>
      <c r="X138" s="137"/>
      <c r="Y138" s="137"/>
    </row>
    <row r="139" spans="12:25" s="170" customFormat="1" ht="20.149999999999999" customHeight="1">
      <c r="L139" s="137"/>
      <c r="M139" s="137"/>
      <c r="N139" s="137"/>
      <c r="O139" s="137"/>
      <c r="P139" s="137"/>
      <c r="Q139" s="137"/>
      <c r="R139" s="137"/>
      <c r="S139" s="137"/>
      <c r="T139" s="137"/>
      <c r="U139" s="137"/>
      <c r="V139" s="137"/>
      <c r="W139" s="137"/>
      <c r="X139" s="137"/>
      <c r="Y139" s="137"/>
    </row>
    <row r="140" spans="12:25" s="170" customFormat="1" ht="20.149999999999999" customHeight="1">
      <c r="L140" s="137"/>
      <c r="M140" s="137"/>
      <c r="N140" s="137"/>
      <c r="O140" s="137"/>
      <c r="P140" s="137"/>
      <c r="Q140" s="137"/>
      <c r="R140" s="137"/>
      <c r="S140" s="137"/>
      <c r="T140" s="137"/>
      <c r="U140" s="137"/>
      <c r="V140" s="137"/>
      <c r="W140" s="137"/>
      <c r="X140" s="137"/>
      <c r="Y140" s="137"/>
    </row>
    <row r="141" spans="12:25" s="170" customFormat="1" ht="20.149999999999999" customHeight="1">
      <c r="L141" s="137"/>
      <c r="M141" s="137"/>
      <c r="N141" s="137"/>
      <c r="O141" s="137"/>
      <c r="P141" s="137"/>
      <c r="Q141" s="137"/>
      <c r="R141" s="137"/>
      <c r="S141" s="137"/>
      <c r="T141" s="137"/>
      <c r="U141" s="137"/>
      <c r="V141" s="137"/>
      <c r="W141" s="137"/>
      <c r="X141" s="137"/>
      <c r="Y141" s="137"/>
    </row>
    <row r="142" spans="12:25" s="170" customFormat="1" ht="20.149999999999999" customHeight="1">
      <c r="L142" s="137"/>
      <c r="M142" s="137"/>
      <c r="N142" s="137"/>
      <c r="O142" s="137"/>
      <c r="P142" s="137"/>
      <c r="Q142" s="137"/>
      <c r="R142" s="137"/>
      <c r="S142" s="137"/>
      <c r="T142" s="137"/>
      <c r="U142" s="137"/>
      <c r="V142" s="137"/>
      <c r="W142" s="137"/>
      <c r="X142" s="137"/>
      <c r="Y142" s="137"/>
    </row>
    <row r="143" spans="12:25" s="170" customFormat="1" ht="20.149999999999999" customHeight="1">
      <c r="L143" s="137"/>
      <c r="M143" s="137"/>
      <c r="N143" s="137"/>
      <c r="O143" s="137"/>
      <c r="P143" s="137"/>
      <c r="Q143" s="137"/>
      <c r="R143" s="137"/>
      <c r="S143" s="137"/>
      <c r="T143" s="137"/>
      <c r="U143" s="137"/>
      <c r="V143" s="137"/>
      <c r="W143" s="137"/>
      <c r="X143" s="137"/>
      <c r="Y143" s="137"/>
    </row>
    <row r="144" spans="12:25" s="170" customFormat="1" ht="20.149999999999999" customHeight="1">
      <c r="L144" s="137"/>
      <c r="M144" s="137"/>
      <c r="N144" s="137"/>
      <c r="O144" s="137"/>
      <c r="P144" s="137"/>
      <c r="Q144" s="137"/>
      <c r="R144" s="137"/>
      <c r="S144" s="137"/>
      <c r="T144" s="137"/>
      <c r="U144" s="137"/>
      <c r="V144" s="137"/>
      <c r="W144" s="137"/>
      <c r="X144" s="137"/>
      <c r="Y144" s="137"/>
    </row>
    <row r="145" spans="12:25" s="170" customFormat="1" ht="20.149999999999999" customHeight="1">
      <c r="L145" s="137"/>
      <c r="M145" s="137"/>
      <c r="N145" s="137"/>
      <c r="O145" s="137"/>
      <c r="P145" s="137"/>
      <c r="Q145" s="137"/>
      <c r="R145" s="137"/>
      <c r="S145" s="137"/>
      <c r="T145" s="137"/>
      <c r="U145" s="137"/>
      <c r="V145" s="137"/>
      <c r="W145" s="137"/>
      <c r="X145" s="137"/>
      <c r="Y145" s="137"/>
    </row>
    <row r="146" spans="12:25" s="170" customFormat="1" ht="20.149999999999999" customHeight="1">
      <c r="L146" s="137"/>
      <c r="M146" s="137"/>
      <c r="N146" s="137"/>
      <c r="O146" s="137"/>
      <c r="P146" s="137"/>
      <c r="Q146" s="137"/>
      <c r="R146" s="137"/>
      <c r="S146" s="137"/>
      <c r="T146" s="137"/>
      <c r="U146" s="137"/>
      <c r="V146" s="137"/>
      <c r="W146" s="137"/>
      <c r="X146" s="137"/>
      <c r="Y146" s="137"/>
    </row>
    <row r="147" spans="12:25" s="170" customFormat="1" ht="20.149999999999999" customHeight="1">
      <c r="L147" s="137"/>
      <c r="M147" s="137"/>
      <c r="N147" s="137"/>
      <c r="O147" s="137"/>
      <c r="P147" s="137"/>
      <c r="Q147" s="137"/>
      <c r="R147" s="137"/>
      <c r="S147" s="137"/>
      <c r="T147" s="137"/>
      <c r="U147" s="137"/>
      <c r="V147" s="137"/>
      <c r="W147" s="137"/>
      <c r="X147" s="137"/>
      <c r="Y147" s="137"/>
    </row>
    <row r="148" spans="12:25" s="170" customFormat="1" ht="20.149999999999999" customHeight="1">
      <c r="L148" s="137"/>
      <c r="M148" s="137"/>
      <c r="N148" s="137"/>
      <c r="O148" s="137"/>
      <c r="P148" s="137"/>
      <c r="Q148" s="137"/>
      <c r="R148" s="137"/>
      <c r="S148" s="137"/>
      <c r="T148" s="137"/>
      <c r="U148" s="137"/>
      <c r="V148" s="137"/>
      <c r="W148" s="137"/>
      <c r="X148" s="137"/>
      <c r="Y148" s="137"/>
    </row>
    <row r="149" spans="12:25" s="170" customFormat="1" ht="20.149999999999999" customHeight="1">
      <c r="L149" s="137"/>
      <c r="M149" s="137"/>
      <c r="N149" s="137"/>
      <c r="O149" s="137"/>
      <c r="P149" s="137"/>
      <c r="Q149" s="137"/>
      <c r="R149" s="137"/>
      <c r="S149" s="137"/>
      <c r="T149" s="137"/>
      <c r="U149" s="137"/>
      <c r="V149" s="137"/>
      <c r="W149" s="137"/>
      <c r="X149" s="137"/>
      <c r="Y149" s="137"/>
    </row>
    <row r="150" spans="12:25" s="170" customFormat="1" ht="20.149999999999999" customHeight="1">
      <c r="L150" s="137"/>
      <c r="M150" s="137"/>
      <c r="N150" s="137"/>
      <c r="O150" s="137"/>
      <c r="P150" s="137"/>
      <c r="Q150" s="137"/>
      <c r="R150" s="137"/>
      <c r="S150" s="137"/>
      <c r="T150" s="137"/>
      <c r="U150" s="137"/>
      <c r="V150" s="137"/>
      <c r="W150" s="137"/>
      <c r="X150" s="137"/>
      <c r="Y150" s="137"/>
    </row>
    <row r="151" spans="12:25" s="170" customFormat="1" ht="20.149999999999999" customHeight="1">
      <c r="L151" s="137"/>
      <c r="M151" s="137"/>
      <c r="N151" s="137"/>
      <c r="O151" s="137"/>
      <c r="P151" s="137"/>
      <c r="Q151" s="137"/>
      <c r="R151" s="137"/>
      <c r="S151" s="137"/>
      <c r="T151" s="137"/>
      <c r="U151" s="137"/>
      <c r="V151" s="137"/>
      <c r="W151" s="137"/>
      <c r="X151" s="137"/>
      <c r="Y151" s="137"/>
    </row>
    <row r="152" spans="12:25" s="170" customFormat="1" ht="20.149999999999999" customHeight="1">
      <c r="L152" s="137"/>
      <c r="M152" s="137"/>
      <c r="N152" s="137"/>
      <c r="O152" s="137"/>
      <c r="P152" s="137"/>
      <c r="Q152" s="137"/>
      <c r="R152" s="137"/>
      <c r="S152" s="137"/>
      <c r="T152" s="137"/>
      <c r="U152" s="137"/>
      <c r="V152" s="137"/>
      <c r="W152" s="137"/>
      <c r="X152" s="137"/>
      <c r="Y152" s="137"/>
    </row>
    <row r="153" spans="12:25" s="170" customFormat="1" ht="20.149999999999999" customHeight="1">
      <c r="L153" s="137"/>
      <c r="M153" s="137"/>
      <c r="N153" s="137"/>
      <c r="O153" s="137"/>
      <c r="P153" s="137"/>
      <c r="Q153" s="137"/>
      <c r="R153" s="137"/>
      <c r="S153" s="137"/>
      <c r="T153" s="137"/>
      <c r="U153" s="137"/>
      <c r="V153" s="137"/>
      <c r="W153" s="137"/>
      <c r="X153" s="137"/>
      <c r="Y153" s="137"/>
    </row>
    <row r="154" spans="12:25" s="170" customFormat="1" ht="20.149999999999999" customHeight="1">
      <c r="L154" s="137"/>
      <c r="M154" s="137"/>
      <c r="N154" s="137"/>
      <c r="O154" s="137"/>
      <c r="P154" s="137"/>
      <c r="Q154" s="137"/>
      <c r="R154" s="137"/>
      <c r="S154" s="137"/>
      <c r="T154" s="137"/>
      <c r="U154" s="137"/>
      <c r="V154" s="137"/>
      <c r="W154" s="137"/>
      <c r="X154" s="137"/>
      <c r="Y154" s="137"/>
    </row>
    <row r="155" spans="12:25" s="170" customFormat="1" ht="20.149999999999999" customHeight="1">
      <c r="L155" s="137"/>
      <c r="M155" s="137"/>
      <c r="N155" s="137"/>
      <c r="O155" s="137"/>
      <c r="P155" s="137"/>
      <c r="Q155" s="137"/>
      <c r="R155" s="137"/>
      <c r="S155" s="137"/>
      <c r="T155" s="137"/>
      <c r="U155" s="137"/>
      <c r="V155" s="137"/>
      <c r="W155" s="137"/>
      <c r="X155" s="137"/>
      <c r="Y155" s="137"/>
    </row>
    <row r="156" spans="12:25" s="170" customFormat="1" ht="20.149999999999999" customHeight="1">
      <c r="L156" s="137"/>
      <c r="M156" s="137"/>
      <c r="N156" s="137"/>
      <c r="O156" s="137"/>
      <c r="P156" s="137"/>
      <c r="Q156" s="137"/>
      <c r="R156" s="137"/>
      <c r="S156" s="137"/>
      <c r="T156" s="137"/>
      <c r="U156" s="137"/>
      <c r="V156" s="137"/>
      <c r="W156" s="137"/>
      <c r="X156" s="137"/>
      <c r="Y156" s="137"/>
    </row>
    <row r="157" spans="12:25" s="170" customFormat="1" ht="20.149999999999999" customHeight="1">
      <c r="L157" s="137"/>
      <c r="M157" s="137"/>
      <c r="N157" s="137"/>
      <c r="O157" s="137"/>
      <c r="P157" s="137"/>
      <c r="Q157" s="137"/>
      <c r="R157" s="137"/>
      <c r="S157" s="137"/>
      <c r="T157" s="137"/>
      <c r="U157" s="137"/>
      <c r="V157" s="137"/>
      <c r="W157" s="137"/>
      <c r="X157" s="137"/>
      <c r="Y157" s="137"/>
    </row>
    <row r="158" spans="12:25" s="170" customFormat="1" ht="20.149999999999999" customHeight="1">
      <c r="L158" s="137"/>
      <c r="M158" s="137"/>
      <c r="N158" s="137"/>
      <c r="O158" s="137"/>
      <c r="P158" s="137"/>
      <c r="Q158" s="137"/>
      <c r="R158" s="137"/>
      <c r="S158" s="137"/>
      <c r="T158" s="137"/>
      <c r="U158" s="137"/>
      <c r="V158" s="137"/>
      <c r="W158" s="137"/>
      <c r="X158" s="137"/>
      <c r="Y158" s="137"/>
    </row>
    <row r="159" spans="12:25" s="170" customFormat="1" ht="20.149999999999999" customHeight="1">
      <c r="L159" s="137"/>
      <c r="M159" s="137"/>
      <c r="N159" s="137"/>
      <c r="O159" s="137"/>
      <c r="P159" s="137"/>
      <c r="Q159" s="137"/>
      <c r="R159" s="137"/>
      <c r="S159" s="137"/>
      <c r="T159" s="137"/>
      <c r="U159" s="137"/>
      <c r="V159" s="137"/>
      <c r="W159" s="137"/>
      <c r="X159" s="137"/>
      <c r="Y159" s="137"/>
    </row>
    <row r="160" spans="12:25" s="170" customFormat="1" ht="20.149999999999999" customHeight="1">
      <c r="L160" s="137"/>
      <c r="M160" s="137"/>
      <c r="N160" s="137"/>
      <c r="O160" s="137"/>
      <c r="P160" s="137"/>
      <c r="Q160" s="137"/>
      <c r="R160" s="137"/>
      <c r="S160" s="137"/>
      <c r="T160" s="137"/>
      <c r="U160" s="137"/>
      <c r="V160" s="137"/>
      <c r="W160" s="137"/>
      <c r="X160" s="137"/>
      <c r="Y160" s="137"/>
    </row>
    <row r="161" spans="12:25" s="170" customFormat="1" ht="20.149999999999999" customHeight="1">
      <c r="L161" s="137"/>
      <c r="M161" s="137"/>
      <c r="N161" s="137"/>
      <c r="O161" s="137"/>
      <c r="P161" s="137"/>
      <c r="Q161" s="137"/>
      <c r="R161" s="137"/>
      <c r="S161" s="137"/>
      <c r="T161" s="137"/>
      <c r="U161" s="137"/>
      <c r="V161" s="137"/>
      <c r="W161" s="137"/>
      <c r="X161" s="137"/>
      <c r="Y161" s="137"/>
    </row>
    <row r="162" spans="12:25" s="170" customFormat="1" ht="20.149999999999999" customHeight="1">
      <c r="L162" s="137"/>
      <c r="M162" s="137"/>
      <c r="N162" s="137"/>
      <c r="O162" s="137"/>
      <c r="P162" s="137"/>
      <c r="Q162" s="137"/>
      <c r="R162" s="137"/>
      <c r="S162" s="137"/>
      <c r="T162" s="137"/>
      <c r="U162" s="137"/>
      <c r="V162" s="137"/>
      <c r="W162" s="137"/>
      <c r="X162" s="137"/>
      <c r="Y162" s="137"/>
    </row>
    <row r="163" spans="12:25" s="170" customFormat="1" ht="20.149999999999999" customHeight="1">
      <c r="L163" s="137"/>
      <c r="M163" s="137"/>
      <c r="N163" s="137"/>
      <c r="O163" s="137"/>
      <c r="P163" s="137"/>
      <c r="Q163" s="137"/>
      <c r="R163" s="137"/>
      <c r="S163" s="137"/>
      <c r="T163" s="137"/>
      <c r="U163" s="137"/>
      <c r="V163" s="137"/>
      <c r="W163" s="137"/>
      <c r="X163" s="137"/>
      <c r="Y163" s="137"/>
    </row>
    <row r="164" spans="12:25" s="170" customFormat="1" ht="20.149999999999999" customHeight="1">
      <c r="L164" s="137"/>
      <c r="M164" s="137"/>
      <c r="N164" s="137"/>
      <c r="O164" s="137"/>
      <c r="P164" s="137"/>
      <c r="Q164" s="137"/>
      <c r="R164" s="137"/>
      <c r="S164" s="137"/>
      <c r="T164" s="137"/>
      <c r="U164" s="137"/>
      <c r="V164" s="137"/>
      <c r="W164" s="137"/>
      <c r="X164" s="137"/>
      <c r="Y164" s="137"/>
    </row>
    <row r="165" spans="12:25" s="170" customFormat="1" ht="20.149999999999999" customHeight="1">
      <c r="L165" s="137"/>
      <c r="M165" s="137"/>
      <c r="N165" s="137"/>
      <c r="O165" s="137"/>
      <c r="P165" s="137"/>
      <c r="Q165" s="137"/>
      <c r="R165" s="137"/>
      <c r="S165" s="137"/>
      <c r="T165" s="137"/>
      <c r="U165" s="137"/>
      <c r="V165" s="137"/>
      <c r="W165" s="137"/>
      <c r="X165" s="137"/>
      <c r="Y165" s="137"/>
    </row>
    <row r="166" spans="12:25" s="170" customFormat="1" ht="20.149999999999999" customHeight="1">
      <c r="L166" s="137"/>
      <c r="M166" s="137"/>
      <c r="N166" s="137"/>
      <c r="O166" s="137"/>
      <c r="P166" s="137"/>
      <c r="Q166" s="137"/>
      <c r="R166" s="137"/>
      <c r="S166" s="137"/>
      <c r="T166" s="137"/>
      <c r="U166" s="137"/>
      <c r="V166" s="137"/>
      <c r="W166" s="137"/>
      <c r="X166" s="137"/>
      <c r="Y166" s="137"/>
    </row>
    <row r="167" spans="12:25" s="170" customFormat="1" ht="20.149999999999999" customHeight="1">
      <c r="L167" s="137"/>
      <c r="M167" s="137"/>
      <c r="N167" s="137"/>
      <c r="O167" s="137"/>
      <c r="P167" s="137"/>
      <c r="Q167" s="137"/>
      <c r="R167" s="137"/>
      <c r="S167" s="137"/>
      <c r="T167" s="137"/>
      <c r="U167" s="137"/>
      <c r="V167" s="137"/>
      <c r="W167" s="137"/>
      <c r="X167" s="137"/>
      <c r="Y167" s="137"/>
    </row>
    <row r="168" spans="12:25" s="170" customFormat="1" ht="20.149999999999999" customHeight="1">
      <c r="L168" s="137"/>
      <c r="M168" s="137"/>
      <c r="N168" s="137"/>
      <c r="O168" s="137"/>
      <c r="P168" s="137"/>
      <c r="Q168" s="137"/>
      <c r="R168" s="137"/>
      <c r="S168" s="137"/>
      <c r="T168" s="137"/>
      <c r="U168" s="137"/>
      <c r="V168" s="137"/>
      <c r="W168" s="137"/>
      <c r="X168" s="137"/>
      <c r="Y168" s="137"/>
    </row>
    <row r="169" spans="12:25" s="170" customFormat="1" ht="20.149999999999999" customHeight="1">
      <c r="L169" s="137"/>
      <c r="M169" s="137"/>
      <c r="N169" s="137"/>
      <c r="O169" s="137"/>
      <c r="P169" s="137"/>
      <c r="Q169" s="137"/>
      <c r="R169" s="137"/>
      <c r="S169" s="137"/>
      <c r="T169" s="137"/>
      <c r="U169" s="137"/>
      <c r="V169" s="137"/>
      <c r="W169" s="137"/>
      <c r="X169" s="137"/>
      <c r="Y169" s="137"/>
    </row>
    <row r="170" spans="12:25" s="170" customFormat="1" ht="20.149999999999999" customHeight="1">
      <c r="L170" s="137"/>
      <c r="M170" s="137"/>
      <c r="N170" s="137"/>
      <c r="O170" s="137"/>
      <c r="P170" s="137"/>
      <c r="Q170" s="137"/>
      <c r="R170" s="137"/>
      <c r="S170" s="137"/>
      <c r="T170" s="137"/>
      <c r="U170" s="137"/>
      <c r="V170" s="137"/>
      <c r="W170" s="137"/>
      <c r="X170" s="137"/>
      <c r="Y170" s="137"/>
    </row>
    <row r="171" spans="12:25" s="170" customFormat="1" ht="20.149999999999999" customHeight="1">
      <c r="L171" s="137"/>
      <c r="M171" s="137"/>
      <c r="N171" s="137"/>
      <c r="O171" s="137"/>
      <c r="P171" s="137"/>
      <c r="Q171" s="137"/>
      <c r="R171" s="137"/>
      <c r="S171" s="137"/>
      <c r="T171" s="137"/>
      <c r="U171" s="137"/>
      <c r="V171" s="137"/>
      <c r="W171" s="137"/>
      <c r="X171" s="137"/>
      <c r="Y171" s="137"/>
    </row>
    <row r="172" spans="12:25" s="170" customFormat="1" ht="20.149999999999999" customHeight="1">
      <c r="L172" s="137"/>
      <c r="M172" s="137"/>
      <c r="N172" s="137"/>
      <c r="O172" s="137"/>
      <c r="P172" s="137"/>
      <c r="Q172" s="137"/>
      <c r="R172" s="137"/>
      <c r="S172" s="137"/>
      <c r="T172" s="137"/>
      <c r="U172" s="137"/>
      <c r="V172" s="137"/>
      <c r="W172" s="137"/>
      <c r="X172" s="137"/>
      <c r="Y172" s="137"/>
    </row>
    <row r="173" spans="12:25" s="170" customFormat="1" ht="20.149999999999999" customHeight="1">
      <c r="L173" s="137"/>
      <c r="M173" s="137"/>
      <c r="N173" s="137"/>
      <c r="O173" s="137"/>
      <c r="P173" s="137"/>
      <c r="Q173" s="137"/>
      <c r="R173" s="137"/>
      <c r="S173" s="137"/>
      <c r="T173" s="137"/>
      <c r="U173" s="137"/>
      <c r="V173" s="137"/>
      <c r="W173" s="137"/>
      <c r="X173" s="137"/>
      <c r="Y173" s="137"/>
    </row>
    <row r="174" spans="12:25" s="170" customFormat="1" ht="20.149999999999999" customHeight="1">
      <c r="L174" s="137"/>
      <c r="M174" s="137"/>
      <c r="N174" s="137"/>
      <c r="O174" s="137"/>
      <c r="P174" s="137"/>
      <c r="Q174" s="137"/>
      <c r="R174" s="137"/>
      <c r="S174" s="137"/>
      <c r="T174" s="137"/>
      <c r="U174" s="137"/>
      <c r="V174" s="137"/>
      <c r="W174" s="137"/>
      <c r="X174" s="137"/>
      <c r="Y174" s="137"/>
    </row>
    <row r="175" spans="12:25" s="170" customFormat="1" ht="20.149999999999999" customHeight="1">
      <c r="L175" s="137"/>
      <c r="M175" s="137"/>
      <c r="N175" s="137"/>
      <c r="O175" s="137"/>
      <c r="P175" s="137"/>
      <c r="Q175" s="137"/>
      <c r="R175" s="137"/>
      <c r="S175" s="137"/>
      <c r="T175" s="137"/>
      <c r="U175" s="137"/>
      <c r="V175" s="137"/>
      <c r="W175" s="137"/>
      <c r="X175" s="137"/>
      <c r="Y175" s="137"/>
    </row>
    <row r="176" spans="12:25" s="170" customFormat="1" ht="20.149999999999999" customHeight="1">
      <c r="L176" s="137"/>
      <c r="M176" s="137"/>
      <c r="N176" s="137"/>
      <c r="O176" s="137"/>
      <c r="P176" s="137"/>
      <c r="Q176" s="137"/>
      <c r="R176" s="137"/>
      <c r="S176" s="137"/>
      <c r="T176" s="137"/>
      <c r="U176" s="137"/>
      <c r="V176" s="137"/>
      <c r="W176" s="137"/>
      <c r="X176" s="137"/>
      <c r="Y176" s="137"/>
    </row>
    <row r="177" spans="12:25" s="170" customFormat="1" ht="20.149999999999999" customHeight="1">
      <c r="L177" s="137"/>
      <c r="M177" s="137"/>
      <c r="N177" s="137"/>
      <c r="O177" s="137"/>
      <c r="P177" s="137"/>
      <c r="Q177" s="137"/>
      <c r="R177" s="137"/>
      <c r="S177" s="137"/>
      <c r="T177" s="137"/>
      <c r="U177" s="137"/>
      <c r="V177" s="137"/>
      <c r="W177" s="137"/>
      <c r="X177" s="137"/>
      <c r="Y177" s="137"/>
    </row>
    <row r="178" spans="12:25" s="170" customFormat="1" ht="20.149999999999999" customHeight="1">
      <c r="L178" s="137"/>
      <c r="M178" s="137"/>
      <c r="N178" s="137"/>
      <c r="O178" s="137"/>
      <c r="P178" s="137"/>
      <c r="Q178" s="137"/>
      <c r="R178" s="137"/>
      <c r="S178" s="137"/>
      <c r="T178" s="137"/>
      <c r="U178" s="137"/>
      <c r="V178" s="137"/>
      <c r="W178" s="137"/>
      <c r="X178" s="137"/>
      <c r="Y178" s="137"/>
    </row>
    <row r="179" spans="12:25" s="170" customFormat="1" ht="20.149999999999999" customHeight="1">
      <c r="L179" s="137"/>
      <c r="M179" s="137"/>
      <c r="N179" s="137"/>
      <c r="O179" s="137"/>
      <c r="P179" s="137"/>
      <c r="Q179" s="137"/>
      <c r="R179" s="137"/>
      <c r="S179" s="137"/>
      <c r="T179" s="137"/>
      <c r="U179" s="137"/>
      <c r="V179" s="137"/>
      <c r="W179" s="137"/>
      <c r="X179" s="137"/>
      <c r="Y179" s="137"/>
    </row>
    <row r="180" spans="12:25" s="170" customFormat="1" ht="20.149999999999999" customHeight="1">
      <c r="L180" s="137"/>
      <c r="M180" s="137"/>
      <c r="N180" s="137"/>
      <c r="O180" s="137"/>
      <c r="P180" s="137"/>
      <c r="Q180" s="137"/>
      <c r="R180" s="137"/>
      <c r="S180" s="137"/>
      <c r="T180" s="137"/>
      <c r="U180" s="137"/>
      <c r="V180" s="137"/>
      <c r="W180" s="137"/>
      <c r="X180" s="137"/>
      <c r="Y180" s="137"/>
    </row>
    <row r="181" spans="12:25" s="170" customFormat="1" ht="20.149999999999999" customHeight="1">
      <c r="L181" s="137"/>
      <c r="M181" s="137"/>
      <c r="N181" s="137"/>
      <c r="O181" s="137"/>
      <c r="P181" s="137"/>
      <c r="Q181" s="137"/>
      <c r="R181" s="137"/>
      <c r="S181" s="137"/>
      <c r="T181" s="137"/>
      <c r="U181" s="137"/>
      <c r="V181" s="137"/>
      <c r="W181" s="137"/>
      <c r="X181" s="137"/>
      <c r="Y181" s="137"/>
    </row>
    <row r="182" spans="12:25" s="170" customFormat="1" ht="20.149999999999999" customHeight="1">
      <c r="L182" s="137"/>
      <c r="M182" s="137"/>
      <c r="N182" s="137"/>
      <c r="O182" s="137"/>
      <c r="P182" s="137"/>
      <c r="Q182" s="137"/>
      <c r="R182" s="137"/>
      <c r="S182" s="137"/>
      <c r="T182" s="137"/>
      <c r="U182" s="137"/>
      <c r="V182" s="137"/>
      <c r="W182" s="137"/>
      <c r="X182" s="137"/>
      <c r="Y182" s="137"/>
    </row>
    <row r="183" spans="12:25" s="170" customFormat="1" ht="20.149999999999999" customHeight="1">
      <c r="L183" s="137"/>
      <c r="M183" s="137"/>
      <c r="N183" s="137"/>
      <c r="O183" s="137"/>
      <c r="P183" s="137"/>
      <c r="Q183" s="137"/>
      <c r="R183" s="137"/>
      <c r="S183" s="137"/>
      <c r="T183" s="137"/>
      <c r="U183" s="137"/>
      <c r="V183" s="137"/>
      <c r="W183" s="137"/>
      <c r="X183" s="137"/>
      <c r="Y183" s="137"/>
    </row>
    <row r="184" spans="12:25" s="170" customFormat="1" ht="20.149999999999999" customHeight="1">
      <c r="L184" s="137"/>
      <c r="M184" s="137"/>
      <c r="N184" s="137"/>
      <c r="O184" s="137"/>
      <c r="P184" s="137"/>
      <c r="Q184" s="137"/>
      <c r="R184" s="137"/>
      <c r="S184" s="137"/>
      <c r="T184" s="137"/>
      <c r="U184" s="137"/>
      <c r="V184" s="137"/>
      <c r="W184" s="137"/>
      <c r="X184" s="137"/>
      <c r="Y184" s="137"/>
    </row>
    <row r="185" spans="12:25" s="170" customFormat="1" ht="20.149999999999999" customHeight="1">
      <c r="L185" s="137"/>
      <c r="M185" s="137"/>
      <c r="N185" s="137"/>
      <c r="O185" s="137"/>
      <c r="P185" s="137"/>
      <c r="Q185" s="137"/>
      <c r="R185" s="137"/>
      <c r="S185" s="137"/>
      <c r="T185" s="137"/>
      <c r="U185" s="137"/>
      <c r="V185" s="137"/>
      <c r="W185" s="137"/>
      <c r="X185" s="137"/>
      <c r="Y185" s="137"/>
    </row>
    <row r="186" spans="12:25" s="170" customFormat="1" ht="20.149999999999999" customHeight="1">
      <c r="L186" s="137"/>
      <c r="M186" s="137"/>
      <c r="N186" s="137"/>
      <c r="O186" s="137"/>
      <c r="P186" s="137"/>
      <c r="Q186" s="137"/>
      <c r="R186" s="137"/>
      <c r="S186" s="137"/>
      <c r="T186" s="137"/>
      <c r="U186" s="137"/>
      <c r="V186" s="137"/>
      <c r="W186" s="137"/>
      <c r="X186" s="137"/>
      <c r="Y186" s="137"/>
    </row>
    <row r="187" spans="12:25" s="170" customFormat="1" ht="20.149999999999999" customHeight="1">
      <c r="L187" s="137"/>
      <c r="M187" s="137"/>
      <c r="N187" s="137"/>
      <c r="O187" s="137"/>
      <c r="P187" s="137"/>
      <c r="Q187" s="137"/>
      <c r="R187" s="137"/>
      <c r="S187" s="137"/>
      <c r="T187" s="137"/>
      <c r="U187" s="137"/>
      <c r="V187" s="137"/>
      <c r="W187" s="137"/>
      <c r="X187" s="137"/>
      <c r="Y187" s="137"/>
    </row>
    <row r="188" spans="12:25" s="170" customFormat="1" ht="20.149999999999999" customHeight="1">
      <c r="L188" s="137"/>
      <c r="M188" s="137"/>
      <c r="N188" s="137"/>
      <c r="O188" s="137"/>
      <c r="P188" s="137"/>
      <c r="Q188" s="137"/>
      <c r="R188" s="137"/>
      <c r="S188" s="137"/>
      <c r="T188" s="137"/>
      <c r="U188" s="137"/>
      <c r="V188" s="137"/>
      <c r="W188" s="137"/>
      <c r="X188" s="137"/>
      <c r="Y188" s="137"/>
    </row>
    <row r="189" spans="12:25" s="170" customFormat="1" ht="20.149999999999999" customHeight="1">
      <c r="L189" s="137"/>
      <c r="M189" s="137"/>
      <c r="N189" s="137"/>
      <c r="O189" s="137"/>
      <c r="P189" s="137"/>
      <c r="Q189" s="137"/>
      <c r="R189" s="137"/>
      <c r="S189" s="137"/>
      <c r="T189" s="137"/>
      <c r="U189" s="137"/>
      <c r="V189" s="137"/>
      <c r="W189" s="137"/>
      <c r="X189" s="137"/>
      <c r="Y189" s="137"/>
    </row>
    <row r="190" spans="12:25" s="170" customFormat="1" ht="20.149999999999999" customHeight="1">
      <c r="L190" s="137"/>
      <c r="M190" s="137"/>
      <c r="N190" s="137"/>
      <c r="O190" s="137"/>
      <c r="P190" s="137"/>
      <c r="Q190" s="137"/>
      <c r="R190" s="137"/>
      <c r="S190" s="137"/>
      <c r="T190" s="137"/>
      <c r="U190" s="137"/>
      <c r="V190" s="137"/>
      <c r="W190" s="137"/>
      <c r="X190" s="137"/>
      <c r="Y190" s="137"/>
    </row>
    <row r="191" spans="12:25" s="170" customFormat="1" ht="20.149999999999999" customHeight="1">
      <c r="L191" s="137"/>
      <c r="M191" s="137"/>
      <c r="N191" s="137"/>
      <c r="O191" s="137"/>
      <c r="P191" s="137"/>
      <c r="Q191" s="137"/>
      <c r="R191" s="137"/>
      <c r="S191" s="137"/>
      <c r="T191" s="137"/>
      <c r="U191" s="137"/>
      <c r="V191" s="137"/>
      <c r="W191" s="137"/>
      <c r="X191" s="137"/>
      <c r="Y191" s="137"/>
    </row>
    <row r="192" spans="12:25" s="170" customFormat="1" ht="20.149999999999999" customHeight="1">
      <c r="L192" s="137"/>
      <c r="M192" s="137"/>
      <c r="N192" s="137"/>
      <c r="O192" s="137"/>
      <c r="P192" s="137"/>
      <c r="Q192" s="137"/>
      <c r="R192" s="137"/>
      <c r="S192" s="137"/>
      <c r="T192" s="137"/>
      <c r="U192" s="137"/>
      <c r="V192" s="137"/>
      <c r="W192" s="137"/>
      <c r="X192" s="137"/>
      <c r="Y192" s="137"/>
    </row>
    <row r="193" spans="12:25" s="170" customFormat="1" ht="20.149999999999999" customHeight="1">
      <c r="L193" s="137"/>
      <c r="M193" s="137"/>
      <c r="N193" s="137"/>
      <c r="O193" s="137"/>
      <c r="P193" s="137"/>
      <c r="Q193" s="137"/>
      <c r="R193" s="137"/>
      <c r="S193" s="137"/>
      <c r="T193" s="137"/>
      <c r="U193" s="137"/>
      <c r="V193" s="137"/>
      <c r="W193" s="137"/>
      <c r="X193" s="137"/>
      <c r="Y193" s="137"/>
    </row>
    <row r="194" spans="12:25" s="170" customFormat="1" ht="20.149999999999999" customHeight="1">
      <c r="L194" s="137"/>
      <c r="M194" s="137"/>
      <c r="N194" s="137"/>
      <c r="O194" s="137"/>
      <c r="P194" s="137"/>
      <c r="Q194" s="137"/>
      <c r="R194" s="137"/>
      <c r="S194" s="137"/>
      <c r="T194" s="137"/>
      <c r="U194" s="137"/>
      <c r="V194" s="137"/>
      <c r="W194" s="137"/>
      <c r="X194" s="137"/>
      <c r="Y194" s="137"/>
    </row>
    <row r="195" spans="12:25" s="170" customFormat="1" ht="20.149999999999999" customHeight="1">
      <c r="L195" s="137"/>
      <c r="M195" s="137"/>
      <c r="N195" s="137"/>
      <c r="O195" s="137"/>
      <c r="P195" s="137"/>
      <c r="Q195" s="137"/>
      <c r="R195" s="137"/>
      <c r="S195" s="137"/>
      <c r="T195" s="137"/>
      <c r="U195" s="137"/>
      <c r="V195" s="137"/>
      <c r="W195" s="137"/>
      <c r="X195" s="137"/>
      <c r="Y195" s="137"/>
    </row>
    <row r="196" spans="12:25" s="170" customFormat="1" ht="20.149999999999999" customHeight="1">
      <c r="L196" s="137"/>
      <c r="M196" s="137"/>
      <c r="N196" s="137"/>
      <c r="O196" s="137"/>
      <c r="P196" s="137"/>
      <c r="Q196" s="137"/>
      <c r="R196" s="137"/>
      <c r="S196" s="137"/>
      <c r="T196" s="137"/>
      <c r="U196" s="137"/>
      <c r="V196" s="137"/>
      <c r="W196" s="137"/>
      <c r="X196" s="137"/>
      <c r="Y196" s="137"/>
    </row>
    <row r="197" spans="12:25" s="170" customFormat="1" ht="20.149999999999999" customHeight="1">
      <c r="L197" s="137"/>
      <c r="M197" s="137"/>
      <c r="N197" s="137"/>
      <c r="O197" s="137"/>
      <c r="P197" s="137"/>
      <c r="Q197" s="137"/>
      <c r="R197" s="137"/>
      <c r="S197" s="137"/>
      <c r="T197" s="137"/>
      <c r="U197" s="137"/>
      <c r="V197" s="137"/>
      <c r="W197" s="137"/>
      <c r="X197" s="137"/>
      <c r="Y197" s="137"/>
    </row>
    <row r="198" spans="12:25" s="170" customFormat="1" ht="20.149999999999999" customHeight="1">
      <c r="L198" s="137"/>
      <c r="M198" s="137"/>
      <c r="N198" s="137"/>
      <c r="O198" s="137"/>
      <c r="P198" s="137"/>
      <c r="Q198" s="137"/>
      <c r="R198" s="137"/>
      <c r="S198" s="137"/>
      <c r="T198" s="137"/>
      <c r="U198" s="137"/>
      <c r="V198" s="137"/>
      <c r="W198" s="137"/>
      <c r="X198" s="137"/>
      <c r="Y198" s="137"/>
    </row>
    <row r="199" spans="12:25" s="170" customFormat="1" ht="20.149999999999999" customHeight="1">
      <c r="L199" s="137"/>
      <c r="M199" s="137"/>
      <c r="N199" s="137"/>
      <c r="O199" s="137"/>
      <c r="P199" s="137"/>
      <c r="Q199" s="137"/>
      <c r="R199" s="137"/>
      <c r="S199" s="137"/>
      <c r="T199" s="137"/>
      <c r="U199" s="137"/>
      <c r="V199" s="137"/>
      <c r="W199" s="137"/>
      <c r="X199" s="137"/>
      <c r="Y199" s="137"/>
    </row>
    <row r="200" spans="12:25" s="170" customFormat="1" ht="20.149999999999999" customHeight="1">
      <c r="L200" s="137"/>
      <c r="M200" s="137"/>
      <c r="N200" s="137"/>
      <c r="O200" s="137"/>
      <c r="P200" s="137"/>
      <c r="Q200" s="137"/>
      <c r="R200" s="137"/>
      <c r="S200" s="137"/>
      <c r="T200" s="137"/>
      <c r="U200" s="137"/>
      <c r="V200" s="137"/>
      <c r="W200" s="137"/>
      <c r="X200" s="137"/>
      <c r="Y200" s="137"/>
    </row>
    <row r="201" spans="12:25" s="170" customFormat="1" ht="20.149999999999999" customHeight="1">
      <c r="L201" s="137"/>
      <c r="M201" s="137"/>
      <c r="N201" s="137"/>
      <c r="O201" s="137"/>
      <c r="P201" s="137"/>
      <c r="Q201" s="137"/>
      <c r="R201" s="137"/>
      <c r="S201" s="137"/>
      <c r="T201" s="137"/>
      <c r="U201" s="137"/>
      <c r="V201" s="137"/>
      <c r="W201" s="137"/>
      <c r="X201" s="137"/>
      <c r="Y201" s="137"/>
    </row>
    <row r="202" spans="12:25" s="170" customFormat="1" ht="20.149999999999999" customHeight="1">
      <c r="L202" s="137"/>
      <c r="M202" s="137"/>
      <c r="N202" s="137"/>
      <c r="O202" s="137"/>
      <c r="P202" s="137"/>
      <c r="Q202" s="137"/>
      <c r="R202" s="137"/>
      <c r="S202" s="137"/>
      <c r="T202" s="137"/>
      <c r="U202" s="137"/>
      <c r="V202" s="137"/>
      <c r="W202" s="137"/>
      <c r="X202" s="137"/>
      <c r="Y202" s="137"/>
    </row>
    <row r="203" spans="12:25" s="170" customFormat="1" ht="20.149999999999999" customHeight="1">
      <c r="L203" s="137"/>
      <c r="M203" s="137"/>
      <c r="N203" s="137"/>
      <c r="O203" s="137"/>
      <c r="P203" s="137"/>
      <c r="Q203" s="137"/>
      <c r="R203" s="137"/>
      <c r="S203" s="137"/>
      <c r="T203" s="137"/>
      <c r="U203" s="137"/>
      <c r="V203" s="137"/>
      <c r="W203" s="137"/>
      <c r="X203" s="137"/>
      <c r="Y203" s="137"/>
    </row>
    <row r="204" spans="12:25" s="170" customFormat="1" ht="20.149999999999999" customHeight="1">
      <c r="L204" s="137"/>
      <c r="M204" s="137"/>
      <c r="N204" s="137"/>
      <c r="O204" s="137"/>
      <c r="P204" s="137"/>
      <c r="Q204" s="137"/>
      <c r="R204" s="137"/>
      <c r="S204" s="137"/>
      <c r="T204" s="137"/>
      <c r="U204" s="137"/>
      <c r="V204" s="137"/>
      <c r="W204" s="137"/>
      <c r="X204" s="137"/>
      <c r="Y204" s="137"/>
    </row>
    <row r="205" spans="12:25" s="170" customFormat="1" ht="20.149999999999999" customHeight="1">
      <c r="L205" s="137"/>
      <c r="M205" s="137"/>
      <c r="N205" s="137"/>
      <c r="O205" s="137"/>
      <c r="P205" s="137"/>
      <c r="Q205" s="137"/>
      <c r="R205" s="137"/>
      <c r="S205" s="137"/>
      <c r="T205" s="137"/>
      <c r="U205" s="137"/>
      <c r="V205" s="137"/>
      <c r="W205" s="137"/>
      <c r="X205" s="137"/>
      <c r="Y205" s="137"/>
    </row>
    <row r="206" spans="12:25" s="170" customFormat="1" ht="20.149999999999999" customHeight="1">
      <c r="L206" s="137"/>
      <c r="M206" s="137"/>
      <c r="N206" s="137"/>
      <c r="O206" s="137"/>
      <c r="P206" s="137"/>
      <c r="Q206" s="137"/>
      <c r="R206" s="137"/>
      <c r="S206" s="137"/>
      <c r="T206" s="137"/>
      <c r="U206" s="137"/>
      <c r="V206" s="137"/>
      <c r="W206" s="137"/>
      <c r="X206" s="137"/>
      <c r="Y206" s="137"/>
    </row>
    <row r="207" spans="12:25" s="170" customFormat="1" ht="20.149999999999999" customHeight="1">
      <c r="L207" s="137"/>
      <c r="M207" s="137"/>
      <c r="N207" s="137"/>
      <c r="O207" s="137"/>
      <c r="P207" s="137"/>
      <c r="Q207" s="137"/>
      <c r="R207" s="137"/>
      <c r="S207" s="137"/>
      <c r="T207" s="137"/>
      <c r="U207" s="137"/>
      <c r="V207" s="137"/>
      <c r="W207" s="137"/>
      <c r="X207" s="137"/>
      <c r="Y207" s="137"/>
    </row>
    <row r="208" spans="12:25" s="170" customFormat="1" ht="20.149999999999999" customHeight="1">
      <c r="L208" s="137"/>
      <c r="M208" s="137"/>
      <c r="N208" s="137"/>
      <c r="O208" s="137"/>
      <c r="P208" s="137"/>
      <c r="Q208" s="137"/>
      <c r="R208" s="137"/>
      <c r="S208" s="137"/>
      <c r="T208" s="137"/>
      <c r="U208" s="137"/>
      <c r="V208" s="137"/>
      <c r="W208" s="137"/>
      <c r="X208" s="137"/>
      <c r="Y208" s="137"/>
    </row>
    <row r="209" spans="12:25" s="170" customFormat="1" ht="20.149999999999999" customHeight="1">
      <c r="L209" s="137"/>
      <c r="M209" s="137"/>
      <c r="N209" s="137"/>
      <c r="O209" s="137"/>
      <c r="P209" s="137"/>
      <c r="Q209" s="137"/>
      <c r="R209" s="137"/>
      <c r="S209" s="137"/>
      <c r="T209" s="137"/>
      <c r="U209" s="137"/>
      <c r="V209" s="137"/>
      <c r="W209" s="137"/>
      <c r="X209" s="137"/>
      <c r="Y209" s="137"/>
    </row>
    <row r="210" spans="12:25" s="170" customFormat="1" ht="20.149999999999999" customHeight="1">
      <c r="L210" s="137"/>
      <c r="M210" s="137"/>
      <c r="N210" s="137"/>
      <c r="O210" s="137"/>
      <c r="P210" s="137"/>
      <c r="Q210" s="137"/>
      <c r="R210" s="137"/>
      <c r="S210" s="137"/>
      <c r="T210" s="137"/>
      <c r="U210" s="137"/>
      <c r="V210" s="137"/>
      <c r="W210" s="137"/>
      <c r="X210" s="137"/>
      <c r="Y210" s="137"/>
    </row>
    <row r="211" spans="12:25" s="170" customFormat="1" ht="20.149999999999999" customHeight="1">
      <c r="L211" s="137"/>
      <c r="M211" s="137"/>
      <c r="N211" s="137"/>
      <c r="O211" s="137"/>
      <c r="P211" s="137"/>
      <c r="Q211" s="137"/>
      <c r="R211" s="137"/>
      <c r="S211" s="137"/>
      <c r="T211" s="137"/>
      <c r="U211" s="137"/>
      <c r="V211" s="137"/>
      <c r="W211" s="137"/>
      <c r="X211" s="137"/>
      <c r="Y211" s="137"/>
    </row>
    <row r="212" spans="12:25" s="170" customFormat="1" ht="20.149999999999999" customHeight="1">
      <c r="L212" s="137"/>
      <c r="M212" s="137"/>
      <c r="N212" s="137"/>
      <c r="O212" s="137"/>
      <c r="P212" s="137"/>
      <c r="Q212" s="137"/>
      <c r="R212" s="137"/>
      <c r="S212" s="137"/>
      <c r="T212" s="137"/>
      <c r="U212" s="137"/>
      <c r="V212" s="137"/>
      <c r="W212" s="137"/>
      <c r="X212" s="137"/>
      <c r="Y212" s="137"/>
    </row>
    <row r="213" spans="12:25" s="170" customFormat="1" ht="20.149999999999999" customHeight="1">
      <c r="L213" s="137"/>
      <c r="M213" s="137"/>
      <c r="N213" s="137"/>
      <c r="O213" s="137"/>
      <c r="P213" s="137"/>
      <c r="Q213" s="137"/>
      <c r="R213" s="137"/>
      <c r="S213" s="137"/>
      <c r="T213" s="137"/>
      <c r="U213" s="137"/>
      <c r="V213" s="137"/>
      <c r="W213" s="137"/>
      <c r="X213" s="137"/>
      <c r="Y213" s="137"/>
    </row>
    <row r="214" spans="12:25" s="170" customFormat="1" ht="20.149999999999999" customHeight="1">
      <c r="L214" s="137"/>
      <c r="M214" s="137"/>
      <c r="N214" s="137"/>
      <c r="O214" s="137"/>
      <c r="P214" s="137"/>
      <c r="Q214" s="137"/>
      <c r="R214" s="137"/>
      <c r="S214" s="137"/>
      <c r="T214" s="137"/>
      <c r="U214" s="137"/>
      <c r="V214" s="137"/>
      <c r="W214" s="137"/>
      <c r="X214" s="137"/>
      <c r="Y214" s="137"/>
    </row>
    <row r="215" spans="12:25" s="170" customFormat="1" ht="20.149999999999999" customHeight="1">
      <c r="L215" s="137"/>
      <c r="M215" s="137"/>
      <c r="N215" s="137"/>
      <c r="O215" s="137"/>
      <c r="P215" s="137"/>
      <c r="Q215" s="137"/>
      <c r="R215" s="137"/>
      <c r="S215" s="137"/>
      <c r="T215" s="137"/>
      <c r="U215" s="137"/>
      <c r="V215" s="137"/>
      <c r="W215" s="137"/>
      <c r="X215" s="137"/>
      <c r="Y215" s="137"/>
    </row>
    <row r="216" spans="12:25" s="170" customFormat="1" ht="20.149999999999999" customHeight="1">
      <c r="L216" s="137"/>
      <c r="M216" s="137"/>
      <c r="N216" s="137"/>
      <c r="O216" s="137"/>
      <c r="P216" s="137"/>
      <c r="Q216" s="137"/>
      <c r="R216" s="137"/>
      <c r="S216" s="137"/>
      <c r="T216" s="137"/>
      <c r="U216" s="137"/>
      <c r="V216" s="137"/>
      <c r="W216" s="137"/>
      <c r="X216" s="137"/>
      <c r="Y216" s="137"/>
    </row>
    <row r="217" spans="12:25" s="170" customFormat="1" ht="20.149999999999999" customHeight="1">
      <c r="L217" s="137"/>
      <c r="M217" s="137"/>
      <c r="N217" s="137"/>
      <c r="O217" s="137"/>
      <c r="P217" s="137"/>
      <c r="Q217" s="137"/>
      <c r="R217" s="137"/>
      <c r="S217" s="137"/>
      <c r="T217" s="137"/>
      <c r="U217" s="137"/>
      <c r="V217" s="137"/>
      <c r="W217" s="137"/>
      <c r="X217" s="137"/>
      <c r="Y217" s="137"/>
    </row>
    <row r="218" spans="12:25" s="170" customFormat="1" ht="20.149999999999999" customHeight="1">
      <c r="L218" s="137"/>
      <c r="M218" s="137"/>
      <c r="N218" s="137"/>
      <c r="O218" s="137"/>
      <c r="P218" s="137"/>
      <c r="Q218" s="137"/>
      <c r="R218" s="137"/>
      <c r="S218" s="137"/>
      <c r="T218" s="137"/>
      <c r="U218" s="137"/>
      <c r="V218" s="137"/>
      <c r="W218" s="137"/>
      <c r="X218" s="137"/>
      <c r="Y218" s="137"/>
    </row>
    <row r="219" spans="12:25" s="170" customFormat="1" ht="20.149999999999999" customHeight="1">
      <c r="L219" s="137"/>
      <c r="M219" s="137"/>
      <c r="N219" s="137"/>
      <c r="O219" s="137"/>
      <c r="P219" s="137"/>
      <c r="Q219" s="137"/>
      <c r="R219" s="137"/>
      <c r="S219" s="137"/>
      <c r="T219" s="137"/>
      <c r="U219" s="137"/>
      <c r="V219" s="137"/>
      <c r="W219" s="137"/>
      <c r="X219" s="137"/>
      <c r="Y219" s="137"/>
    </row>
    <row r="220" spans="12:25" s="170" customFormat="1" ht="20.149999999999999" customHeight="1">
      <c r="L220" s="137"/>
      <c r="M220" s="137"/>
      <c r="N220" s="137"/>
      <c r="O220" s="137"/>
      <c r="P220" s="137"/>
      <c r="Q220" s="137"/>
      <c r="R220" s="137"/>
      <c r="S220" s="137"/>
      <c r="T220" s="137"/>
      <c r="U220" s="137"/>
      <c r="V220" s="137"/>
      <c r="W220" s="137"/>
      <c r="X220" s="137"/>
      <c r="Y220" s="137"/>
    </row>
    <row r="221" spans="12:25" s="170" customFormat="1" ht="20.149999999999999" customHeight="1">
      <c r="L221" s="137"/>
      <c r="M221" s="137"/>
      <c r="N221" s="137"/>
      <c r="O221" s="137"/>
      <c r="P221" s="137"/>
      <c r="Q221" s="137"/>
      <c r="R221" s="137"/>
      <c r="S221" s="137"/>
      <c r="T221" s="137"/>
      <c r="U221" s="137"/>
      <c r="V221" s="137"/>
      <c r="W221" s="137"/>
      <c r="X221" s="137"/>
      <c r="Y221" s="137"/>
    </row>
    <row r="222" spans="12:25" s="170" customFormat="1" ht="20.149999999999999" customHeight="1">
      <c r="L222" s="137"/>
      <c r="M222" s="137"/>
      <c r="N222" s="137"/>
      <c r="O222" s="137"/>
      <c r="P222" s="137"/>
      <c r="Q222" s="137"/>
      <c r="R222" s="137"/>
      <c r="S222" s="137"/>
      <c r="T222" s="137"/>
      <c r="U222" s="137"/>
      <c r="V222" s="137"/>
      <c r="W222" s="137"/>
      <c r="X222" s="137"/>
      <c r="Y222" s="137"/>
    </row>
    <row r="223" spans="12:25" s="170" customFormat="1" ht="20.149999999999999" customHeight="1">
      <c r="L223" s="137"/>
      <c r="M223" s="137"/>
      <c r="N223" s="137"/>
      <c r="O223" s="137"/>
      <c r="P223" s="137"/>
      <c r="Q223" s="137"/>
      <c r="R223" s="137"/>
      <c r="S223" s="137"/>
      <c r="T223" s="137"/>
      <c r="U223" s="137"/>
      <c r="V223" s="137"/>
      <c r="W223" s="137"/>
      <c r="X223" s="137"/>
      <c r="Y223" s="137"/>
    </row>
    <row r="224" spans="12:25" s="170" customFormat="1" ht="20.149999999999999" customHeight="1">
      <c r="L224" s="137"/>
      <c r="M224" s="137"/>
      <c r="N224" s="137"/>
      <c r="O224" s="137"/>
      <c r="P224" s="137"/>
      <c r="Q224" s="137"/>
      <c r="R224" s="137"/>
      <c r="S224" s="137"/>
      <c r="T224" s="137"/>
      <c r="U224" s="137"/>
      <c r="V224" s="137"/>
      <c r="W224" s="137"/>
      <c r="X224" s="137"/>
      <c r="Y224" s="137"/>
    </row>
    <row r="225" spans="12:25" s="170" customFormat="1" ht="20.149999999999999" customHeight="1">
      <c r="L225" s="137"/>
      <c r="M225" s="137"/>
      <c r="N225" s="137"/>
      <c r="O225" s="137"/>
      <c r="P225" s="137"/>
      <c r="Q225" s="137"/>
      <c r="R225" s="137"/>
      <c r="S225" s="137"/>
      <c r="T225" s="137"/>
      <c r="U225" s="137"/>
      <c r="V225" s="137"/>
      <c r="W225" s="137"/>
      <c r="X225" s="137"/>
      <c r="Y225" s="137"/>
    </row>
    <row r="226" spans="12:25" s="170" customFormat="1" ht="20.149999999999999" customHeight="1">
      <c r="L226" s="137"/>
      <c r="M226" s="137"/>
      <c r="N226" s="137"/>
      <c r="O226" s="137"/>
      <c r="P226" s="137"/>
      <c r="Q226" s="137"/>
      <c r="R226" s="137"/>
      <c r="S226" s="137"/>
      <c r="T226" s="137"/>
      <c r="U226" s="137"/>
      <c r="V226" s="137"/>
      <c r="W226" s="137"/>
      <c r="X226" s="137"/>
      <c r="Y226" s="137"/>
    </row>
    <row r="227" spans="12:25" s="170" customFormat="1" ht="20.149999999999999" customHeight="1">
      <c r="L227" s="137"/>
      <c r="M227" s="137"/>
      <c r="N227" s="137"/>
      <c r="O227" s="137"/>
      <c r="P227" s="137"/>
      <c r="Q227" s="137"/>
      <c r="R227" s="137"/>
      <c r="S227" s="137"/>
      <c r="T227" s="137"/>
      <c r="U227" s="137"/>
      <c r="V227" s="137"/>
      <c r="W227" s="137"/>
      <c r="X227" s="137"/>
      <c r="Y227" s="137"/>
    </row>
    <row r="228" spans="12:25" s="170" customFormat="1" ht="20.149999999999999" customHeight="1">
      <c r="L228" s="137"/>
      <c r="M228" s="137"/>
      <c r="N228" s="137"/>
      <c r="O228" s="137"/>
      <c r="P228" s="137"/>
      <c r="Q228" s="137"/>
      <c r="R228" s="137"/>
      <c r="S228" s="137"/>
      <c r="T228" s="137"/>
      <c r="U228" s="137"/>
      <c r="V228" s="137"/>
      <c r="W228" s="137"/>
      <c r="X228" s="137"/>
      <c r="Y228" s="137"/>
    </row>
    <row r="229" spans="12:25" s="170" customFormat="1" ht="20.149999999999999" customHeight="1">
      <c r="L229" s="137"/>
      <c r="M229" s="137"/>
      <c r="N229" s="137"/>
      <c r="O229" s="137"/>
      <c r="P229" s="137"/>
      <c r="Q229" s="137"/>
      <c r="R229" s="137"/>
      <c r="S229" s="137"/>
      <c r="T229" s="137"/>
      <c r="U229" s="137"/>
      <c r="V229" s="137"/>
      <c r="W229" s="137"/>
      <c r="X229" s="137"/>
      <c r="Y229" s="137"/>
    </row>
    <row r="230" spans="12:25" s="170" customFormat="1" ht="20.149999999999999" customHeight="1">
      <c r="L230" s="137"/>
      <c r="M230" s="137"/>
      <c r="N230" s="137"/>
      <c r="O230" s="137"/>
      <c r="P230" s="137"/>
      <c r="Q230" s="137"/>
      <c r="R230" s="137"/>
      <c r="S230" s="137"/>
      <c r="T230" s="137"/>
      <c r="U230" s="137"/>
      <c r="V230" s="137"/>
      <c r="W230" s="137"/>
      <c r="X230" s="137"/>
      <c r="Y230" s="137"/>
    </row>
    <row r="231" spans="12:25" s="170" customFormat="1" ht="20.149999999999999" customHeight="1">
      <c r="L231" s="137"/>
      <c r="M231" s="137"/>
      <c r="N231" s="137"/>
      <c r="O231" s="137"/>
      <c r="P231" s="137"/>
      <c r="Q231" s="137"/>
      <c r="R231" s="137"/>
      <c r="S231" s="137"/>
      <c r="T231" s="137"/>
      <c r="U231" s="137"/>
      <c r="V231" s="137"/>
      <c r="W231" s="137"/>
      <c r="X231" s="137"/>
      <c r="Y231" s="137"/>
    </row>
    <row r="232" spans="12:25" s="170" customFormat="1" ht="20.149999999999999" customHeight="1">
      <c r="L232" s="137"/>
      <c r="M232" s="137"/>
      <c r="N232" s="137"/>
      <c r="O232" s="137"/>
      <c r="P232" s="137"/>
      <c r="Q232" s="137"/>
      <c r="R232" s="137"/>
      <c r="S232" s="137"/>
      <c r="T232" s="137"/>
      <c r="U232" s="137"/>
      <c r="V232" s="137"/>
      <c r="W232" s="137"/>
      <c r="X232" s="137"/>
      <c r="Y232" s="137"/>
    </row>
    <row r="233" spans="12:25" s="170" customFormat="1" ht="20.149999999999999" customHeight="1">
      <c r="L233" s="137"/>
      <c r="M233" s="137"/>
      <c r="N233" s="137"/>
      <c r="O233" s="137"/>
      <c r="P233" s="137"/>
      <c r="Q233" s="137"/>
      <c r="R233" s="137"/>
      <c r="S233" s="137"/>
      <c r="T233" s="137"/>
      <c r="U233" s="137"/>
      <c r="V233" s="137"/>
      <c r="W233" s="137"/>
      <c r="X233" s="137"/>
      <c r="Y233" s="137"/>
    </row>
    <row r="234" spans="12:25" s="170" customFormat="1" ht="20.149999999999999" customHeight="1">
      <c r="L234" s="137"/>
      <c r="M234" s="137"/>
      <c r="N234" s="137"/>
      <c r="O234" s="137"/>
      <c r="P234" s="137"/>
      <c r="Q234" s="137"/>
      <c r="R234" s="137"/>
      <c r="S234" s="137"/>
      <c r="T234" s="137"/>
      <c r="U234" s="137"/>
      <c r="V234" s="137"/>
      <c r="W234" s="137"/>
      <c r="X234" s="137"/>
      <c r="Y234" s="137"/>
    </row>
    <row r="235" spans="12:25" s="170" customFormat="1" ht="20.149999999999999" customHeight="1">
      <c r="L235" s="137"/>
      <c r="M235" s="137"/>
      <c r="N235" s="137"/>
      <c r="O235" s="137"/>
      <c r="P235" s="137"/>
      <c r="Q235" s="137"/>
      <c r="R235" s="137"/>
      <c r="S235" s="137"/>
      <c r="T235" s="137"/>
      <c r="U235" s="137"/>
      <c r="V235" s="137"/>
      <c r="W235" s="137"/>
      <c r="X235" s="137"/>
      <c r="Y235" s="137"/>
    </row>
    <row r="236" spans="12:25" s="170" customFormat="1" ht="20.149999999999999" customHeight="1">
      <c r="L236" s="137"/>
      <c r="M236" s="137"/>
      <c r="N236" s="137"/>
      <c r="O236" s="137"/>
      <c r="P236" s="137"/>
      <c r="Q236" s="137"/>
      <c r="R236" s="137"/>
      <c r="S236" s="137"/>
      <c r="T236" s="137"/>
      <c r="U236" s="137"/>
      <c r="V236" s="137"/>
      <c r="W236" s="137"/>
      <c r="X236" s="137"/>
      <c r="Y236" s="137"/>
    </row>
    <row r="237" spans="12:25" s="170" customFormat="1" ht="20.149999999999999" customHeight="1">
      <c r="L237" s="137"/>
      <c r="M237" s="137"/>
      <c r="N237" s="137"/>
      <c r="O237" s="137"/>
      <c r="P237" s="137"/>
      <c r="Q237" s="137"/>
      <c r="R237" s="137"/>
      <c r="S237" s="137"/>
      <c r="T237" s="137"/>
      <c r="U237" s="137"/>
      <c r="V237" s="137"/>
      <c r="W237" s="137"/>
      <c r="X237" s="137"/>
      <c r="Y237" s="137"/>
    </row>
    <row r="238" spans="12:25" s="170" customFormat="1" ht="20.149999999999999" customHeight="1">
      <c r="L238" s="137"/>
      <c r="M238" s="137"/>
      <c r="N238" s="137"/>
      <c r="O238" s="137"/>
      <c r="P238" s="137"/>
      <c r="Q238" s="137"/>
      <c r="R238" s="137"/>
      <c r="S238" s="137"/>
      <c r="T238" s="137"/>
      <c r="U238" s="137"/>
      <c r="V238" s="137"/>
      <c r="W238" s="137"/>
      <c r="X238" s="137"/>
      <c r="Y238" s="137"/>
    </row>
    <row r="239" spans="12:25" s="170" customFormat="1" ht="20.149999999999999" customHeight="1">
      <c r="L239" s="137"/>
      <c r="M239" s="137"/>
      <c r="N239" s="137"/>
      <c r="O239" s="137"/>
      <c r="P239" s="137"/>
      <c r="Q239" s="137"/>
      <c r="R239" s="137"/>
      <c r="S239" s="137"/>
      <c r="T239" s="137"/>
      <c r="U239" s="137"/>
      <c r="V239" s="137"/>
      <c r="W239" s="137"/>
      <c r="X239" s="137"/>
      <c r="Y239" s="137"/>
    </row>
    <row r="240" spans="12:25" s="170" customFormat="1" ht="20.149999999999999" customHeight="1">
      <c r="L240" s="137"/>
      <c r="M240" s="137"/>
      <c r="N240" s="137"/>
      <c r="O240" s="137"/>
      <c r="P240" s="137"/>
      <c r="Q240" s="137"/>
      <c r="R240" s="137"/>
      <c r="S240" s="137"/>
      <c r="T240" s="137"/>
      <c r="U240" s="137"/>
      <c r="V240" s="137"/>
      <c r="W240" s="137"/>
      <c r="X240" s="137"/>
      <c r="Y240" s="137"/>
    </row>
    <row r="241" spans="12:25" s="170" customFormat="1" ht="20.149999999999999" customHeight="1">
      <c r="L241" s="137"/>
      <c r="M241" s="137"/>
      <c r="N241" s="137"/>
      <c r="O241" s="137"/>
      <c r="P241" s="137"/>
      <c r="Q241" s="137"/>
      <c r="R241" s="137"/>
      <c r="S241" s="137"/>
      <c r="T241" s="137"/>
      <c r="U241" s="137"/>
      <c r="V241" s="137"/>
      <c r="W241" s="137"/>
      <c r="X241" s="137"/>
      <c r="Y241" s="137"/>
    </row>
    <row r="242" spans="12:25" s="170" customFormat="1" ht="20.149999999999999" customHeight="1">
      <c r="L242" s="137"/>
      <c r="M242" s="137"/>
      <c r="N242" s="137"/>
      <c r="O242" s="137"/>
      <c r="P242" s="137"/>
      <c r="Q242" s="137"/>
      <c r="R242" s="137"/>
      <c r="S242" s="137"/>
      <c r="T242" s="137"/>
      <c r="U242" s="137"/>
      <c r="V242" s="137"/>
      <c r="W242" s="137"/>
      <c r="X242" s="137"/>
      <c r="Y242" s="137"/>
    </row>
    <row r="243" spans="12:25" s="170" customFormat="1" ht="20.149999999999999" customHeight="1">
      <c r="L243" s="137"/>
      <c r="M243" s="137"/>
      <c r="N243" s="137"/>
      <c r="O243" s="137"/>
      <c r="P243" s="137"/>
      <c r="Q243" s="137"/>
      <c r="R243" s="137"/>
      <c r="S243" s="137"/>
      <c r="T243" s="137"/>
      <c r="U243" s="137"/>
      <c r="V243" s="137"/>
      <c r="W243" s="137"/>
      <c r="X243" s="137"/>
      <c r="Y243" s="137"/>
    </row>
    <row r="244" spans="12:25" s="170" customFormat="1" ht="20.149999999999999" customHeight="1">
      <c r="L244" s="137"/>
      <c r="M244" s="137"/>
      <c r="N244" s="137"/>
      <c r="O244" s="137"/>
      <c r="P244" s="137"/>
      <c r="Q244" s="137"/>
      <c r="R244" s="137"/>
      <c r="S244" s="137"/>
      <c r="T244" s="137"/>
      <c r="U244" s="137"/>
      <c r="V244" s="137"/>
      <c r="W244" s="137"/>
      <c r="X244" s="137"/>
      <c r="Y244" s="137"/>
    </row>
    <row r="245" spans="12:25" s="170" customFormat="1" ht="20.149999999999999" customHeight="1">
      <c r="L245" s="137"/>
      <c r="M245" s="137"/>
      <c r="N245" s="137"/>
      <c r="O245" s="137"/>
      <c r="P245" s="137"/>
      <c r="Q245" s="137"/>
      <c r="R245" s="137"/>
      <c r="S245" s="137"/>
      <c r="T245" s="137"/>
      <c r="U245" s="137"/>
      <c r="V245" s="137"/>
      <c r="W245" s="137"/>
      <c r="X245" s="137"/>
      <c r="Y245" s="137"/>
    </row>
    <row r="246" spans="12:25" s="170" customFormat="1" ht="20.149999999999999" customHeight="1">
      <c r="L246" s="137"/>
      <c r="M246" s="137"/>
      <c r="N246" s="137"/>
      <c r="O246" s="137"/>
      <c r="P246" s="137"/>
      <c r="Q246" s="137"/>
      <c r="R246" s="137"/>
      <c r="S246" s="137"/>
      <c r="T246" s="137"/>
      <c r="U246" s="137"/>
      <c r="V246" s="137"/>
      <c r="W246" s="137"/>
      <c r="X246" s="137"/>
      <c r="Y246" s="137"/>
    </row>
    <row r="247" spans="12:25" s="170" customFormat="1" ht="20.149999999999999" customHeight="1">
      <c r="L247" s="137"/>
      <c r="M247" s="137"/>
      <c r="N247" s="137"/>
      <c r="O247" s="137"/>
      <c r="P247" s="137"/>
      <c r="Q247" s="137"/>
      <c r="R247" s="137"/>
      <c r="S247" s="137"/>
      <c r="T247" s="137"/>
      <c r="U247" s="137"/>
      <c r="V247" s="137"/>
      <c r="W247" s="137"/>
      <c r="X247" s="137"/>
      <c r="Y247" s="137"/>
    </row>
    <row r="248" spans="12:25" s="170" customFormat="1" ht="20.149999999999999" customHeight="1">
      <c r="L248" s="137"/>
      <c r="M248" s="137"/>
      <c r="N248" s="137"/>
      <c r="O248" s="137"/>
      <c r="P248" s="137"/>
      <c r="Q248" s="137"/>
      <c r="R248" s="137"/>
      <c r="S248" s="137"/>
      <c r="T248" s="137"/>
      <c r="U248" s="137"/>
      <c r="V248" s="137"/>
      <c r="W248" s="137"/>
      <c r="X248" s="137"/>
      <c r="Y248" s="137"/>
    </row>
    <row r="249" spans="12:25" s="170" customFormat="1" ht="20.149999999999999" customHeight="1">
      <c r="L249" s="137"/>
      <c r="M249" s="137"/>
      <c r="N249" s="137"/>
      <c r="O249" s="137"/>
      <c r="P249" s="137"/>
      <c r="Q249" s="137"/>
      <c r="R249" s="137"/>
      <c r="S249" s="137"/>
      <c r="T249" s="137"/>
      <c r="U249" s="137"/>
      <c r="V249" s="137"/>
      <c r="W249" s="137"/>
      <c r="X249" s="137"/>
      <c r="Y249" s="137"/>
    </row>
    <row r="250" spans="12:25" s="170" customFormat="1" ht="20.149999999999999" customHeight="1">
      <c r="L250" s="137"/>
      <c r="M250" s="137"/>
      <c r="N250" s="137"/>
      <c r="O250" s="137"/>
      <c r="P250" s="137"/>
      <c r="Q250" s="137"/>
      <c r="R250" s="137"/>
      <c r="S250" s="137"/>
      <c r="T250" s="137"/>
      <c r="U250" s="137"/>
      <c r="V250" s="137"/>
      <c r="W250" s="137"/>
      <c r="X250" s="137"/>
      <c r="Y250" s="137"/>
    </row>
    <row r="251" spans="12:25" s="170" customFormat="1" ht="20.149999999999999" customHeight="1">
      <c r="L251" s="137"/>
      <c r="M251" s="137"/>
      <c r="N251" s="137"/>
      <c r="O251" s="137"/>
      <c r="P251" s="137"/>
      <c r="Q251" s="137"/>
      <c r="R251" s="137"/>
      <c r="S251" s="137"/>
      <c r="T251" s="137"/>
      <c r="U251" s="137"/>
      <c r="V251" s="137"/>
      <c r="W251" s="137"/>
      <c r="X251" s="137"/>
      <c r="Y251" s="137"/>
    </row>
    <row r="252" spans="12:25" s="170" customFormat="1" ht="20.149999999999999" customHeight="1">
      <c r="L252" s="137"/>
      <c r="M252" s="137"/>
      <c r="N252" s="137"/>
      <c r="O252" s="137"/>
      <c r="P252" s="137"/>
      <c r="Q252" s="137"/>
      <c r="R252" s="137"/>
      <c r="S252" s="137"/>
      <c r="T252" s="137"/>
      <c r="U252" s="137"/>
      <c r="V252" s="137"/>
      <c r="W252" s="137"/>
      <c r="X252" s="137"/>
      <c r="Y252" s="137"/>
    </row>
    <row r="253" spans="12:25" s="170" customFormat="1" ht="20.149999999999999" customHeight="1">
      <c r="L253" s="137"/>
      <c r="M253" s="137"/>
      <c r="N253" s="137"/>
      <c r="O253" s="137"/>
      <c r="P253" s="137"/>
      <c r="Q253" s="137"/>
      <c r="R253" s="137"/>
      <c r="S253" s="137"/>
      <c r="T253" s="137"/>
      <c r="U253" s="137"/>
      <c r="V253" s="137"/>
      <c r="W253" s="137"/>
      <c r="X253" s="137"/>
      <c r="Y253" s="137"/>
    </row>
    <row r="254" spans="12:25" s="170" customFormat="1" ht="20.149999999999999" customHeight="1">
      <c r="L254" s="137"/>
      <c r="M254" s="137"/>
      <c r="N254" s="137"/>
      <c r="O254" s="137"/>
      <c r="P254" s="137"/>
      <c r="Q254" s="137"/>
      <c r="R254" s="137"/>
      <c r="S254" s="137"/>
      <c r="T254" s="137"/>
      <c r="U254" s="137"/>
      <c r="V254" s="137"/>
      <c r="W254" s="137"/>
      <c r="X254" s="137"/>
      <c r="Y254" s="137"/>
    </row>
    <row r="255" spans="12:25" s="170" customFormat="1" ht="20.149999999999999" customHeight="1">
      <c r="L255" s="137"/>
      <c r="M255" s="137"/>
      <c r="N255" s="137"/>
      <c r="O255" s="137"/>
      <c r="P255" s="137"/>
      <c r="Q255" s="137"/>
      <c r="R255" s="137"/>
      <c r="S255" s="137"/>
      <c r="T255" s="137"/>
      <c r="U255" s="137"/>
      <c r="V255" s="137"/>
      <c r="W255" s="137"/>
      <c r="X255" s="137"/>
      <c r="Y255" s="137"/>
    </row>
    <row r="256" spans="12:25" s="170" customFormat="1" ht="20.149999999999999" customHeight="1">
      <c r="L256" s="137"/>
      <c r="M256" s="137"/>
      <c r="N256" s="137"/>
      <c r="O256" s="137"/>
      <c r="P256" s="137"/>
      <c r="Q256" s="137"/>
      <c r="R256" s="137"/>
      <c r="S256" s="137"/>
      <c r="T256" s="137"/>
      <c r="U256" s="137"/>
      <c r="V256" s="137"/>
      <c r="W256" s="137"/>
      <c r="X256" s="137"/>
      <c r="Y256" s="137"/>
    </row>
    <row r="257" spans="12:25" s="170" customFormat="1" ht="20.149999999999999" customHeight="1">
      <c r="L257" s="137"/>
      <c r="M257" s="137"/>
      <c r="N257" s="137"/>
      <c r="O257" s="137"/>
      <c r="P257" s="137"/>
      <c r="Q257" s="137"/>
      <c r="R257" s="137"/>
      <c r="S257" s="137"/>
      <c r="T257" s="137"/>
      <c r="U257" s="137"/>
      <c r="V257" s="137"/>
      <c r="W257" s="137"/>
      <c r="X257" s="137"/>
      <c r="Y257" s="137"/>
    </row>
    <row r="258" spans="12:25" s="170" customFormat="1" ht="20.149999999999999" customHeight="1">
      <c r="L258" s="137"/>
      <c r="M258" s="137"/>
      <c r="N258" s="137"/>
      <c r="O258" s="137"/>
      <c r="P258" s="137"/>
      <c r="Q258" s="137"/>
      <c r="R258" s="137"/>
      <c r="S258" s="137"/>
      <c r="T258" s="137"/>
      <c r="U258" s="137"/>
      <c r="V258" s="137"/>
      <c r="W258" s="137"/>
      <c r="X258" s="137"/>
      <c r="Y258" s="137"/>
    </row>
    <row r="259" spans="12:25" s="170" customFormat="1" ht="20.149999999999999" customHeight="1">
      <c r="L259" s="137"/>
      <c r="M259" s="137"/>
      <c r="N259" s="137"/>
      <c r="O259" s="137"/>
      <c r="P259" s="137"/>
      <c r="Q259" s="137"/>
      <c r="R259" s="137"/>
      <c r="S259" s="137"/>
      <c r="T259" s="137"/>
      <c r="U259" s="137"/>
      <c r="V259" s="137"/>
      <c r="W259" s="137"/>
      <c r="X259" s="137"/>
      <c r="Y259" s="137"/>
    </row>
    <row r="260" spans="12:25" s="170" customFormat="1" ht="20.149999999999999" customHeight="1">
      <c r="L260" s="137"/>
      <c r="M260" s="137"/>
      <c r="N260" s="137"/>
      <c r="O260" s="137"/>
      <c r="P260" s="137"/>
      <c r="Q260" s="137"/>
      <c r="R260" s="137"/>
      <c r="S260" s="137"/>
      <c r="T260" s="137"/>
      <c r="U260" s="137"/>
      <c r="V260" s="137"/>
      <c r="W260" s="137"/>
      <c r="X260" s="137"/>
      <c r="Y260" s="137"/>
    </row>
    <row r="261" spans="12:25" s="170" customFormat="1" ht="20.149999999999999" customHeight="1">
      <c r="L261" s="137"/>
      <c r="M261" s="137"/>
      <c r="N261" s="137"/>
      <c r="O261" s="137"/>
      <c r="P261" s="137"/>
      <c r="Q261" s="137"/>
      <c r="R261" s="137"/>
      <c r="S261" s="137"/>
      <c r="T261" s="137"/>
      <c r="U261" s="137"/>
      <c r="V261" s="137"/>
      <c r="W261" s="137"/>
      <c r="X261" s="137"/>
      <c r="Y261" s="137"/>
    </row>
    <row r="262" spans="12:25" s="170" customFormat="1" ht="20.149999999999999" customHeight="1">
      <c r="L262" s="137"/>
      <c r="M262" s="137"/>
      <c r="N262" s="137"/>
      <c r="O262" s="137"/>
      <c r="P262" s="137"/>
      <c r="Q262" s="137"/>
      <c r="R262" s="137"/>
      <c r="S262" s="137"/>
      <c r="T262" s="137"/>
      <c r="U262" s="137"/>
      <c r="V262" s="137"/>
      <c r="W262" s="137"/>
      <c r="X262" s="137"/>
      <c r="Y262" s="137"/>
    </row>
    <row r="263" spans="12:25" s="170" customFormat="1" ht="20.149999999999999" customHeight="1">
      <c r="L263" s="137"/>
      <c r="M263" s="137"/>
      <c r="N263" s="137"/>
      <c r="O263" s="137"/>
      <c r="P263" s="137"/>
      <c r="Q263" s="137"/>
      <c r="R263" s="137"/>
      <c r="S263" s="137"/>
      <c r="T263" s="137"/>
      <c r="U263" s="137"/>
      <c r="V263" s="137"/>
      <c r="W263" s="137"/>
      <c r="X263" s="137"/>
      <c r="Y263" s="137"/>
    </row>
    <row r="264" spans="12:25" s="170" customFormat="1" ht="20.149999999999999" customHeight="1">
      <c r="L264" s="137"/>
      <c r="M264" s="137"/>
      <c r="N264" s="137"/>
      <c r="O264" s="137"/>
      <c r="P264" s="137"/>
      <c r="Q264" s="137"/>
      <c r="R264" s="137"/>
      <c r="S264" s="137"/>
      <c r="T264" s="137"/>
      <c r="U264" s="137"/>
      <c r="V264" s="137"/>
      <c r="W264" s="137"/>
      <c r="X264" s="137"/>
      <c r="Y264" s="137"/>
    </row>
    <row r="265" spans="12:25" s="170" customFormat="1" ht="20.149999999999999" customHeight="1">
      <c r="L265" s="137"/>
      <c r="M265" s="137"/>
      <c r="N265" s="137"/>
      <c r="O265" s="137"/>
      <c r="P265" s="137"/>
      <c r="Q265" s="137"/>
      <c r="R265" s="137"/>
      <c r="S265" s="137"/>
      <c r="T265" s="137"/>
      <c r="U265" s="137"/>
      <c r="V265" s="137"/>
      <c r="W265" s="137"/>
      <c r="X265" s="137"/>
      <c r="Y265" s="137"/>
    </row>
    <row r="266" spans="12:25" s="170" customFormat="1" ht="20.149999999999999" customHeight="1">
      <c r="L266" s="137"/>
      <c r="M266" s="137"/>
      <c r="N266" s="137"/>
      <c r="O266" s="137"/>
      <c r="P266" s="137"/>
      <c r="Q266" s="137"/>
      <c r="R266" s="137"/>
      <c r="S266" s="137"/>
      <c r="T266" s="137"/>
      <c r="U266" s="137"/>
      <c r="V266" s="137"/>
      <c r="W266" s="137"/>
      <c r="X266" s="137"/>
      <c r="Y266" s="137"/>
    </row>
    <row r="267" spans="12:25" s="170" customFormat="1" ht="20.149999999999999" customHeight="1">
      <c r="L267" s="137"/>
      <c r="M267" s="137"/>
      <c r="N267" s="137"/>
      <c r="O267" s="137"/>
      <c r="P267" s="137"/>
      <c r="Q267" s="137"/>
      <c r="R267" s="137"/>
      <c r="S267" s="137"/>
      <c r="T267" s="137"/>
      <c r="U267" s="137"/>
      <c r="V267" s="137"/>
      <c r="W267" s="137"/>
      <c r="X267" s="137"/>
      <c r="Y267" s="137"/>
    </row>
    <row r="268" spans="12:25" s="170" customFormat="1" ht="20.149999999999999" customHeight="1">
      <c r="L268" s="137"/>
      <c r="M268" s="137"/>
      <c r="N268" s="137"/>
      <c r="O268" s="137"/>
      <c r="P268" s="137"/>
      <c r="Q268" s="137"/>
      <c r="R268" s="137"/>
      <c r="S268" s="137"/>
      <c r="T268" s="137"/>
      <c r="U268" s="137"/>
      <c r="V268" s="137"/>
      <c r="W268" s="137"/>
      <c r="X268" s="137"/>
      <c r="Y268" s="137"/>
    </row>
    <row r="269" spans="12:25" s="170" customFormat="1" ht="20.149999999999999" customHeight="1">
      <c r="L269" s="137"/>
      <c r="M269" s="137"/>
      <c r="N269" s="137"/>
      <c r="O269" s="137"/>
      <c r="P269" s="137"/>
      <c r="Q269" s="137"/>
      <c r="R269" s="137"/>
      <c r="S269" s="137"/>
      <c r="T269" s="137"/>
      <c r="U269" s="137"/>
      <c r="V269" s="137"/>
      <c r="W269" s="137"/>
      <c r="X269" s="137"/>
      <c r="Y269" s="137"/>
    </row>
    <row r="270" spans="12:25" s="170" customFormat="1" ht="20.149999999999999" customHeight="1">
      <c r="L270" s="137"/>
      <c r="M270" s="137"/>
      <c r="N270" s="137"/>
      <c r="O270" s="137"/>
      <c r="P270" s="137"/>
      <c r="Q270" s="137"/>
      <c r="R270" s="137"/>
      <c r="S270" s="137"/>
      <c r="T270" s="137"/>
      <c r="U270" s="137"/>
      <c r="V270" s="137"/>
      <c r="W270" s="137"/>
      <c r="X270" s="137"/>
      <c r="Y270" s="137"/>
    </row>
    <row r="271" spans="12:25" s="170" customFormat="1" ht="20.149999999999999" customHeight="1">
      <c r="L271" s="137"/>
      <c r="M271" s="137"/>
      <c r="N271" s="137"/>
      <c r="O271" s="137"/>
      <c r="P271" s="137"/>
      <c r="Q271" s="137"/>
      <c r="R271" s="137"/>
      <c r="S271" s="137"/>
      <c r="T271" s="137"/>
      <c r="U271" s="137"/>
      <c r="V271" s="137"/>
      <c r="W271" s="137"/>
      <c r="X271" s="137"/>
      <c r="Y271" s="137"/>
    </row>
    <row r="272" spans="12:25" s="170" customFormat="1" ht="20.149999999999999" customHeight="1">
      <c r="L272" s="137"/>
      <c r="M272" s="137"/>
      <c r="N272" s="137"/>
      <c r="O272" s="137"/>
      <c r="P272" s="137"/>
      <c r="Q272" s="137"/>
      <c r="R272" s="137"/>
      <c r="S272" s="137"/>
      <c r="T272" s="137"/>
      <c r="U272" s="137"/>
      <c r="V272" s="137"/>
      <c r="W272" s="137"/>
      <c r="X272" s="137"/>
      <c r="Y272" s="137"/>
    </row>
    <row r="273" spans="12:25" s="170" customFormat="1" ht="20.149999999999999" customHeight="1">
      <c r="L273" s="137"/>
      <c r="M273" s="137"/>
      <c r="N273" s="137"/>
      <c r="O273" s="137"/>
      <c r="P273" s="137"/>
      <c r="Q273" s="137"/>
      <c r="R273" s="137"/>
      <c r="S273" s="137"/>
      <c r="T273" s="137"/>
      <c r="U273" s="137"/>
      <c r="V273" s="137"/>
      <c r="W273" s="137"/>
      <c r="X273" s="137"/>
      <c r="Y273" s="137"/>
    </row>
    <row r="274" spans="12:25" s="170" customFormat="1" ht="20.149999999999999" customHeight="1">
      <c r="L274" s="137"/>
      <c r="M274" s="137"/>
      <c r="N274" s="137"/>
      <c r="O274" s="137"/>
      <c r="P274" s="137"/>
      <c r="Q274" s="137"/>
      <c r="R274" s="137"/>
      <c r="S274" s="137"/>
      <c r="T274" s="137"/>
      <c r="U274" s="137"/>
      <c r="V274" s="137"/>
      <c r="W274" s="137"/>
      <c r="X274" s="137"/>
      <c r="Y274" s="137"/>
    </row>
    <row r="275" spans="12:25" s="170" customFormat="1" ht="20.149999999999999" customHeight="1">
      <c r="L275" s="137"/>
      <c r="M275" s="137"/>
      <c r="N275" s="137"/>
      <c r="O275" s="137"/>
      <c r="P275" s="137"/>
      <c r="Q275" s="137"/>
      <c r="R275" s="137"/>
      <c r="S275" s="137"/>
      <c r="T275" s="137"/>
      <c r="U275" s="137"/>
      <c r="V275" s="137"/>
      <c r="W275" s="137"/>
      <c r="X275" s="137"/>
      <c r="Y275" s="137"/>
    </row>
    <row r="276" spans="12:25" s="170" customFormat="1" ht="20.149999999999999" customHeight="1">
      <c r="L276" s="137"/>
      <c r="M276" s="137"/>
      <c r="N276" s="137"/>
      <c r="O276" s="137"/>
      <c r="P276" s="137"/>
      <c r="Q276" s="137"/>
      <c r="R276" s="137"/>
      <c r="S276" s="137"/>
      <c r="T276" s="137"/>
      <c r="U276" s="137"/>
      <c r="V276" s="137"/>
      <c r="W276" s="137"/>
      <c r="X276" s="137"/>
      <c r="Y276" s="137"/>
    </row>
    <row r="277" spans="12:25" s="170" customFormat="1" ht="20.149999999999999" customHeight="1">
      <c r="L277" s="137"/>
      <c r="M277" s="137"/>
      <c r="N277" s="137"/>
      <c r="O277" s="137"/>
      <c r="P277" s="137"/>
      <c r="Q277" s="137"/>
      <c r="R277" s="137"/>
      <c r="S277" s="137"/>
      <c r="T277" s="137"/>
      <c r="U277" s="137"/>
      <c r="V277" s="137"/>
      <c r="W277" s="137"/>
      <c r="X277" s="137"/>
      <c r="Y277" s="137"/>
    </row>
    <row r="278" spans="12:25" s="170" customFormat="1" ht="20.149999999999999" customHeight="1">
      <c r="L278" s="137"/>
      <c r="M278" s="137"/>
      <c r="N278" s="137"/>
      <c r="O278" s="137"/>
      <c r="P278" s="137"/>
      <c r="Q278" s="137"/>
      <c r="R278" s="137"/>
      <c r="S278" s="137"/>
      <c r="T278" s="137"/>
      <c r="U278" s="137"/>
      <c r="V278" s="137"/>
      <c r="W278" s="137"/>
      <c r="X278" s="137"/>
      <c r="Y278" s="137"/>
    </row>
    <row r="279" spans="12:25" s="170" customFormat="1" ht="20.149999999999999" customHeight="1">
      <c r="L279" s="137"/>
      <c r="M279" s="137"/>
      <c r="N279" s="137"/>
      <c r="O279" s="137"/>
      <c r="P279" s="137"/>
      <c r="Q279" s="137"/>
      <c r="R279" s="137"/>
      <c r="S279" s="137"/>
      <c r="T279" s="137"/>
      <c r="U279" s="137"/>
      <c r="V279" s="137"/>
      <c r="W279" s="137"/>
      <c r="X279" s="137"/>
      <c r="Y279" s="137"/>
    </row>
    <row r="280" spans="12:25" s="170" customFormat="1" ht="20.149999999999999" customHeight="1">
      <c r="L280" s="137"/>
      <c r="M280" s="137"/>
      <c r="N280" s="137"/>
      <c r="O280" s="137"/>
      <c r="P280" s="137"/>
      <c r="Q280" s="137"/>
      <c r="R280" s="137"/>
      <c r="S280" s="137"/>
      <c r="T280" s="137"/>
      <c r="U280" s="137"/>
      <c r="V280" s="137"/>
      <c r="W280" s="137"/>
      <c r="X280" s="137"/>
      <c r="Y280" s="137"/>
    </row>
    <row r="281" spans="12:25" s="170" customFormat="1" ht="20.149999999999999" customHeight="1">
      <c r="L281" s="137"/>
      <c r="M281" s="137"/>
      <c r="N281" s="137"/>
      <c r="O281" s="137"/>
      <c r="P281" s="137"/>
      <c r="Q281" s="137"/>
      <c r="R281" s="137"/>
      <c r="S281" s="137"/>
      <c r="T281" s="137"/>
      <c r="U281" s="137"/>
      <c r="V281" s="137"/>
      <c r="W281" s="137"/>
      <c r="X281" s="137"/>
      <c r="Y281" s="137"/>
    </row>
    <row r="282" spans="12:25" s="170" customFormat="1" ht="20.149999999999999" customHeight="1">
      <c r="L282" s="137"/>
      <c r="M282" s="137"/>
      <c r="N282" s="137"/>
      <c r="O282" s="137"/>
      <c r="P282" s="137"/>
      <c r="Q282" s="137"/>
      <c r="R282" s="137"/>
      <c r="S282" s="137"/>
      <c r="T282" s="137"/>
      <c r="U282" s="137"/>
      <c r="V282" s="137"/>
      <c r="W282" s="137"/>
      <c r="X282" s="137"/>
      <c r="Y282" s="137"/>
    </row>
    <row r="283" spans="12:25" s="170" customFormat="1" ht="20.149999999999999" customHeight="1">
      <c r="L283" s="137"/>
      <c r="M283" s="137"/>
      <c r="N283" s="137"/>
      <c r="O283" s="137"/>
      <c r="P283" s="137"/>
      <c r="Q283" s="137"/>
      <c r="R283" s="137"/>
      <c r="S283" s="137"/>
      <c r="T283" s="137"/>
      <c r="U283" s="137"/>
      <c r="V283" s="137"/>
      <c r="W283" s="137"/>
      <c r="X283" s="137"/>
      <c r="Y283" s="137"/>
    </row>
    <row r="284" spans="12:25" s="170" customFormat="1" ht="20.149999999999999" customHeight="1">
      <c r="L284" s="137"/>
      <c r="M284" s="137"/>
      <c r="N284" s="137"/>
      <c r="O284" s="137"/>
      <c r="P284" s="137"/>
      <c r="Q284" s="137"/>
      <c r="R284" s="137"/>
      <c r="S284" s="137"/>
      <c r="T284" s="137"/>
      <c r="U284" s="137"/>
      <c r="V284" s="137"/>
      <c r="W284" s="137"/>
      <c r="X284" s="137"/>
      <c r="Y284" s="137"/>
    </row>
    <row r="285" spans="12:25" s="170" customFormat="1" ht="20.149999999999999" customHeight="1">
      <c r="L285" s="137"/>
      <c r="M285" s="137"/>
      <c r="N285" s="137"/>
      <c r="O285" s="137"/>
      <c r="P285" s="137"/>
      <c r="Q285" s="137"/>
      <c r="R285" s="137"/>
      <c r="S285" s="137"/>
      <c r="T285" s="137"/>
      <c r="U285" s="137"/>
      <c r="V285" s="137"/>
      <c r="W285" s="137"/>
      <c r="X285" s="137"/>
      <c r="Y285" s="137"/>
    </row>
    <row r="286" spans="12:25" s="170" customFormat="1" ht="20.149999999999999" customHeight="1">
      <c r="L286" s="137"/>
      <c r="M286" s="137"/>
      <c r="N286" s="137"/>
      <c r="O286" s="137"/>
      <c r="P286" s="137"/>
      <c r="Q286" s="137"/>
      <c r="R286" s="137"/>
      <c r="S286" s="137"/>
      <c r="T286" s="137"/>
      <c r="U286" s="137"/>
      <c r="V286" s="137"/>
      <c r="W286" s="137"/>
      <c r="X286" s="137"/>
      <c r="Y286" s="137"/>
    </row>
    <row r="287" spans="12:25" s="170" customFormat="1" ht="20.149999999999999" customHeight="1">
      <c r="L287" s="137"/>
      <c r="M287" s="137"/>
      <c r="N287" s="137"/>
      <c r="O287" s="137"/>
      <c r="P287" s="137"/>
      <c r="Q287" s="137"/>
      <c r="R287" s="137"/>
      <c r="S287" s="137"/>
      <c r="T287" s="137"/>
      <c r="U287" s="137"/>
      <c r="V287" s="137"/>
      <c r="W287" s="137"/>
      <c r="X287" s="137"/>
      <c r="Y287" s="137"/>
    </row>
    <row r="288" spans="12:25" s="170" customFormat="1" ht="20.149999999999999" customHeight="1">
      <c r="L288" s="137"/>
      <c r="M288" s="137"/>
      <c r="N288" s="137"/>
      <c r="O288" s="137"/>
      <c r="P288" s="137"/>
      <c r="Q288" s="137"/>
      <c r="R288" s="137"/>
      <c r="S288" s="137"/>
      <c r="T288" s="137"/>
      <c r="U288" s="137"/>
      <c r="V288" s="137"/>
      <c r="W288" s="137"/>
      <c r="X288" s="137"/>
      <c r="Y288" s="137"/>
    </row>
    <row r="289" spans="12:25" s="170" customFormat="1" ht="20.149999999999999" customHeight="1">
      <c r="L289" s="137"/>
      <c r="M289" s="137"/>
      <c r="N289" s="137"/>
      <c r="O289" s="137"/>
      <c r="P289" s="137"/>
      <c r="Q289" s="137"/>
      <c r="R289" s="137"/>
      <c r="S289" s="137"/>
      <c r="T289" s="137"/>
      <c r="U289" s="137"/>
      <c r="V289" s="137"/>
      <c r="W289" s="137"/>
      <c r="X289" s="137"/>
      <c r="Y289" s="137"/>
    </row>
    <row r="290" spans="12:25" s="170" customFormat="1" ht="20.149999999999999" customHeight="1">
      <c r="L290" s="137"/>
      <c r="M290" s="137"/>
      <c r="N290" s="137"/>
      <c r="O290" s="137"/>
      <c r="P290" s="137"/>
      <c r="Q290" s="137"/>
      <c r="R290" s="137"/>
      <c r="S290" s="137"/>
      <c r="T290" s="137"/>
      <c r="U290" s="137"/>
      <c r="V290" s="137"/>
      <c r="W290" s="137"/>
      <c r="X290" s="137"/>
      <c r="Y290" s="137"/>
    </row>
    <row r="291" spans="12:25" s="170" customFormat="1" ht="20.149999999999999" customHeight="1">
      <c r="L291" s="137"/>
      <c r="M291" s="137"/>
      <c r="N291" s="137"/>
      <c r="O291" s="137"/>
      <c r="P291" s="137"/>
      <c r="Q291" s="137"/>
      <c r="R291" s="137"/>
      <c r="S291" s="137"/>
      <c r="T291" s="137"/>
      <c r="U291" s="137"/>
      <c r="V291" s="137"/>
      <c r="W291" s="137"/>
      <c r="X291" s="137"/>
      <c r="Y291" s="137"/>
    </row>
    <row r="292" spans="12:25" s="170" customFormat="1" ht="20.149999999999999" customHeight="1">
      <c r="L292" s="137"/>
      <c r="M292" s="137"/>
      <c r="N292" s="137"/>
      <c r="O292" s="137"/>
      <c r="P292" s="137"/>
      <c r="Q292" s="137"/>
      <c r="R292" s="137"/>
      <c r="S292" s="137"/>
      <c r="T292" s="137"/>
      <c r="U292" s="137"/>
      <c r="V292" s="137"/>
      <c r="W292" s="137"/>
      <c r="X292" s="137"/>
      <c r="Y292" s="137"/>
    </row>
    <row r="293" spans="12:25" s="170" customFormat="1" ht="20.149999999999999" customHeight="1">
      <c r="L293" s="137"/>
      <c r="M293" s="137"/>
      <c r="N293" s="137"/>
      <c r="O293" s="137"/>
      <c r="P293" s="137"/>
      <c r="Q293" s="137"/>
      <c r="R293" s="137"/>
      <c r="S293" s="137"/>
      <c r="T293" s="137"/>
      <c r="U293" s="137"/>
      <c r="V293" s="137"/>
      <c r="W293" s="137"/>
      <c r="X293" s="137"/>
      <c r="Y293" s="137"/>
    </row>
    <row r="294" spans="12:25" s="170" customFormat="1" ht="20.149999999999999" customHeight="1">
      <c r="L294" s="137"/>
      <c r="M294" s="137"/>
      <c r="N294" s="137"/>
      <c r="O294" s="137"/>
      <c r="P294" s="137"/>
      <c r="Q294" s="137"/>
      <c r="R294" s="137"/>
      <c r="S294" s="137"/>
      <c r="T294" s="137"/>
      <c r="U294" s="137"/>
      <c r="V294" s="137"/>
      <c r="W294" s="137"/>
      <c r="X294" s="137"/>
      <c r="Y294" s="137"/>
    </row>
    <row r="295" spans="12:25" s="170" customFormat="1" ht="20.149999999999999" customHeight="1">
      <c r="L295" s="137"/>
      <c r="M295" s="137"/>
      <c r="N295" s="137"/>
      <c r="O295" s="137"/>
      <c r="P295" s="137"/>
      <c r="Q295" s="137"/>
      <c r="R295" s="137"/>
      <c r="S295" s="137"/>
      <c r="T295" s="137"/>
      <c r="U295" s="137"/>
      <c r="V295" s="137"/>
      <c r="W295" s="137"/>
      <c r="X295" s="137"/>
      <c r="Y295" s="137"/>
    </row>
    <row r="296" spans="12:25" s="170" customFormat="1" ht="20.149999999999999" customHeight="1">
      <c r="L296" s="137"/>
      <c r="M296" s="137"/>
      <c r="N296" s="137"/>
      <c r="O296" s="137"/>
      <c r="P296" s="137"/>
      <c r="Q296" s="137"/>
      <c r="R296" s="137"/>
      <c r="S296" s="137"/>
      <c r="T296" s="137"/>
      <c r="U296" s="137"/>
      <c r="V296" s="137"/>
      <c r="W296" s="137"/>
      <c r="X296" s="137"/>
      <c r="Y296" s="137"/>
    </row>
    <row r="297" spans="12:25" s="170" customFormat="1" ht="20.149999999999999" customHeight="1">
      <c r="L297" s="137"/>
      <c r="M297" s="137"/>
      <c r="N297" s="137"/>
      <c r="O297" s="137"/>
      <c r="P297" s="137"/>
      <c r="Q297" s="137"/>
      <c r="R297" s="137"/>
      <c r="S297" s="137"/>
      <c r="T297" s="137"/>
      <c r="U297" s="137"/>
      <c r="V297" s="137"/>
      <c r="W297" s="137"/>
      <c r="X297" s="137"/>
      <c r="Y297" s="137"/>
    </row>
    <row r="298" spans="12:25" s="170" customFormat="1" ht="20.149999999999999" customHeight="1">
      <c r="L298" s="137"/>
      <c r="M298" s="137"/>
      <c r="N298" s="137"/>
      <c r="O298" s="137"/>
      <c r="P298" s="137"/>
      <c r="Q298" s="137"/>
      <c r="R298" s="137"/>
      <c r="S298" s="137"/>
      <c r="T298" s="137"/>
      <c r="U298" s="137"/>
      <c r="V298" s="137"/>
      <c r="W298" s="137"/>
      <c r="X298" s="137"/>
      <c r="Y298" s="137"/>
    </row>
    <row r="299" spans="12:25" s="170" customFormat="1" ht="20.149999999999999" customHeight="1">
      <c r="L299" s="137"/>
      <c r="M299" s="137"/>
      <c r="N299" s="137"/>
      <c r="O299" s="137"/>
      <c r="P299" s="137"/>
      <c r="Q299" s="137"/>
      <c r="R299" s="137"/>
      <c r="S299" s="137"/>
      <c r="T299" s="137"/>
      <c r="U299" s="137"/>
      <c r="V299" s="137"/>
      <c r="W299" s="137"/>
      <c r="X299" s="137"/>
      <c r="Y299" s="137"/>
    </row>
    <row r="300" spans="12:25" s="170" customFormat="1" ht="20.149999999999999" customHeight="1">
      <c r="L300" s="137"/>
      <c r="M300" s="137"/>
      <c r="N300" s="137"/>
      <c r="O300" s="137"/>
      <c r="P300" s="137"/>
      <c r="Q300" s="137"/>
      <c r="R300" s="137"/>
      <c r="S300" s="137"/>
      <c r="T300" s="137"/>
      <c r="U300" s="137"/>
      <c r="V300" s="137"/>
      <c r="W300" s="137"/>
      <c r="X300" s="137"/>
      <c r="Y300" s="137"/>
    </row>
    <row r="301" spans="12:25" s="170" customFormat="1" ht="20.149999999999999" customHeight="1">
      <c r="L301" s="137"/>
      <c r="M301" s="137"/>
      <c r="N301" s="137"/>
      <c r="O301" s="137"/>
      <c r="P301" s="137"/>
      <c r="Q301" s="137"/>
      <c r="R301" s="137"/>
      <c r="S301" s="137"/>
      <c r="T301" s="137"/>
      <c r="U301" s="137"/>
      <c r="V301" s="137"/>
      <c r="W301" s="137"/>
      <c r="X301" s="137"/>
      <c r="Y301" s="137"/>
    </row>
    <row r="302" spans="12:25" s="170" customFormat="1" ht="20.149999999999999" customHeight="1">
      <c r="L302" s="137"/>
      <c r="M302" s="137"/>
      <c r="N302" s="137"/>
      <c r="O302" s="137"/>
      <c r="P302" s="137"/>
      <c r="Q302" s="137"/>
      <c r="R302" s="137"/>
      <c r="S302" s="137"/>
      <c r="T302" s="137"/>
      <c r="U302" s="137"/>
      <c r="V302" s="137"/>
      <c r="W302" s="137"/>
      <c r="X302" s="137"/>
      <c r="Y302" s="137"/>
    </row>
    <row r="303" spans="12:25" s="170" customFormat="1" ht="20.149999999999999" customHeight="1">
      <c r="L303" s="137"/>
      <c r="M303" s="137"/>
      <c r="N303" s="137"/>
      <c r="O303" s="137"/>
      <c r="P303" s="137"/>
      <c r="Q303" s="137"/>
      <c r="R303" s="137"/>
      <c r="S303" s="137"/>
      <c r="T303" s="137"/>
      <c r="U303" s="137"/>
      <c r="V303" s="137"/>
      <c r="W303" s="137"/>
      <c r="X303" s="137"/>
      <c r="Y303" s="137"/>
    </row>
    <row r="304" spans="12:25" s="170" customFormat="1" ht="20.149999999999999" customHeight="1">
      <c r="L304" s="137"/>
      <c r="M304" s="137"/>
      <c r="N304" s="137"/>
      <c r="O304" s="137"/>
      <c r="P304" s="137"/>
      <c r="Q304" s="137"/>
      <c r="R304" s="137"/>
      <c r="S304" s="137"/>
      <c r="T304" s="137"/>
      <c r="U304" s="137"/>
      <c r="V304" s="137"/>
      <c r="W304" s="137"/>
      <c r="X304" s="137"/>
      <c r="Y304" s="137"/>
    </row>
    <row r="305" spans="12:25" s="170" customFormat="1" ht="20.149999999999999" customHeight="1">
      <c r="L305" s="137"/>
      <c r="M305" s="137"/>
      <c r="N305" s="137"/>
      <c r="O305" s="137"/>
      <c r="P305" s="137"/>
      <c r="Q305" s="137"/>
      <c r="R305" s="137"/>
      <c r="S305" s="137"/>
      <c r="T305" s="137"/>
      <c r="U305" s="137"/>
      <c r="V305" s="137"/>
      <c r="W305" s="137"/>
      <c r="X305" s="137"/>
      <c r="Y305" s="137"/>
    </row>
    <row r="306" spans="12:25" s="170" customFormat="1" ht="20.149999999999999" customHeight="1">
      <c r="L306" s="137"/>
      <c r="M306" s="137"/>
      <c r="N306" s="137"/>
      <c r="O306" s="137"/>
      <c r="P306" s="137"/>
      <c r="Q306" s="137"/>
      <c r="R306" s="137"/>
      <c r="S306" s="137"/>
      <c r="T306" s="137"/>
      <c r="U306" s="137"/>
      <c r="V306" s="137"/>
      <c r="W306" s="137"/>
      <c r="X306" s="137"/>
      <c r="Y306" s="137"/>
    </row>
    <row r="307" spans="12:25" s="170" customFormat="1" ht="20.149999999999999" customHeight="1">
      <c r="L307" s="137"/>
      <c r="M307" s="137"/>
      <c r="N307" s="137"/>
      <c r="O307" s="137"/>
      <c r="P307" s="137"/>
      <c r="Q307" s="137"/>
      <c r="R307" s="137"/>
      <c r="S307" s="137"/>
      <c r="T307" s="137"/>
      <c r="U307" s="137"/>
      <c r="V307" s="137"/>
      <c r="W307" s="137"/>
      <c r="X307" s="137"/>
      <c r="Y307" s="137"/>
    </row>
    <row r="308" spans="12:25" s="170" customFormat="1" ht="20.149999999999999" customHeight="1">
      <c r="L308" s="137"/>
      <c r="M308" s="137"/>
      <c r="N308" s="137"/>
      <c r="O308" s="137"/>
      <c r="P308" s="137"/>
      <c r="Q308" s="137"/>
      <c r="R308" s="137"/>
      <c r="S308" s="137"/>
      <c r="T308" s="137"/>
      <c r="U308" s="137"/>
      <c r="V308" s="137"/>
      <c r="W308" s="137"/>
      <c r="X308" s="137"/>
      <c r="Y308" s="137"/>
    </row>
    <row r="309" spans="12:25" s="170" customFormat="1" ht="20.149999999999999" customHeight="1">
      <c r="L309" s="137"/>
      <c r="M309" s="137"/>
      <c r="N309" s="137"/>
      <c r="O309" s="137"/>
      <c r="P309" s="137"/>
      <c r="Q309" s="137"/>
      <c r="R309" s="137"/>
      <c r="S309" s="137"/>
      <c r="T309" s="137"/>
      <c r="U309" s="137"/>
      <c r="V309" s="137"/>
      <c r="W309" s="137"/>
      <c r="X309" s="137"/>
      <c r="Y309" s="137"/>
    </row>
    <row r="310" spans="12:25" s="170" customFormat="1" ht="20.149999999999999" customHeight="1">
      <c r="L310" s="137"/>
      <c r="M310" s="137"/>
      <c r="N310" s="137"/>
      <c r="O310" s="137"/>
      <c r="P310" s="137"/>
      <c r="Q310" s="137"/>
      <c r="R310" s="137"/>
      <c r="S310" s="137"/>
      <c r="T310" s="137"/>
      <c r="U310" s="137"/>
      <c r="V310" s="137"/>
      <c r="W310" s="137"/>
      <c r="X310" s="137"/>
      <c r="Y310" s="137"/>
    </row>
    <row r="311" spans="12:25" s="170" customFormat="1" ht="20.149999999999999" customHeight="1">
      <c r="L311" s="137"/>
      <c r="M311" s="137"/>
      <c r="N311" s="137"/>
      <c r="O311" s="137"/>
      <c r="P311" s="137"/>
      <c r="Q311" s="137"/>
      <c r="R311" s="137"/>
      <c r="S311" s="137"/>
      <c r="T311" s="137"/>
      <c r="U311" s="137"/>
      <c r="V311" s="137"/>
      <c r="W311" s="137"/>
      <c r="X311" s="137"/>
      <c r="Y311" s="137"/>
    </row>
    <row r="312" spans="12:25" s="170" customFormat="1" ht="20.149999999999999" customHeight="1">
      <c r="L312" s="137"/>
      <c r="M312" s="137"/>
      <c r="N312" s="137"/>
      <c r="O312" s="137"/>
      <c r="P312" s="137"/>
      <c r="Q312" s="137"/>
      <c r="R312" s="137"/>
      <c r="S312" s="137"/>
      <c r="T312" s="137"/>
      <c r="U312" s="137"/>
      <c r="V312" s="137"/>
      <c r="W312" s="137"/>
      <c r="X312" s="137"/>
      <c r="Y312" s="137"/>
    </row>
    <row r="313" spans="12:25" s="170" customFormat="1" ht="20.149999999999999" customHeight="1">
      <c r="L313" s="137"/>
      <c r="M313" s="137"/>
      <c r="N313" s="137"/>
      <c r="O313" s="137"/>
      <c r="P313" s="137"/>
      <c r="Q313" s="137"/>
      <c r="R313" s="137"/>
      <c r="S313" s="137"/>
      <c r="T313" s="137"/>
      <c r="U313" s="137"/>
      <c r="V313" s="137"/>
      <c r="W313" s="137"/>
      <c r="X313" s="137"/>
      <c r="Y313" s="137"/>
    </row>
    <row r="314" spans="12:25" s="170" customFormat="1" ht="20.149999999999999" customHeight="1">
      <c r="L314" s="137"/>
      <c r="M314" s="137"/>
      <c r="N314" s="137"/>
      <c r="O314" s="137"/>
      <c r="P314" s="137"/>
      <c r="Q314" s="137"/>
      <c r="R314" s="137"/>
      <c r="S314" s="137"/>
      <c r="T314" s="137"/>
      <c r="U314" s="137"/>
      <c r="V314" s="137"/>
      <c r="W314" s="137"/>
      <c r="X314" s="137"/>
      <c r="Y314" s="137"/>
    </row>
    <row r="315" spans="12:25" s="170" customFormat="1" ht="20.149999999999999" customHeight="1">
      <c r="L315" s="137"/>
      <c r="M315" s="137"/>
      <c r="N315" s="137"/>
      <c r="O315" s="137"/>
      <c r="P315" s="137"/>
      <c r="Q315" s="137"/>
      <c r="R315" s="137"/>
      <c r="S315" s="137"/>
      <c r="T315" s="137"/>
      <c r="U315" s="137"/>
      <c r="V315" s="137"/>
      <c r="W315" s="137"/>
      <c r="X315" s="137"/>
      <c r="Y315" s="137"/>
    </row>
    <row r="316" spans="12:25" s="170" customFormat="1" ht="20.149999999999999" customHeight="1">
      <c r="L316" s="137"/>
      <c r="M316" s="137"/>
      <c r="N316" s="137"/>
      <c r="O316" s="137"/>
      <c r="P316" s="137"/>
      <c r="Q316" s="137"/>
      <c r="R316" s="137"/>
      <c r="S316" s="137"/>
      <c r="T316" s="137"/>
      <c r="U316" s="137"/>
      <c r="V316" s="137"/>
      <c r="W316" s="137"/>
      <c r="X316" s="137"/>
      <c r="Y316" s="137"/>
    </row>
    <row r="317" spans="12:25" s="170" customFormat="1" ht="20.149999999999999" customHeight="1">
      <c r="L317" s="137"/>
      <c r="M317" s="137"/>
      <c r="N317" s="137"/>
      <c r="O317" s="137"/>
      <c r="P317" s="137"/>
      <c r="Q317" s="137"/>
      <c r="R317" s="137"/>
      <c r="S317" s="137"/>
      <c r="T317" s="137"/>
      <c r="U317" s="137"/>
      <c r="V317" s="137"/>
      <c r="W317" s="137"/>
      <c r="X317" s="137"/>
      <c r="Y317" s="137"/>
    </row>
    <row r="318" spans="12:25" s="170" customFormat="1" ht="20.149999999999999" customHeight="1">
      <c r="L318" s="137"/>
      <c r="M318" s="137"/>
      <c r="N318" s="137"/>
      <c r="O318" s="137"/>
      <c r="P318" s="137"/>
      <c r="Q318" s="137"/>
      <c r="R318" s="137"/>
      <c r="S318" s="137"/>
      <c r="T318" s="137"/>
      <c r="U318" s="137"/>
      <c r="V318" s="137"/>
      <c r="W318" s="137"/>
      <c r="X318" s="137"/>
      <c r="Y318" s="137"/>
    </row>
    <row r="319" spans="12:25" s="170" customFormat="1" ht="20.149999999999999" customHeight="1">
      <c r="L319" s="137"/>
      <c r="M319" s="137"/>
      <c r="N319" s="137"/>
      <c r="O319" s="137"/>
      <c r="P319" s="137"/>
      <c r="Q319" s="137"/>
      <c r="R319" s="137"/>
      <c r="S319" s="137"/>
      <c r="T319" s="137"/>
      <c r="U319" s="137"/>
      <c r="V319" s="137"/>
      <c r="W319" s="137"/>
      <c r="X319" s="137"/>
      <c r="Y319" s="137"/>
    </row>
    <row r="320" spans="12:25" s="170" customFormat="1" ht="20.149999999999999" customHeight="1">
      <c r="L320" s="137"/>
      <c r="M320" s="137"/>
      <c r="N320" s="137"/>
      <c r="O320" s="137"/>
      <c r="P320" s="137"/>
      <c r="Q320" s="137"/>
      <c r="R320" s="137"/>
      <c r="S320" s="137"/>
      <c r="T320" s="137"/>
      <c r="U320" s="137"/>
      <c r="V320" s="137"/>
      <c r="W320" s="137"/>
      <c r="X320" s="137"/>
      <c r="Y320" s="137"/>
    </row>
    <row r="321" spans="12:25" s="170" customFormat="1" ht="20.149999999999999" customHeight="1">
      <c r="L321" s="137"/>
      <c r="M321" s="137"/>
      <c r="N321" s="137"/>
      <c r="O321" s="137"/>
      <c r="P321" s="137"/>
      <c r="Q321" s="137"/>
      <c r="R321" s="137"/>
      <c r="S321" s="137"/>
      <c r="T321" s="137"/>
      <c r="U321" s="137"/>
      <c r="V321" s="137"/>
      <c r="W321" s="137"/>
      <c r="X321" s="137"/>
      <c r="Y321" s="137"/>
    </row>
    <row r="322" spans="12:25" s="170" customFormat="1" ht="20.149999999999999" customHeight="1">
      <c r="L322" s="137"/>
      <c r="M322" s="137"/>
      <c r="N322" s="137"/>
      <c r="O322" s="137"/>
      <c r="P322" s="137"/>
      <c r="Q322" s="137"/>
      <c r="R322" s="137"/>
      <c r="S322" s="137"/>
      <c r="T322" s="137"/>
      <c r="U322" s="137"/>
      <c r="V322" s="137"/>
      <c r="W322" s="137"/>
      <c r="X322" s="137"/>
      <c r="Y322" s="137"/>
    </row>
    <row r="323" spans="12:25" s="170" customFormat="1" ht="20.149999999999999" customHeight="1">
      <c r="L323" s="137"/>
      <c r="M323" s="137"/>
      <c r="N323" s="137"/>
      <c r="O323" s="137"/>
      <c r="P323" s="137"/>
      <c r="Q323" s="137"/>
      <c r="R323" s="137"/>
      <c r="S323" s="137"/>
      <c r="T323" s="137"/>
      <c r="U323" s="137"/>
      <c r="V323" s="137"/>
      <c r="W323" s="137"/>
      <c r="X323" s="137"/>
      <c r="Y323" s="137"/>
    </row>
    <row r="324" spans="12:25" s="170" customFormat="1" ht="20.149999999999999" customHeight="1">
      <c r="L324" s="137"/>
      <c r="M324" s="137"/>
      <c r="N324" s="137"/>
      <c r="O324" s="137"/>
      <c r="P324" s="137"/>
      <c r="Q324" s="137"/>
      <c r="R324" s="137"/>
      <c r="S324" s="137"/>
      <c r="T324" s="137"/>
      <c r="U324" s="137"/>
      <c r="V324" s="137"/>
      <c r="W324" s="137"/>
      <c r="X324" s="137"/>
      <c r="Y324" s="137"/>
    </row>
    <row r="325" spans="12:25" s="170" customFormat="1" ht="20.149999999999999" customHeight="1">
      <c r="L325" s="137"/>
      <c r="M325" s="137"/>
      <c r="N325" s="137"/>
      <c r="O325" s="137"/>
      <c r="P325" s="137"/>
      <c r="Q325" s="137"/>
      <c r="R325" s="137"/>
      <c r="S325" s="137"/>
      <c r="T325" s="137"/>
      <c r="U325" s="137"/>
      <c r="V325" s="137"/>
      <c r="W325" s="137"/>
      <c r="X325" s="137"/>
      <c r="Y325" s="137"/>
    </row>
  </sheetData>
  <sheetProtection sort="0"/>
  <mergeCells count="1">
    <mergeCell ref="A46:K46"/>
  </mergeCell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Header xml:space="preserve">&amp;CFirst quarter 2022&amp;R&amp;"-,Bold"&amp;K0000A0Key financial figures
</oddHeader>
    <oddFooter>&amp;R&amp;"-,Bold"&amp;K0000A0Nordea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FDAC1-2C35-4AF3-B1D9-0B7CE52E271F}">
  <sheetPr>
    <tabColor theme="8" tint="0.59999389629810485"/>
  </sheetPr>
  <dimension ref="A1:M327"/>
  <sheetViews>
    <sheetView view="pageLayout" zoomScaleNormal="100" zoomScaleSheetLayoutView="70" workbookViewId="0">
      <selection activeCell="A4" sqref="A4"/>
    </sheetView>
  </sheetViews>
  <sheetFormatPr defaultColWidth="4.453125" defaultRowHeight="10"/>
  <cols>
    <col min="1" max="1" width="35.1796875" style="170" customWidth="1"/>
    <col min="2" max="3" width="8.54296875" style="170" customWidth="1"/>
    <col min="4" max="6" width="8.54296875" style="332" customWidth="1"/>
    <col min="7" max="11" width="8.54296875" style="170" customWidth="1"/>
    <col min="12" max="12" width="1.26953125" style="137" customWidth="1"/>
    <col min="13" max="16384" width="4.453125" style="137"/>
  </cols>
  <sheetData>
    <row r="1" spans="1:11" ht="20.149999999999999" customHeight="1">
      <c r="A1" s="1356" t="s">
        <v>178</v>
      </c>
      <c r="B1" s="1356"/>
      <c r="C1" s="1356"/>
      <c r="D1" s="1356"/>
      <c r="E1" s="1356"/>
      <c r="F1" s="1356"/>
      <c r="G1" s="1356"/>
      <c r="H1" s="1356"/>
      <c r="I1" s="1356"/>
      <c r="J1" s="1356"/>
      <c r="K1" s="1356"/>
    </row>
    <row r="2" spans="1:11" ht="17.5" customHeight="1">
      <c r="A2" s="923" t="s">
        <v>103</v>
      </c>
      <c r="B2" s="1343" t="s">
        <v>1557</v>
      </c>
      <c r="C2" s="644">
        <v>2021</v>
      </c>
      <c r="D2" s="644">
        <v>2020</v>
      </c>
      <c r="E2" s="644">
        <v>2019</v>
      </c>
      <c r="F2" s="644">
        <v>2018</v>
      </c>
      <c r="G2" s="644">
        <v>2017</v>
      </c>
      <c r="H2" s="644">
        <v>2016</v>
      </c>
      <c r="I2" s="644">
        <v>2015</v>
      </c>
      <c r="J2" s="644">
        <v>2014</v>
      </c>
      <c r="K2" s="644">
        <v>2013</v>
      </c>
    </row>
    <row r="3" spans="1:11" ht="15" customHeight="1">
      <c r="A3" s="645"/>
      <c r="B3" s="330"/>
      <c r="C3" s="330"/>
      <c r="D3" s="330"/>
      <c r="E3" s="330"/>
      <c r="F3" s="330"/>
      <c r="G3" s="330"/>
      <c r="H3" s="330"/>
      <c r="I3" s="330"/>
      <c r="J3" s="330"/>
      <c r="K3" s="330"/>
    </row>
    <row r="4" spans="1:11" ht="15" customHeight="1">
      <c r="A4" s="931" t="s">
        <v>179</v>
      </c>
      <c r="B4" s="653"/>
      <c r="C4" s="653"/>
      <c r="D4" s="653"/>
      <c r="E4" s="653"/>
      <c r="F4" s="653"/>
      <c r="G4" s="653"/>
      <c r="H4" s="653"/>
      <c r="I4" s="653"/>
      <c r="J4" s="653"/>
      <c r="K4" s="653"/>
    </row>
    <row r="5" spans="1:11" ht="15" customHeight="1">
      <c r="A5" s="645"/>
      <c r="B5" s="330"/>
      <c r="C5" s="330"/>
      <c r="D5" s="330"/>
      <c r="E5" s="330"/>
      <c r="F5" s="330"/>
      <c r="G5" s="330"/>
      <c r="H5" s="330"/>
      <c r="I5" s="330"/>
      <c r="J5" s="330"/>
      <c r="K5" s="657"/>
    </row>
    <row r="6" spans="1:11" ht="15" customHeight="1">
      <c r="A6" s="645" t="s">
        <v>180</v>
      </c>
      <c r="B6" s="665">
        <v>71147</v>
      </c>
      <c r="C6" s="665">
        <v>47495</v>
      </c>
      <c r="D6" s="657">
        <v>32955</v>
      </c>
      <c r="E6" s="657">
        <v>35509</v>
      </c>
      <c r="F6" s="657">
        <v>41578</v>
      </c>
      <c r="G6" s="657">
        <v>43081</v>
      </c>
      <c r="H6" s="657">
        <v>32099</v>
      </c>
      <c r="I6" s="657">
        <v>35500</v>
      </c>
      <c r="J6" s="657">
        <v>31067</v>
      </c>
      <c r="K6" s="657">
        <v>33529</v>
      </c>
    </row>
    <row r="7" spans="1:11" ht="15" customHeight="1">
      <c r="A7" s="645" t="s">
        <v>181</v>
      </c>
      <c r="B7" s="665">
        <v>263</v>
      </c>
      <c r="C7" s="665">
        <v>409</v>
      </c>
      <c r="D7" s="657">
        <v>3123</v>
      </c>
      <c r="E7" s="657">
        <v>9207</v>
      </c>
      <c r="F7" s="657">
        <v>7642</v>
      </c>
      <c r="G7" s="657">
        <v>4796</v>
      </c>
      <c r="H7" s="657">
        <v>11235</v>
      </c>
      <c r="I7" s="657">
        <v>13224</v>
      </c>
      <c r="J7" s="657">
        <v>6958</v>
      </c>
      <c r="K7" s="657">
        <v>11769</v>
      </c>
    </row>
    <row r="8" spans="1:11" ht="15" customHeight="1">
      <c r="A8" s="645" t="s">
        <v>182</v>
      </c>
      <c r="B8" s="665">
        <v>12545</v>
      </c>
      <c r="C8" s="665">
        <v>1983</v>
      </c>
      <c r="D8" s="657">
        <v>3123</v>
      </c>
      <c r="E8" s="657">
        <v>8519</v>
      </c>
      <c r="F8" s="657">
        <v>11320</v>
      </c>
      <c r="G8" s="657">
        <v>8592</v>
      </c>
      <c r="H8" s="657">
        <v>9026</v>
      </c>
      <c r="I8" s="657">
        <v>10762</v>
      </c>
      <c r="J8" s="657">
        <v>12217</v>
      </c>
      <c r="K8" s="657">
        <v>10743</v>
      </c>
    </row>
    <row r="9" spans="1:11" ht="15" customHeight="1">
      <c r="A9" s="645" t="s">
        <v>183</v>
      </c>
      <c r="B9" s="665">
        <v>351902</v>
      </c>
      <c r="C9" s="665">
        <v>345050</v>
      </c>
      <c r="D9" s="657">
        <v>329765</v>
      </c>
      <c r="E9" s="657">
        <v>323091</v>
      </c>
      <c r="F9" s="657">
        <v>308304</v>
      </c>
      <c r="G9" s="657">
        <v>310158</v>
      </c>
      <c r="H9" s="657">
        <v>317689</v>
      </c>
      <c r="I9" s="657">
        <v>340920</v>
      </c>
      <c r="J9" s="657">
        <v>348085</v>
      </c>
      <c r="K9" s="657">
        <v>342451</v>
      </c>
    </row>
    <row r="10" spans="1:11" ht="15" customHeight="1">
      <c r="A10" s="645" t="s">
        <v>184</v>
      </c>
      <c r="B10" s="665">
        <v>67781</v>
      </c>
      <c r="C10" s="665">
        <v>63383</v>
      </c>
      <c r="D10" s="657">
        <v>62509</v>
      </c>
      <c r="E10" s="657">
        <v>64930</v>
      </c>
      <c r="F10" s="657">
        <v>76222</v>
      </c>
      <c r="G10" s="657">
        <v>75294</v>
      </c>
      <c r="H10" s="657">
        <v>87701</v>
      </c>
      <c r="I10" s="657">
        <v>86535</v>
      </c>
      <c r="J10" s="657">
        <v>87110</v>
      </c>
      <c r="K10" s="657">
        <v>87314</v>
      </c>
    </row>
    <row r="11" spans="1:11" ht="15" customHeight="1">
      <c r="A11" s="645" t="s">
        <v>185</v>
      </c>
      <c r="B11" s="665">
        <v>4327</v>
      </c>
      <c r="C11" s="665">
        <v>1668</v>
      </c>
      <c r="D11" s="657">
        <v>3795</v>
      </c>
      <c r="E11" s="657">
        <v>7151</v>
      </c>
      <c r="F11" s="657">
        <v>7568</v>
      </c>
      <c r="G11" s="657">
        <v>6489</v>
      </c>
      <c r="H11" s="657">
        <v>5108</v>
      </c>
      <c r="I11" s="657">
        <v>8341</v>
      </c>
      <c r="J11" s="657">
        <v>12151</v>
      </c>
      <c r="K11" s="657">
        <v>9575</v>
      </c>
    </row>
    <row r="12" spans="1:11" ht="15" customHeight="1">
      <c r="A12" s="645" t="s">
        <v>186</v>
      </c>
      <c r="B12" s="665">
        <v>20001</v>
      </c>
      <c r="C12" s="665">
        <v>15217</v>
      </c>
      <c r="D12" s="657">
        <v>12649</v>
      </c>
      <c r="E12" s="657">
        <v>14184</v>
      </c>
      <c r="F12" s="657">
        <v>12452</v>
      </c>
      <c r="G12" s="657">
        <v>17180</v>
      </c>
      <c r="H12" s="657">
        <v>21524</v>
      </c>
      <c r="I12" s="657">
        <v>22273</v>
      </c>
      <c r="J12" s="657">
        <v>39749</v>
      </c>
      <c r="K12" s="657">
        <v>33271</v>
      </c>
    </row>
    <row r="13" spans="1:11" ht="20">
      <c r="A13" s="649" t="s">
        <v>187</v>
      </c>
      <c r="B13" s="665">
        <v>45358</v>
      </c>
      <c r="C13" s="665">
        <v>46912</v>
      </c>
      <c r="D13" s="657">
        <v>36484</v>
      </c>
      <c r="E13" s="657">
        <v>30799</v>
      </c>
      <c r="F13" s="657">
        <v>24583</v>
      </c>
      <c r="G13" s="657">
        <v>25879</v>
      </c>
      <c r="H13" s="657">
        <v>23102</v>
      </c>
      <c r="I13" s="657">
        <v>20434</v>
      </c>
      <c r="J13" s="330"/>
      <c r="K13" s="330"/>
    </row>
    <row r="14" spans="1:11" ht="15" customHeight="1">
      <c r="A14" s="645" t="s">
        <v>188</v>
      </c>
      <c r="B14" s="665">
        <v>30654</v>
      </c>
      <c r="C14" s="665">
        <v>30200</v>
      </c>
      <c r="D14" s="657">
        <v>44770</v>
      </c>
      <c r="E14" s="657">
        <v>39111</v>
      </c>
      <c r="F14" s="657">
        <v>37025</v>
      </c>
      <c r="G14" s="657">
        <v>46111</v>
      </c>
      <c r="H14" s="657">
        <v>69959</v>
      </c>
      <c r="I14" s="657">
        <v>80741</v>
      </c>
      <c r="J14" s="657">
        <v>105119</v>
      </c>
      <c r="K14" s="657">
        <v>70992</v>
      </c>
    </row>
    <row r="15" spans="1:11" ht="24.65" customHeight="1">
      <c r="A15" s="649" t="s">
        <v>189</v>
      </c>
      <c r="B15" s="666">
        <v>-912</v>
      </c>
      <c r="C15" s="666">
        <v>-65</v>
      </c>
      <c r="D15" s="651">
        <v>359</v>
      </c>
      <c r="E15" s="651">
        <v>217</v>
      </c>
      <c r="F15" s="651">
        <v>169</v>
      </c>
      <c r="G15" s="651">
        <v>163</v>
      </c>
      <c r="H15" s="651">
        <v>178</v>
      </c>
      <c r="I15" s="651">
        <v>151</v>
      </c>
      <c r="J15" s="651">
        <v>256</v>
      </c>
      <c r="K15" s="651">
        <v>203</v>
      </c>
    </row>
    <row r="16" spans="1:11" ht="20">
      <c r="A16" s="667" t="s">
        <v>190</v>
      </c>
      <c r="B16" s="666">
        <v>215</v>
      </c>
      <c r="C16" s="666">
        <v>207</v>
      </c>
      <c r="D16" s="657">
        <v>555</v>
      </c>
      <c r="E16" s="657">
        <v>572</v>
      </c>
      <c r="F16" s="657">
        <v>1601</v>
      </c>
      <c r="G16" s="657">
        <v>1235</v>
      </c>
      <c r="H16" s="657">
        <v>588</v>
      </c>
      <c r="I16" s="657">
        <v>515</v>
      </c>
      <c r="J16" s="657">
        <v>487</v>
      </c>
      <c r="K16" s="657">
        <v>630</v>
      </c>
    </row>
    <row r="17" spans="1:13" ht="15" customHeight="1">
      <c r="A17" s="645" t="s">
        <v>191</v>
      </c>
      <c r="B17" s="665">
        <v>3809</v>
      </c>
      <c r="C17" s="665">
        <v>3784</v>
      </c>
      <c r="D17" s="657">
        <v>3771</v>
      </c>
      <c r="E17" s="657">
        <v>3695</v>
      </c>
      <c r="F17" s="657">
        <v>4035</v>
      </c>
      <c r="G17" s="657">
        <v>3983</v>
      </c>
      <c r="H17" s="657">
        <v>3792</v>
      </c>
      <c r="I17" s="657">
        <v>3208</v>
      </c>
      <c r="J17" s="657">
        <v>2908</v>
      </c>
      <c r="K17" s="657">
        <v>3246</v>
      </c>
    </row>
    <row r="18" spans="1:13" ht="15" customHeight="1">
      <c r="A18" s="645" t="s">
        <v>192</v>
      </c>
      <c r="B18" s="665">
        <v>1749</v>
      </c>
      <c r="C18" s="665">
        <v>1745</v>
      </c>
      <c r="D18" s="657">
        <v>1931</v>
      </c>
      <c r="E18" s="657">
        <v>2002</v>
      </c>
      <c r="F18" s="657">
        <v>546</v>
      </c>
      <c r="G18" s="657">
        <v>624</v>
      </c>
      <c r="H18" s="657">
        <v>566</v>
      </c>
      <c r="I18" s="657">
        <v>557</v>
      </c>
      <c r="J18" s="657">
        <v>509</v>
      </c>
      <c r="K18" s="657">
        <v>431</v>
      </c>
    </row>
    <row r="19" spans="1:13" ht="15" customHeight="1">
      <c r="A19" s="645" t="s">
        <v>193</v>
      </c>
      <c r="B19" s="665">
        <v>1787</v>
      </c>
      <c r="C19" s="665">
        <v>1764</v>
      </c>
      <c r="D19" s="657">
        <v>1535</v>
      </c>
      <c r="E19" s="657">
        <v>1585</v>
      </c>
      <c r="F19" s="657">
        <v>1607</v>
      </c>
      <c r="G19" s="657">
        <v>1448</v>
      </c>
      <c r="H19" s="657">
        <v>3119</v>
      </c>
      <c r="I19" s="657">
        <v>3054</v>
      </c>
      <c r="J19" s="657">
        <v>3227</v>
      </c>
      <c r="K19" s="657">
        <v>3524</v>
      </c>
    </row>
    <row r="20" spans="1:13" ht="15" customHeight="1">
      <c r="A20" s="645" t="s">
        <v>194</v>
      </c>
      <c r="B20" s="665">
        <v>388</v>
      </c>
      <c r="C20" s="665">
        <v>218</v>
      </c>
      <c r="D20" s="657">
        <v>406</v>
      </c>
      <c r="E20" s="657">
        <v>487</v>
      </c>
      <c r="F20" s="657">
        <v>164</v>
      </c>
      <c r="G20" s="657">
        <v>118</v>
      </c>
      <c r="H20" s="657">
        <v>60</v>
      </c>
      <c r="I20" s="657">
        <v>76</v>
      </c>
      <c r="J20" s="657">
        <v>130</v>
      </c>
      <c r="K20" s="657">
        <v>62</v>
      </c>
    </row>
    <row r="21" spans="1:13" ht="15" customHeight="1">
      <c r="A21" s="645" t="s">
        <v>195</v>
      </c>
      <c r="B21" s="665">
        <v>289</v>
      </c>
      <c r="C21" s="665">
        <v>272</v>
      </c>
      <c r="D21" s="657">
        <v>300</v>
      </c>
      <c r="E21" s="657">
        <v>362</v>
      </c>
      <c r="F21" s="657">
        <v>284</v>
      </c>
      <c r="G21" s="657">
        <v>121</v>
      </c>
      <c r="H21" s="657">
        <v>288</v>
      </c>
      <c r="I21" s="657">
        <v>87</v>
      </c>
      <c r="J21" s="657">
        <v>132</v>
      </c>
      <c r="K21" s="657">
        <v>31</v>
      </c>
    </row>
    <row r="22" spans="1:13" ht="15" customHeight="1">
      <c r="A22" s="645" t="s">
        <v>196</v>
      </c>
      <c r="B22" s="665">
        <v>333</v>
      </c>
      <c r="C22" s="665">
        <v>221</v>
      </c>
      <c r="D22" s="657">
        <v>144</v>
      </c>
      <c r="E22" s="657">
        <v>173</v>
      </c>
      <c r="F22" s="657">
        <v>246</v>
      </c>
      <c r="G22" s="657">
        <v>250</v>
      </c>
      <c r="H22" s="657">
        <v>306</v>
      </c>
      <c r="I22" s="657">
        <v>377</v>
      </c>
      <c r="J22" s="657">
        <v>42</v>
      </c>
      <c r="K22" s="657">
        <v>321</v>
      </c>
    </row>
    <row r="23" spans="1:13" ht="15" customHeight="1">
      <c r="A23" s="645" t="s">
        <v>197</v>
      </c>
      <c r="B23" s="665">
        <v>11899</v>
      </c>
      <c r="C23" s="665">
        <v>8830</v>
      </c>
      <c r="D23" s="657">
        <v>13349</v>
      </c>
      <c r="E23" s="657">
        <v>12543</v>
      </c>
      <c r="F23" s="657">
        <v>14749</v>
      </c>
      <c r="G23" s="657">
        <v>12441</v>
      </c>
      <c r="H23" s="657">
        <v>18973</v>
      </c>
      <c r="I23" s="657">
        <v>18587</v>
      </c>
      <c r="J23" s="657">
        <v>17581</v>
      </c>
      <c r="K23" s="657">
        <v>11064</v>
      </c>
    </row>
    <row r="24" spans="1:13" ht="15" customHeight="1">
      <c r="A24" s="645" t="s">
        <v>198</v>
      </c>
      <c r="B24" s="665">
        <v>781</v>
      </c>
      <c r="C24" s="665">
        <v>880</v>
      </c>
      <c r="D24" s="657">
        <v>637</v>
      </c>
      <c r="E24" s="657">
        <v>711</v>
      </c>
      <c r="F24" s="657">
        <v>1313</v>
      </c>
      <c r="G24" s="657">
        <v>1463</v>
      </c>
      <c r="H24" s="657">
        <v>1449</v>
      </c>
      <c r="I24" s="657">
        <v>1526</v>
      </c>
      <c r="J24" s="657">
        <v>1614</v>
      </c>
      <c r="K24" s="657">
        <v>2383</v>
      </c>
    </row>
    <row r="25" spans="1:13" ht="15" customHeight="1">
      <c r="A25" s="660" t="s">
        <v>199</v>
      </c>
      <c r="B25" s="668">
        <v>182</v>
      </c>
      <c r="C25" s="668">
        <v>180</v>
      </c>
      <c r="D25" s="663" t="s">
        <v>123</v>
      </c>
      <c r="E25" s="661" t="s">
        <v>123</v>
      </c>
      <c r="F25" s="661" t="s">
        <v>123</v>
      </c>
      <c r="G25" s="661">
        <v>22186</v>
      </c>
      <c r="H25" s="661">
        <v>8897</v>
      </c>
      <c r="I25" s="661" t="s">
        <v>123</v>
      </c>
      <c r="J25" s="661" t="s">
        <v>123</v>
      </c>
      <c r="K25" s="661">
        <v>8895</v>
      </c>
    </row>
    <row r="26" spans="1:13" ht="15" customHeight="1">
      <c r="A26" s="647" t="s">
        <v>200</v>
      </c>
      <c r="B26" s="648">
        <f t="shared" ref="B26:J26" si="0">SUM(B6:B25)</f>
        <v>624498</v>
      </c>
      <c r="C26" s="648">
        <f t="shared" si="0"/>
        <v>570353</v>
      </c>
      <c r="D26" s="648">
        <f t="shared" si="0"/>
        <v>552160</v>
      </c>
      <c r="E26" s="648">
        <f t="shared" si="0"/>
        <v>554848</v>
      </c>
      <c r="F26" s="648">
        <f t="shared" si="0"/>
        <v>551408</v>
      </c>
      <c r="G26" s="648">
        <f t="shared" si="0"/>
        <v>581612</v>
      </c>
      <c r="H26" s="648">
        <f t="shared" si="0"/>
        <v>615659</v>
      </c>
      <c r="I26" s="648">
        <f t="shared" si="0"/>
        <v>646868</v>
      </c>
      <c r="J26" s="648">
        <f t="shared" si="0"/>
        <v>669342</v>
      </c>
      <c r="K26" s="648">
        <v>630434</v>
      </c>
    </row>
    <row r="27" spans="1:13" ht="15" customHeight="1">
      <c r="A27" s="930"/>
      <c r="B27" s="638"/>
      <c r="C27" s="638"/>
      <c r="D27" s="638"/>
      <c r="E27" s="638"/>
      <c r="F27" s="638"/>
      <c r="G27" s="638"/>
      <c r="H27" s="638"/>
      <c r="I27" s="638"/>
      <c r="J27" s="640"/>
      <c r="K27" s="640"/>
    </row>
    <row r="28" spans="1:13" ht="13.5" customHeight="1">
      <c r="A28" s="931" t="s">
        <v>201</v>
      </c>
      <c r="B28" s="653"/>
      <c r="C28" s="653"/>
      <c r="D28" s="653"/>
      <c r="E28" s="653"/>
      <c r="F28" s="653"/>
      <c r="G28" s="653"/>
      <c r="H28" s="653"/>
      <c r="I28" s="653"/>
      <c r="J28" s="653"/>
      <c r="K28" s="657"/>
    </row>
    <row r="29" spans="1:13" ht="18" customHeight="1">
      <c r="A29" s="645"/>
      <c r="B29" s="330"/>
      <c r="C29" s="330"/>
      <c r="D29" s="330"/>
      <c r="E29" s="653"/>
      <c r="F29" s="653"/>
      <c r="G29" s="653"/>
      <c r="H29" s="653"/>
      <c r="I29" s="653"/>
      <c r="J29" s="653"/>
      <c r="K29" s="330"/>
    </row>
    <row r="30" spans="1:13" ht="13.5" customHeight="1">
      <c r="A30" s="645" t="s">
        <v>202</v>
      </c>
      <c r="B30" s="657">
        <v>45472</v>
      </c>
      <c r="C30" s="657">
        <v>26961</v>
      </c>
      <c r="D30" s="657">
        <v>23939</v>
      </c>
      <c r="E30" s="657">
        <v>32304</v>
      </c>
      <c r="F30" s="657">
        <v>42419</v>
      </c>
      <c r="G30" s="657">
        <v>39983</v>
      </c>
      <c r="H30" s="657">
        <v>38136</v>
      </c>
      <c r="I30" s="657">
        <v>44209</v>
      </c>
      <c r="J30" s="657">
        <v>56322</v>
      </c>
      <c r="K30" s="657">
        <v>59090</v>
      </c>
    </row>
    <row r="31" spans="1:13" ht="16.149999999999999" customHeight="1">
      <c r="A31" s="645" t="s">
        <v>203</v>
      </c>
      <c r="B31" s="657">
        <v>221095</v>
      </c>
      <c r="C31" s="657">
        <v>205801</v>
      </c>
      <c r="D31" s="657">
        <v>183431</v>
      </c>
      <c r="E31" s="657">
        <v>168725</v>
      </c>
      <c r="F31" s="657">
        <v>164958</v>
      </c>
      <c r="G31" s="657">
        <v>172434</v>
      </c>
      <c r="H31" s="657">
        <v>174028</v>
      </c>
      <c r="I31" s="657">
        <v>189049</v>
      </c>
      <c r="J31" s="657">
        <v>197254</v>
      </c>
      <c r="K31" s="657">
        <v>200743</v>
      </c>
    </row>
    <row r="32" spans="1:13" ht="20">
      <c r="A32" s="649" t="s">
        <v>204</v>
      </c>
      <c r="B32" s="651">
        <v>46704</v>
      </c>
      <c r="C32" s="651">
        <v>48201</v>
      </c>
      <c r="D32" s="651">
        <v>37534</v>
      </c>
      <c r="E32" s="651">
        <v>31859</v>
      </c>
      <c r="F32" s="651">
        <v>25653</v>
      </c>
      <c r="G32" s="651">
        <v>26333</v>
      </c>
      <c r="H32" s="651">
        <v>23580</v>
      </c>
      <c r="I32" s="651">
        <v>21088</v>
      </c>
      <c r="J32" s="692"/>
      <c r="K32" s="692"/>
      <c r="L32" s="138"/>
      <c r="M32" s="138"/>
    </row>
    <row r="33" spans="1:13" s="138" customFormat="1" ht="15" customHeight="1">
      <c r="A33" s="645" t="s">
        <v>205</v>
      </c>
      <c r="B33" s="657">
        <v>19116</v>
      </c>
      <c r="C33" s="657">
        <v>19595</v>
      </c>
      <c r="D33" s="657">
        <v>18178</v>
      </c>
      <c r="E33" s="657">
        <v>19246</v>
      </c>
      <c r="F33" s="657">
        <v>18230</v>
      </c>
      <c r="G33" s="657">
        <v>19412</v>
      </c>
      <c r="H33" s="657">
        <v>41210</v>
      </c>
      <c r="I33" s="657">
        <v>38707</v>
      </c>
      <c r="J33" s="657">
        <v>51843</v>
      </c>
      <c r="K33" s="657">
        <v>47226</v>
      </c>
      <c r="L33" s="137"/>
      <c r="M33" s="137"/>
    </row>
    <row r="34" spans="1:13" ht="15" customHeight="1">
      <c r="A34" s="645" t="s">
        <v>206</v>
      </c>
      <c r="B34" s="657">
        <v>193003</v>
      </c>
      <c r="C34" s="657">
        <v>175792</v>
      </c>
      <c r="D34" s="657">
        <v>174309</v>
      </c>
      <c r="E34" s="657">
        <v>193726</v>
      </c>
      <c r="F34" s="657">
        <v>190422</v>
      </c>
      <c r="G34" s="657">
        <v>179114</v>
      </c>
      <c r="H34" s="657">
        <v>191750</v>
      </c>
      <c r="I34" s="657">
        <v>201937</v>
      </c>
      <c r="J34" s="657">
        <v>194274</v>
      </c>
      <c r="K34" s="657">
        <v>185602</v>
      </c>
    </row>
    <row r="35" spans="1:13" ht="15" customHeight="1">
      <c r="A35" s="645" t="s">
        <v>188</v>
      </c>
      <c r="B35" s="657">
        <v>35093</v>
      </c>
      <c r="C35" s="657">
        <v>31485</v>
      </c>
      <c r="D35" s="657">
        <v>47033</v>
      </c>
      <c r="E35" s="657">
        <v>42047</v>
      </c>
      <c r="F35" s="657">
        <v>39547</v>
      </c>
      <c r="G35" s="657">
        <v>42713</v>
      </c>
      <c r="H35" s="657">
        <v>68636</v>
      </c>
      <c r="I35" s="657">
        <v>79505</v>
      </c>
      <c r="J35" s="657">
        <v>97340</v>
      </c>
      <c r="K35" s="657">
        <v>65924</v>
      </c>
    </row>
    <row r="36" spans="1:13" ht="20">
      <c r="A36" s="649" t="s">
        <v>189</v>
      </c>
      <c r="B36" s="657">
        <v>-2106</v>
      </c>
      <c r="C36" s="657">
        <v>805</v>
      </c>
      <c r="D36" s="657">
        <v>2608</v>
      </c>
      <c r="E36" s="657">
        <v>2018</v>
      </c>
      <c r="F36" s="657">
        <v>1273</v>
      </c>
      <c r="G36" s="657">
        <v>1450</v>
      </c>
      <c r="H36" s="657">
        <v>2466</v>
      </c>
      <c r="I36" s="657">
        <v>2594</v>
      </c>
      <c r="J36" s="657">
        <v>3418</v>
      </c>
      <c r="K36" s="657">
        <v>1734</v>
      </c>
    </row>
    <row r="37" spans="1:13" ht="14.5" customHeight="1">
      <c r="A37" s="645" t="s">
        <v>207</v>
      </c>
      <c r="B37" s="657">
        <v>506</v>
      </c>
      <c r="C37" s="657">
        <v>354</v>
      </c>
      <c r="D37" s="657">
        <v>305</v>
      </c>
      <c r="E37" s="657">
        <v>742</v>
      </c>
      <c r="F37" s="657">
        <v>414</v>
      </c>
      <c r="G37" s="657">
        <v>389</v>
      </c>
      <c r="H37" s="657">
        <v>487</v>
      </c>
      <c r="I37" s="657">
        <v>225</v>
      </c>
      <c r="J37" s="657">
        <v>368</v>
      </c>
      <c r="K37" s="657">
        <v>303</v>
      </c>
    </row>
    <row r="38" spans="1:13" ht="16.149999999999999" customHeight="1">
      <c r="A38" s="645" t="s">
        <v>208</v>
      </c>
      <c r="B38" s="657">
        <v>25126</v>
      </c>
      <c r="C38" s="657">
        <v>18485</v>
      </c>
      <c r="D38" s="657">
        <v>21341</v>
      </c>
      <c r="E38" s="657">
        <v>19868</v>
      </c>
      <c r="F38" s="657">
        <v>23315</v>
      </c>
      <c r="G38" s="657">
        <v>28515</v>
      </c>
      <c r="H38" s="657">
        <v>24413</v>
      </c>
      <c r="I38" s="657">
        <v>25745</v>
      </c>
      <c r="J38" s="657">
        <v>26973</v>
      </c>
      <c r="K38" s="657">
        <v>24737</v>
      </c>
    </row>
    <row r="39" spans="1:13" ht="16.149999999999999" customHeight="1">
      <c r="A39" s="645" t="s">
        <v>209</v>
      </c>
      <c r="B39" s="657">
        <v>1565</v>
      </c>
      <c r="C39" s="657">
        <v>1334</v>
      </c>
      <c r="D39" s="657">
        <v>1404</v>
      </c>
      <c r="E39" s="657">
        <v>1476</v>
      </c>
      <c r="F39" s="657">
        <v>1696</v>
      </c>
      <c r="G39" s="657">
        <v>1603</v>
      </c>
      <c r="H39" s="657">
        <v>1758</v>
      </c>
      <c r="I39" s="657">
        <v>1805</v>
      </c>
      <c r="J39" s="657">
        <v>1943</v>
      </c>
      <c r="K39" s="657">
        <v>3677</v>
      </c>
    </row>
    <row r="40" spans="1:13" ht="16.149999999999999" customHeight="1">
      <c r="A40" s="645" t="s">
        <v>210</v>
      </c>
      <c r="B40" s="657">
        <v>543</v>
      </c>
      <c r="C40" s="657">
        <v>535</v>
      </c>
      <c r="D40" s="657">
        <v>436</v>
      </c>
      <c r="E40" s="657">
        <v>481</v>
      </c>
      <c r="F40" s="657">
        <v>706</v>
      </c>
      <c r="G40" s="657">
        <v>722</v>
      </c>
      <c r="H40" s="657">
        <v>830</v>
      </c>
      <c r="I40" s="657">
        <v>1028</v>
      </c>
      <c r="J40" s="657">
        <v>983</v>
      </c>
      <c r="K40" s="657">
        <v>935</v>
      </c>
    </row>
    <row r="41" spans="1:13" ht="16.149999999999999" customHeight="1">
      <c r="A41" s="645" t="s">
        <v>211</v>
      </c>
      <c r="B41" s="665">
        <v>406</v>
      </c>
      <c r="C41" s="665">
        <v>414</v>
      </c>
      <c r="D41" s="657">
        <v>596</v>
      </c>
      <c r="E41" s="657">
        <v>570</v>
      </c>
      <c r="F41" s="657">
        <v>321</v>
      </c>
      <c r="G41" s="657">
        <v>329</v>
      </c>
      <c r="H41" s="657">
        <v>306</v>
      </c>
      <c r="I41" s="657">
        <v>415</v>
      </c>
      <c r="J41" s="657">
        <v>305</v>
      </c>
      <c r="K41" s="657">
        <v>177</v>
      </c>
    </row>
    <row r="42" spans="1:13" ht="16.149999999999999" customHeight="1">
      <c r="A42" s="645" t="s">
        <v>212</v>
      </c>
      <c r="B42" s="665">
        <v>310</v>
      </c>
      <c r="C42" s="665">
        <v>369</v>
      </c>
      <c r="D42" s="657">
        <v>365</v>
      </c>
      <c r="E42" s="657">
        <v>439</v>
      </c>
      <c r="F42" s="657">
        <v>398</v>
      </c>
      <c r="G42" s="657">
        <v>281</v>
      </c>
      <c r="H42" s="657">
        <v>302</v>
      </c>
      <c r="I42" s="657">
        <v>329</v>
      </c>
      <c r="J42" s="657">
        <v>540</v>
      </c>
      <c r="K42" s="657">
        <v>334</v>
      </c>
    </row>
    <row r="43" spans="1:13" ht="16.149999999999999" customHeight="1">
      <c r="A43" s="645" t="s">
        <v>213</v>
      </c>
      <c r="B43" s="665">
        <v>6744</v>
      </c>
      <c r="C43" s="665">
        <v>6719</v>
      </c>
      <c r="D43" s="657">
        <v>6941</v>
      </c>
      <c r="E43" s="657">
        <v>9819</v>
      </c>
      <c r="F43" s="657">
        <v>9155</v>
      </c>
      <c r="G43" s="657">
        <v>8987</v>
      </c>
      <c r="H43" s="657">
        <v>10459</v>
      </c>
      <c r="I43" s="657">
        <v>9200</v>
      </c>
      <c r="J43" s="657">
        <v>7942</v>
      </c>
      <c r="K43" s="657">
        <v>6545</v>
      </c>
    </row>
    <row r="44" spans="1:13" ht="16.149999999999999" customHeight="1">
      <c r="A44" s="660" t="s">
        <v>214</v>
      </c>
      <c r="B44" s="663" t="s">
        <v>123</v>
      </c>
      <c r="C44" s="663" t="s">
        <v>123</v>
      </c>
      <c r="D44" s="661" t="s">
        <v>123</v>
      </c>
      <c r="E44" s="661" t="s">
        <v>123</v>
      </c>
      <c r="F44" s="661" t="s">
        <v>123</v>
      </c>
      <c r="G44" s="661">
        <v>26031</v>
      </c>
      <c r="H44" s="661">
        <v>4888</v>
      </c>
      <c r="I44" s="661" t="s">
        <v>123</v>
      </c>
      <c r="J44" s="661" t="s">
        <v>123</v>
      </c>
      <c r="K44" s="661">
        <v>4198</v>
      </c>
    </row>
    <row r="45" spans="1:13" ht="16.149999999999999" customHeight="1">
      <c r="A45" s="647" t="s">
        <v>215</v>
      </c>
      <c r="B45" s="648">
        <f t="shared" ref="B45:J45" si="1">SUM(B30:B44)</f>
        <v>593577</v>
      </c>
      <c r="C45" s="648">
        <f t="shared" si="1"/>
        <v>536850</v>
      </c>
      <c r="D45" s="648">
        <f t="shared" si="1"/>
        <v>518420</v>
      </c>
      <c r="E45" s="648">
        <f t="shared" si="1"/>
        <v>523320</v>
      </c>
      <c r="F45" s="648">
        <f t="shared" si="1"/>
        <v>518507</v>
      </c>
      <c r="G45" s="648">
        <f t="shared" si="1"/>
        <v>548296</v>
      </c>
      <c r="H45" s="648">
        <f t="shared" si="1"/>
        <v>583249</v>
      </c>
      <c r="I45" s="648">
        <f t="shared" si="1"/>
        <v>615836</v>
      </c>
      <c r="J45" s="648">
        <f t="shared" si="1"/>
        <v>639505</v>
      </c>
      <c r="K45" s="648">
        <v>601225</v>
      </c>
    </row>
    <row r="46" spans="1:13" ht="16.149999999999999" customHeight="1">
      <c r="A46" s="1320"/>
      <c r="B46" s="915"/>
      <c r="C46" s="915"/>
      <c r="D46" s="915"/>
      <c r="E46" s="915"/>
      <c r="F46" s="915"/>
      <c r="G46" s="915"/>
      <c r="H46" s="915"/>
      <c r="I46" s="915"/>
      <c r="J46" s="915"/>
      <c r="K46" s="915"/>
    </row>
    <row r="47" spans="1:13" ht="16.149999999999999" customHeight="1">
      <c r="A47" s="931" t="s">
        <v>216</v>
      </c>
      <c r="B47" s="330"/>
      <c r="C47" s="330"/>
      <c r="D47" s="330"/>
      <c r="E47" s="330"/>
      <c r="F47" s="330"/>
      <c r="G47" s="330"/>
      <c r="H47" s="330"/>
      <c r="I47" s="330"/>
      <c r="J47" s="330"/>
      <c r="K47" s="330"/>
    </row>
    <row r="48" spans="1:13" ht="15" customHeight="1">
      <c r="A48" s="645" t="s">
        <v>217</v>
      </c>
      <c r="B48" s="688">
        <v>750</v>
      </c>
      <c r="C48" s="688">
        <v>750</v>
      </c>
      <c r="D48" s="330">
        <v>748</v>
      </c>
      <c r="E48" s="330">
        <v>748</v>
      </c>
      <c r="F48" s="330">
        <v>750</v>
      </c>
      <c r="G48" s="330">
        <v>750</v>
      </c>
      <c r="H48" s="330" t="s">
        <v>123</v>
      </c>
      <c r="I48" s="330" t="s">
        <v>123</v>
      </c>
      <c r="J48" s="330" t="s">
        <v>123</v>
      </c>
      <c r="K48" s="330" t="s">
        <v>123</v>
      </c>
    </row>
    <row r="49" spans="1:11" ht="14.15" customHeight="1">
      <c r="A49" s="645" t="s">
        <v>218</v>
      </c>
      <c r="B49" s="665">
        <v>8</v>
      </c>
      <c r="C49" s="665">
        <v>9</v>
      </c>
      <c r="D49" s="657">
        <v>9</v>
      </c>
      <c r="E49" s="657">
        <v>40</v>
      </c>
      <c r="F49" s="657">
        <v>6</v>
      </c>
      <c r="G49" s="657">
        <v>168</v>
      </c>
      <c r="H49" s="657">
        <v>1</v>
      </c>
      <c r="I49" s="657">
        <v>1</v>
      </c>
      <c r="J49" s="657">
        <v>2</v>
      </c>
      <c r="K49" s="657">
        <v>2</v>
      </c>
    </row>
    <row r="50" spans="1:11" ht="14.15" customHeight="1">
      <c r="A50" s="645" t="s">
        <v>219</v>
      </c>
      <c r="B50" s="665">
        <v>4050</v>
      </c>
      <c r="C50" s="665">
        <v>4050</v>
      </c>
      <c r="D50" s="657">
        <v>4050</v>
      </c>
      <c r="E50" s="657">
        <v>4050</v>
      </c>
      <c r="F50" s="657">
        <v>4050</v>
      </c>
      <c r="G50" s="657">
        <v>4050</v>
      </c>
      <c r="H50" s="657">
        <v>4050</v>
      </c>
      <c r="I50" s="657">
        <v>4050</v>
      </c>
      <c r="J50" s="657">
        <v>4050</v>
      </c>
      <c r="K50" s="657">
        <v>4050</v>
      </c>
    </row>
    <row r="51" spans="1:11" ht="14.15" customHeight="1">
      <c r="A51" s="645" t="s">
        <v>220</v>
      </c>
      <c r="B51" s="665" t="s">
        <v>123</v>
      </c>
      <c r="C51" s="665" t="s">
        <v>123</v>
      </c>
      <c r="D51" s="657" t="s">
        <v>123</v>
      </c>
      <c r="E51" s="657" t="s">
        <v>123</v>
      </c>
      <c r="F51" s="657" t="s">
        <v>123</v>
      </c>
      <c r="G51" s="657">
        <v>1080</v>
      </c>
      <c r="H51" s="657">
        <v>1080</v>
      </c>
      <c r="I51" s="657">
        <v>1080</v>
      </c>
      <c r="J51" s="657">
        <v>1080</v>
      </c>
      <c r="K51" s="657">
        <v>1080</v>
      </c>
    </row>
    <row r="52" spans="1:11" ht="14.15" customHeight="1">
      <c r="A52" s="645" t="s">
        <v>221</v>
      </c>
      <c r="B52" s="657">
        <v>1088</v>
      </c>
      <c r="C52" s="657">
        <v>1090</v>
      </c>
      <c r="D52" s="657">
        <v>1063</v>
      </c>
      <c r="E52" s="657">
        <v>1080</v>
      </c>
      <c r="F52" s="657">
        <v>1080</v>
      </c>
      <c r="G52" s="657" t="s">
        <v>123</v>
      </c>
      <c r="H52" s="657" t="s">
        <v>123</v>
      </c>
      <c r="I52" s="657" t="s">
        <v>123</v>
      </c>
      <c r="J52" s="657" t="s">
        <v>123</v>
      </c>
      <c r="K52" s="657" t="s">
        <v>123</v>
      </c>
    </row>
    <row r="53" spans="1:11" ht="14.15" customHeight="1">
      <c r="A53" s="645" t="s">
        <v>222</v>
      </c>
      <c r="B53" s="657">
        <v>-1036</v>
      </c>
      <c r="C53" s="657">
        <v>-1801</v>
      </c>
      <c r="D53" s="657">
        <v>-2067</v>
      </c>
      <c r="E53" s="657">
        <v>-2062</v>
      </c>
      <c r="F53" s="657">
        <v>-1876</v>
      </c>
      <c r="G53" s="657">
        <v>-1543</v>
      </c>
      <c r="H53" s="657">
        <v>-1023</v>
      </c>
      <c r="I53" s="657">
        <v>-1188</v>
      </c>
      <c r="J53" s="657">
        <v>-1201</v>
      </c>
      <c r="K53" s="657">
        <v>-159</v>
      </c>
    </row>
    <row r="54" spans="1:11" ht="14.15" customHeight="1">
      <c r="A54" s="660" t="s">
        <v>223</v>
      </c>
      <c r="B54" s="661">
        <v>26061</v>
      </c>
      <c r="C54" s="661">
        <v>29405</v>
      </c>
      <c r="D54" s="661">
        <v>29937</v>
      </c>
      <c r="E54" s="661">
        <v>27672</v>
      </c>
      <c r="F54" s="661">
        <v>28891</v>
      </c>
      <c r="G54" s="661">
        <v>28811</v>
      </c>
      <c r="H54" s="661">
        <v>28302</v>
      </c>
      <c r="I54" s="661">
        <v>27089</v>
      </c>
      <c r="J54" s="661">
        <v>25906</v>
      </c>
      <c r="K54" s="661">
        <v>24236</v>
      </c>
    </row>
    <row r="55" spans="1:11" ht="14.15" customHeight="1">
      <c r="A55" s="647" t="s">
        <v>224</v>
      </c>
      <c r="B55" s="648">
        <f t="shared" ref="B55:G55" si="2">SUM(B48:B54)</f>
        <v>30921</v>
      </c>
      <c r="C55" s="648">
        <f t="shared" si="2"/>
        <v>33503</v>
      </c>
      <c r="D55" s="648">
        <f t="shared" si="2"/>
        <v>33740</v>
      </c>
      <c r="E55" s="648">
        <f t="shared" si="2"/>
        <v>31528</v>
      </c>
      <c r="F55" s="648">
        <f t="shared" si="2"/>
        <v>32901</v>
      </c>
      <c r="G55" s="648">
        <f t="shared" si="2"/>
        <v>33316</v>
      </c>
      <c r="H55" s="648">
        <f>SUM(H49:H54)</f>
        <v>32410</v>
      </c>
      <c r="I55" s="648">
        <f>SUM(I49:I54)</f>
        <v>31032</v>
      </c>
      <c r="J55" s="648">
        <v>29837</v>
      </c>
      <c r="K55" s="648">
        <v>29209</v>
      </c>
    </row>
    <row r="56" spans="1:11" ht="14.15" customHeight="1">
      <c r="A56" s="647" t="s">
        <v>225</v>
      </c>
      <c r="B56" s="648">
        <f t="shared" ref="B56:J56" si="3">B45+B55</f>
        <v>624498</v>
      </c>
      <c r="C56" s="648">
        <f t="shared" si="3"/>
        <v>570353</v>
      </c>
      <c r="D56" s="648">
        <f t="shared" si="3"/>
        <v>552160</v>
      </c>
      <c r="E56" s="648">
        <f t="shared" si="3"/>
        <v>554848</v>
      </c>
      <c r="F56" s="648">
        <f t="shared" si="3"/>
        <v>551408</v>
      </c>
      <c r="G56" s="648">
        <f t="shared" si="3"/>
        <v>581612</v>
      </c>
      <c r="H56" s="648">
        <f t="shared" si="3"/>
        <v>615659</v>
      </c>
      <c r="I56" s="648">
        <f t="shared" si="3"/>
        <v>646868</v>
      </c>
      <c r="J56" s="648">
        <f t="shared" si="3"/>
        <v>669342</v>
      </c>
      <c r="K56" s="648">
        <v>630434</v>
      </c>
    </row>
    <row r="57" spans="1:11" ht="14.15" customHeight="1">
      <c r="A57" s="451" t="s">
        <v>226</v>
      </c>
      <c r="B57" s="637"/>
      <c r="C57" s="637"/>
      <c r="D57" s="448"/>
      <c r="E57" s="448"/>
      <c r="F57" s="448"/>
      <c r="G57" s="637"/>
      <c r="H57" s="637"/>
      <c r="I57" s="637"/>
      <c r="J57" s="637"/>
      <c r="K57" s="637"/>
    </row>
    <row r="58" spans="1:11" ht="13.5" customHeight="1">
      <c r="A58" s="637"/>
      <c r="B58" s="637"/>
      <c r="C58" s="637"/>
      <c r="D58" s="448"/>
      <c r="E58" s="448"/>
      <c r="F58" s="448"/>
      <c r="G58" s="637"/>
      <c r="H58" s="637"/>
      <c r="I58" s="637"/>
      <c r="J58" s="637"/>
      <c r="K58" s="637"/>
    </row>
    <row r="59" spans="1:11" ht="13.5" customHeight="1">
      <c r="A59" s="637"/>
      <c r="B59" s="637"/>
      <c r="C59" s="637"/>
      <c r="D59" s="448"/>
      <c r="E59" s="448"/>
      <c r="F59" s="448"/>
      <c r="G59" s="637"/>
      <c r="H59" s="637"/>
      <c r="I59" s="637"/>
      <c r="J59" s="637"/>
      <c r="K59" s="637"/>
    </row>
    <row r="60" spans="1:11" ht="13.5" customHeight="1">
      <c r="A60" s="637"/>
      <c r="B60" s="637"/>
      <c r="C60" s="637"/>
      <c r="D60" s="448"/>
      <c r="E60" s="448"/>
      <c r="F60" s="448"/>
      <c r="G60" s="637"/>
      <c r="H60" s="641"/>
      <c r="I60" s="637"/>
      <c r="J60" s="637"/>
      <c r="K60" s="637"/>
    </row>
    <row r="61" spans="1:11" ht="13.5" customHeight="1"/>
    <row r="62" spans="1:11" ht="13.5" customHeight="1"/>
    <row r="63" spans="1:11" ht="13.5" customHeight="1"/>
    <row r="64" spans="1:11" ht="13.5" customHeight="1"/>
    <row r="65" ht="13.5"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sheetData>
  <sheetProtection sort="0"/>
  <printOptions horizontalCentered="1"/>
  <pageMargins left="0.70866141732283472" right="0.70866141732283472" top="0.74803149606299213" bottom="0.74803149606299213" header="0.31496062992125984" footer="0.31496062992125984"/>
  <pageSetup paperSize="9" scale="72" orientation="portrait" r:id="rId1"/>
  <headerFooter alignWithMargins="0">
    <oddHeader xml:space="preserve">&amp;CFirst quarter 2022&amp;R&amp;"-,Bold"&amp;K0000A0Key financial figures
</oddHeader>
    <oddFooter>&amp;R&amp;"-,Bold"&amp;K0000A0Nordea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FA710-7A79-4BFF-9A59-7162A5A68886}">
  <sheetPr>
    <tabColor theme="8" tint="0.59999389629810485"/>
  </sheetPr>
  <dimension ref="A1:AZ326"/>
  <sheetViews>
    <sheetView view="pageLayout" zoomScale="85" zoomScaleNormal="70" zoomScaleSheetLayoutView="85" zoomScalePageLayoutView="85" workbookViewId="0">
      <selection activeCell="A4" sqref="A4"/>
    </sheetView>
  </sheetViews>
  <sheetFormatPr defaultColWidth="4.453125" defaultRowHeight="10"/>
  <cols>
    <col min="1" max="1" width="29.81640625" style="137" customWidth="1"/>
    <col min="2" max="11" width="6.7265625" style="137" customWidth="1"/>
    <col min="12" max="14" width="6.7265625" style="316" customWidth="1"/>
    <col min="15" max="15" width="6.54296875" style="137" customWidth="1"/>
    <col min="16" max="42" width="4.453125" style="137" customWidth="1"/>
    <col min="43" max="43" width="0.54296875" style="137" customWidth="1"/>
    <col min="44" max="46" width="4.453125" style="137"/>
    <col min="47" max="47" width="3.7265625" style="137" customWidth="1"/>
    <col min="48" max="16384" width="4.453125" style="137"/>
  </cols>
  <sheetData>
    <row r="1" spans="1:15" ht="21.65" customHeight="1">
      <c r="A1" s="1356" t="s">
        <v>227</v>
      </c>
      <c r="B1" s="1361"/>
      <c r="C1" s="1361"/>
      <c r="D1" s="1361"/>
      <c r="E1" s="1361"/>
      <c r="F1" s="1361"/>
      <c r="G1" s="1361"/>
      <c r="H1" s="1361"/>
      <c r="I1" s="1361"/>
      <c r="J1" s="1361"/>
      <c r="K1" s="1361"/>
      <c r="L1" s="1362"/>
      <c r="M1" s="1362"/>
      <c r="N1" s="1362"/>
      <c r="O1" s="1361"/>
    </row>
    <row r="2" spans="1:15" ht="19" customHeight="1">
      <c r="A2" s="923" t="s">
        <v>103</v>
      </c>
      <c r="B2" s="644" t="s">
        <v>228</v>
      </c>
      <c r="C2" s="644" t="s">
        <v>229</v>
      </c>
      <c r="D2" s="644" t="s">
        <v>230</v>
      </c>
      <c r="E2" s="644" t="s">
        <v>231</v>
      </c>
      <c r="F2" s="644" t="s">
        <v>232</v>
      </c>
      <c r="G2" s="644" t="s">
        <v>233</v>
      </c>
      <c r="H2" s="644" t="s">
        <v>234</v>
      </c>
      <c r="I2" s="644" t="s">
        <v>235</v>
      </c>
      <c r="J2" s="644" t="s">
        <v>236</v>
      </c>
      <c r="K2" s="644" t="s">
        <v>237</v>
      </c>
      <c r="L2" s="644" t="s">
        <v>238</v>
      </c>
      <c r="M2" s="644" t="s">
        <v>239</v>
      </c>
      <c r="N2" s="644" t="s">
        <v>240</v>
      </c>
      <c r="O2" s="644" t="s">
        <v>241</v>
      </c>
    </row>
    <row r="3" spans="1:15" ht="15" customHeight="1">
      <c r="A3" s="645" t="s">
        <v>106</v>
      </c>
      <c r="B3" s="657">
        <v>1308</v>
      </c>
      <c r="C3" s="657">
        <v>1255</v>
      </c>
      <c r="D3" s="657">
        <v>1226</v>
      </c>
      <c r="E3" s="657">
        <v>1232</v>
      </c>
      <c r="F3" s="657">
        <v>1212</v>
      </c>
      <c r="G3" s="657">
        <v>1169</v>
      </c>
      <c r="H3" s="657">
        <v>1146</v>
      </c>
      <c r="I3" s="657">
        <v>1091</v>
      </c>
      <c r="J3" s="657">
        <v>1109</v>
      </c>
      <c r="K3" s="657">
        <v>1108</v>
      </c>
      <c r="L3" s="657">
        <v>1083</v>
      </c>
      <c r="M3" s="657">
        <v>1071</v>
      </c>
      <c r="N3" s="657">
        <v>1056</v>
      </c>
      <c r="O3" s="657">
        <v>1142</v>
      </c>
    </row>
    <row r="4" spans="1:15" ht="15" customHeight="1">
      <c r="A4" s="645" t="s">
        <v>242</v>
      </c>
      <c r="B4" s="330">
        <v>870</v>
      </c>
      <c r="C4" s="330">
        <v>920</v>
      </c>
      <c r="D4" s="330">
        <v>870</v>
      </c>
      <c r="E4" s="330">
        <v>878</v>
      </c>
      <c r="F4" s="330">
        <v>827</v>
      </c>
      <c r="G4" s="330">
        <v>792</v>
      </c>
      <c r="H4" s="330">
        <v>729</v>
      </c>
      <c r="I4" s="330">
        <v>673</v>
      </c>
      <c r="J4" s="330">
        <v>765</v>
      </c>
      <c r="K4" s="330">
        <v>775</v>
      </c>
      <c r="L4" s="330">
        <v>756</v>
      </c>
      <c r="M4" s="330">
        <v>743</v>
      </c>
      <c r="N4" s="330">
        <v>737</v>
      </c>
      <c r="O4" s="330">
        <v>720</v>
      </c>
    </row>
    <row r="5" spans="1:15" ht="15" customHeight="1">
      <c r="A5" s="645" t="s">
        <v>108</v>
      </c>
      <c r="B5" s="330">
        <v>-242</v>
      </c>
      <c r="C5" s="330">
        <v>247</v>
      </c>
      <c r="D5" s="330">
        <v>224</v>
      </c>
      <c r="E5" s="330">
        <v>278</v>
      </c>
      <c r="F5" s="330">
        <v>370</v>
      </c>
      <c r="G5" s="330">
        <v>217</v>
      </c>
      <c r="H5" s="330">
        <v>257</v>
      </c>
      <c r="I5" s="330">
        <v>316</v>
      </c>
      <c r="J5" s="330">
        <v>110</v>
      </c>
      <c r="K5" s="330">
        <v>250</v>
      </c>
      <c r="L5" s="330">
        <v>212</v>
      </c>
      <c r="M5" s="330">
        <v>285</v>
      </c>
      <c r="N5" s="330">
        <v>264</v>
      </c>
      <c r="O5" s="330">
        <v>182</v>
      </c>
    </row>
    <row r="6" spans="1:15" ht="15" customHeight="1">
      <c r="A6" s="645" t="s">
        <v>109</v>
      </c>
      <c r="B6" s="330">
        <v>0</v>
      </c>
      <c r="C6" s="330">
        <v>-4</v>
      </c>
      <c r="D6" s="330">
        <v>9</v>
      </c>
      <c r="E6" s="330">
        <v>3</v>
      </c>
      <c r="F6" s="330">
        <v>-14</v>
      </c>
      <c r="G6" s="330">
        <v>5</v>
      </c>
      <c r="H6" s="330">
        <v>6</v>
      </c>
      <c r="I6" s="330">
        <v>-10</v>
      </c>
      <c r="J6" s="330">
        <v>-2</v>
      </c>
      <c r="K6" s="330">
        <v>-1</v>
      </c>
      <c r="L6" s="330">
        <v>13</v>
      </c>
      <c r="M6" s="330">
        <v>24</v>
      </c>
      <c r="N6" s="330">
        <v>14</v>
      </c>
      <c r="O6" s="330">
        <v>15</v>
      </c>
    </row>
    <row r="7" spans="1:15" ht="15" customHeight="1">
      <c r="A7" s="645" t="s">
        <v>110</v>
      </c>
      <c r="B7" s="330">
        <v>17</v>
      </c>
      <c r="C7" s="330">
        <v>20</v>
      </c>
      <c r="D7" s="330">
        <v>15</v>
      </c>
      <c r="E7" s="330">
        <v>27</v>
      </c>
      <c r="F7" s="330">
        <v>25</v>
      </c>
      <c r="G7" s="330">
        <v>36</v>
      </c>
      <c r="H7" s="330">
        <v>17</v>
      </c>
      <c r="I7" s="330">
        <v>20</v>
      </c>
      <c r="J7" s="330">
        <v>20</v>
      </c>
      <c r="K7" s="330">
        <v>146</v>
      </c>
      <c r="L7" s="330">
        <v>22</v>
      </c>
      <c r="M7" s="330">
        <v>20</v>
      </c>
      <c r="N7" s="330">
        <v>44</v>
      </c>
      <c r="O7" s="330">
        <v>60</v>
      </c>
    </row>
    <row r="8" spans="1:15" ht="15" customHeight="1">
      <c r="A8" s="647" t="s">
        <v>111</v>
      </c>
      <c r="B8" s="648">
        <f t="shared" ref="B8:O8" si="0">SUM(B3:B7)</f>
        <v>1953</v>
      </c>
      <c r="C8" s="648">
        <f t="shared" si="0"/>
        <v>2438</v>
      </c>
      <c r="D8" s="648">
        <f t="shared" si="0"/>
        <v>2344</v>
      </c>
      <c r="E8" s="648">
        <f t="shared" si="0"/>
        <v>2418</v>
      </c>
      <c r="F8" s="648">
        <f t="shared" si="0"/>
        <v>2420</v>
      </c>
      <c r="G8" s="648">
        <f t="shared" si="0"/>
        <v>2219</v>
      </c>
      <c r="H8" s="648">
        <f t="shared" si="0"/>
        <v>2155</v>
      </c>
      <c r="I8" s="648">
        <f t="shared" si="0"/>
        <v>2090</v>
      </c>
      <c r="J8" s="648">
        <f t="shared" si="0"/>
        <v>2002</v>
      </c>
      <c r="K8" s="648">
        <f t="shared" si="0"/>
        <v>2278</v>
      </c>
      <c r="L8" s="648">
        <f t="shared" si="0"/>
        <v>2086</v>
      </c>
      <c r="M8" s="648">
        <f t="shared" si="0"/>
        <v>2143</v>
      </c>
      <c r="N8" s="648">
        <f t="shared" si="0"/>
        <v>2115</v>
      </c>
      <c r="O8" s="648">
        <f t="shared" si="0"/>
        <v>2119</v>
      </c>
    </row>
    <row r="9" spans="1:15" ht="24" customHeight="1">
      <c r="A9" s="647" t="s">
        <v>243</v>
      </c>
      <c r="B9" s="648">
        <f>+B8+8+529</f>
        <v>2490</v>
      </c>
      <c r="C9" s="648">
        <f>+C8</f>
        <v>2438</v>
      </c>
      <c r="D9" s="648">
        <f>+D8</f>
        <v>2344</v>
      </c>
      <c r="E9" s="648">
        <f>+E8</f>
        <v>2418</v>
      </c>
      <c r="F9" s="648">
        <v>2420</v>
      </c>
      <c r="G9" s="648">
        <v>2219</v>
      </c>
      <c r="H9" s="648">
        <v>2155</v>
      </c>
      <c r="I9" s="648">
        <v>2090</v>
      </c>
      <c r="J9" s="648">
        <v>2002</v>
      </c>
      <c r="K9" s="648">
        <v>2140</v>
      </c>
      <c r="L9" s="648">
        <v>2086</v>
      </c>
      <c r="M9" s="648">
        <v>2143</v>
      </c>
      <c r="N9" s="648">
        <v>2115</v>
      </c>
      <c r="O9" s="648">
        <v>2033</v>
      </c>
    </row>
    <row r="10" spans="1:15" ht="15" customHeight="1">
      <c r="A10" s="645" t="s">
        <v>112</v>
      </c>
      <c r="B10" s="330">
        <v>-703</v>
      </c>
      <c r="C10" s="330">
        <v>-670</v>
      </c>
      <c r="D10" s="330">
        <v>-702</v>
      </c>
      <c r="E10" s="330">
        <v>-705</v>
      </c>
      <c r="F10" s="330">
        <v>-682</v>
      </c>
      <c r="G10" s="330">
        <v>-722</v>
      </c>
      <c r="H10" s="330">
        <v>-686</v>
      </c>
      <c r="I10" s="330">
        <v>-645</v>
      </c>
      <c r="J10" s="330">
        <v>-699</v>
      </c>
      <c r="K10" s="330">
        <v>-648</v>
      </c>
      <c r="L10" s="330">
        <v>-924</v>
      </c>
      <c r="M10" s="330">
        <v>-727</v>
      </c>
      <c r="N10" s="330">
        <v>-718</v>
      </c>
      <c r="O10" s="330">
        <v>-744</v>
      </c>
    </row>
    <row r="11" spans="1:15" ht="15" customHeight="1">
      <c r="A11" s="645" t="s">
        <v>113</v>
      </c>
      <c r="B11" s="330">
        <v>-266</v>
      </c>
      <c r="C11" s="330">
        <v>-241</v>
      </c>
      <c r="D11" s="330">
        <v>-237</v>
      </c>
      <c r="E11" s="330">
        <v>-262</v>
      </c>
      <c r="F11" s="330">
        <f>-486-F12</f>
        <v>-262</v>
      </c>
      <c r="G11" s="330">
        <f>-319</f>
        <v>-319</v>
      </c>
      <c r="H11" s="330">
        <f>-245</f>
        <v>-245</v>
      </c>
      <c r="I11" s="330">
        <f>-303-I12</f>
        <v>-254</v>
      </c>
      <c r="J11" s="330">
        <f>-419-J12</f>
        <v>-266</v>
      </c>
      <c r="K11" s="330">
        <f>-375-K12</f>
        <v>-374</v>
      </c>
      <c r="L11" s="330">
        <f>-366-L12</f>
        <v>-364</v>
      </c>
      <c r="M11" s="330">
        <f>-304-M12</f>
        <v>-303</v>
      </c>
      <c r="N11" s="330">
        <f>-594-N12</f>
        <v>-387</v>
      </c>
      <c r="O11" s="330">
        <f>-390</f>
        <v>-390</v>
      </c>
    </row>
    <row r="12" spans="1:15" ht="15" customHeight="1">
      <c r="A12" s="645" t="s">
        <v>114</v>
      </c>
      <c r="B12" s="330">
        <v>-273</v>
      </c>
      <c r="C12" s="330" t="s">
        <v>123</v>
      </c>
      <c r="D12" s="330" t="s">
        <v>123</v>
      </c>
      <c r="E12" s="330" t="s">
        <v>123</v>
      </c>
      <c r="F12" s="330">
        <v>-224</v>
      </c>
      <c r="G12" s="330" t="s">
        <v>123</v>
      </c>
      <c r="H12" s="330" t="s">
        <v>123</v>
      </c>
      <c r="I12" s="330">
        <v>-49</v>
      </c>
      <c r="J12" s="330">
        <v>-153</v>
      </c>
      <c r="K12" s="330">
        <v>-1</v>
      </c>
      <c r="L12" s="330">
        <v>-2</v>
      </c>
      <c r="M12" s="330">
        <v>-1</v>
      </c>
      <c r="N12" s="330">
        <v>-207</v>
      </c>
      <c r="O12" s="330" t="s">
        <v>123</v>
      </c>
    </row>
    <row r="13" spans="1:15" ht="20.5" customHeight="1">
      <c r="A13" s="649" t="s">
        <v>115</v>
      </c>
      <c r="B13" s="330">
        <v>-146</v>
      </c>
      <c r="C13" s="330">
        <v>-190</v>
      </c>
      <c r="D13" s="330">
        <v>-159</v>
      </c>
      <c r="E13" s="330">
        <v>-164</v>
      </c>
      <c r="F13" s="330">
        <v>-151</v>
      </c>
      <c r="G13" s="330">
        <v>-177</v>
      </c>
      <c r="H13" s="330">
        <v>-158</v>
      </c>
      <c r="I13" s="330">
        <v>-140</v>
      </c>
      <c r="J13" s="330">
        <v>-130</v>
      </c>
      <c r="K13" s="330">
        <v>-156</v>
      </c>
      <c r="L13" s="330">
        <v>-885</v>
      </c>
      <c r="M13" s="330">
        <v>-149</v>
      </c>
      <c r="N13" s="330">
        <v>-140</v>
      </c>
      <c r="O13" s="330">
        <v>-250</v>
      </c>
    </row>
    <row r="14" spans="1:15" ht="15" customHeight="1">
      <c r="A14" s="647" t="s">
        <v>116</v>
      </c>
      <c r="B14" s="648">
        <f t="shared" ref="B14:O14" si="1">SUM(B10:B13)</f>
        <v>-1388</v>
      </c>
      <c r="C14" s="648">
        <f t="shared" si="1"/>
        <v>-1101</v>
      </c>
      <c r="D14" s="648">
        <f t="shared" si="1"/>
        <v>-1098</v>
      </c>
      <c r="E14" s="648">
        <f t="shared" si="1"/>
        <v>-1131</v>
      </c>
      <c r="F14" s="648">
        <f t="shared" si="1"/>
        <v>-1319</v>
      </c>
      <c r="G14" s="648">
        <f t="shared" si="1"/>
        <v>-1218</v>
      </c>
      <c r="H14" s="648">
        <f t="shared" si="1"/>
        <v>-1089</v>
      </c>
      <c r="I14" s="648">
        <f t="shared" si="1"/>
        <v>-1088</v>
      </c>
      <c r="J14" s="648">
        <f t="shared" si="1"/>
        <v>-1248</v>
      </c>
      <c r="K14" s="648">
        <f t="shared" si="1"/>
        <v>-1179</v>
      </c>
      <c r="L14" s="648">
        <f t="shared" si="1"/>
        <v>-2175</v>
      </c>
      <c r="M14" s="648">
        <f t="shared" si="1"/>
        <v>-1180</v>
      </c>
      <c r="N14" s="648">
        <f t="shared" si="1"/>
        <v>-1452</v>
      </c>
      <c r="O14" s="648">
        <f t="shared" si="1"/>
        <v>-1384</v>
      </c>
    </row>
    <row r="15" spans="1:15" ht="24.65" customHeight="1">
      <c r="A15" s="647" t="s">
        <v>244</v>
      </c>
      <c r="B15" s="648">
        <f>+B14</f>
        <v>-1388</v>
      </c>
      <c r="C15" s="648">
        <f>+C14</f>
        <v>-1101</v>
      </c>
      <c r="D15" s="648">
        <f>+D14</f>
        <v>-1098</v>
      </c>
      <c r="E15" s="648">
        <f>+E14</f>
        <v>-1131</v>
      </c>
      <c r="F15" s="648">
        <v>-1319</v>
      </c>
      <c r="G15" s="648">
        <v>-1218</v>
      </c>
      <c r="H15" s="648">
        <v>-1089</v>
      </c>
      <c r="I15" s="648">
        <v>-1088</v>
      </c>
      <c r="J15" s="648">
        <v>-1248</v>
      </c>
      <c r="K15" s="648">
        <v>-1179</v>
      </c>
      <c r="L15" s="648">
        <v>-1161</v>
      </c>
      <c r="M15" s="648">
        <v>-1180</v>
      </c>
      <c r="N15" s="648">
        <v>-1357</v>
      </c>
      <c r="O15" s="648">
        <v>-1243</v>
      </c>
    </row>
    <row r="16" spans="1:15" ht="15" customHeight="1">
      <c r="A16" s="647" t="s">
        <v>117</v>
      </c>
      <c r="B16" s="648">
        <f>+B8+B15</f>
        <v>565</v>
      </c>
      <c r="C16" s="648">
        <f t="shared" ref="C16:O16" si="2">+C8+C14</f>
        <v>1337</v>
      </c>
      <c r="D16" s="648">
        <f t="shared" si="2"/>
        <v>1246</v>
      </c>
      <c r="E16" s="648">
        <f t="shared" si="2"/>
        <v>1287</v>
      </c>
      <c r="F16" s="648">
        <f t="shared" si="2"/>
        <v>1101</v>
      </c>
      <c r="G16" s="648">
        <f t="shared" si="2"/>
        <v>1001</v>
      </c>
      <c r="H16" s="648">
        <f t="shared" si="2"/>
        <v>1066</v>
      </c>
      <c r="I16" s="648">
        <f t="shared" si="2"/>
        <v>1002</v>
      </c>
      <c r="J16" s="648">
        <f t="shared" si="2"/>
        <v>754</v>
      </c>
      <c r="K16" s="648">
        <f t="shared" si="2"/>
        <v>1099</v>
      </c>
      <c r="L16" s="648">
        <f t="shared" si="2"/>
        <v>-89</v>
      </c>
      <c r="M16" s="648">
        <f t="shared" si="2"/>
        <v>963</v>
      </c>
      <c r="N16" s="648">
        <f t="shared" si="2"/>
        <v>663</v>
      </c>
      <c r="O16" s="648">
        <f t="shared" si="2"/>
        <v>735</v>
      </c>
    </row>
    <row r="17" spans="1:15" ht="15" customHeight="1">
      <c r="A17" s="645" t="s">
        <v>245</v>
      </c>
      <c r="B17" s="330">
        <v>-64</v>
      </c>
      <c r="C17" s="330">
        <f>-56</f>
        <v>-56</v>
      </c>
      <c r="D17" s="330">
        <v>22</v>
      </c>
      <c r="E17" s="330">
        <v>51</v>
      </c>
      <c r="F17" s="330">
        <f>11-63</f>
        <v>-52</v>
      </c>
      <c r="G17" s="330">
        <v>-28</v>
      </c>
      <c r="H17" s="330">
        <v>19</v>
      </c>
      <c r="I17" s="330">
        <v>-696</v>
      </c>
      <c r="J17" s="330">
        <v>-155</v>
      </c>
      <c r="K17" s="330">
        <v>-86</v>
      </c>
      <c r="L17" s="330">
        <v>-332</v>
      </c>
      <c r="M17" s="330">
        <v>-63</v>
      </c>
      <c r="N17" s="330">
        <v>-42</v>
      </c>
      <c r="O17" s="330">
        <v>-30</v>
      </c>
    </row>
    <row r="18" spans="1:15" ht="15" customHeight="1">
      <c r="A18" s="647" t="s">
        <v>119</v>
      </c>
      <c r="B18" s="648">
        <f>+B8+B14+B17</f>
        <v>501</v>
      </c>
      <c r="C18" s="648">
        <f t="shared" ref="C18:O18" si="3">SUM(C16:C17)</f>
        <v>1281</v>
      </c>
      <c r="D18" s="648">
        <f t="shared" si="3"/>
        <v>1268</v>
      </c>
      <c r="E18" s="648">
        <f t="shared" si="3"/>
        <v>1338</v>
      </c>
      <c r="F18" s="648">
        <f t="shared" si="3"/>
        <v>1049</v>
      </c>
      <c r="G18" s="648">
        <f t="shared" si="3"/>
        <v>973</v>
      </c>
      <c r="H18" s="648">
        <f t="shared" si="3"/>
        <v>1085</v>
      </c>
      <c r="I18" s="648">
        <f t="shared" si="3"/>
        <v>306</v>
      </c>
      <c r="J18" s="648">
        <f t="shared" si="3"/>
        <v>599</v>
      </c>
      <c r="K18" s="648">
        <f t="shared" si="3"/>
        <v>1013</v>
      </c>
      <c r="L18" s="648">
        <f t="shared" si="3"/>
        <v>-421</v>
      </c>
      <c r="M18" s="648">
        <f t="shared" si="3"/>
        <v>900</v>
      </c>
      <c r="N18" s="648">
        <f t="shared" si="3"/>
        <v>621</v>
      </c>
      <c r="O18" s="648">
        <f t="shared" si="3"/>
        <v>705</v>
      </c>
    </row>
    <row r="19" spans="1:15" ht="24" customHeight="1">
      <c r="A19" s="647" t="s">
        <v>246</v>
      </c>
      <c r="B19" s="648">
        <f>+B9+B15</f>
        <v>1102</v>
      </c>
      <c r="C19" s="648">
        <f>+C18</f>
        <v>1281</v>
      </c>
      <c r="D19" s="648">
        <f>+D18</f>
        <v>1268</v>
      </c>
      <c r="E19" s="648">
        <f>+E18</f>
        <v>1338</v>
      </c>
      <c r="F19" s="648">
        <v>1049</v>
      </c>
      <c r="G19" s="648">
        <f>+G9+G15+G17</f>
        <v>973</v>
      </c>
      <c r="H19" s="648">
        <f>+H9+H15+H17</f>
        <v>1085</v>
      </c>
      <c r="I19" s="648">
        <f>+I9+I15+I17</f>
        <v>306</v>
      </c>
      <c r="J19" s="648">
        <f>+J9+J15+J17</f>
        <v>599</v>
      </c>
      <c r="K19" s="648">
        <f>+K9+K15+K17</f>
        <v>875</v>
      </c>
      <c r="L19" s="648">
        <v>875</v>
      </c>
      <c r="M19" s="648">
        <f>+M9+M15+M17</f>
        <v>900</v>
      </c>
      <c r="N19" s="648">
        <f>+N9+N15+N17</f>
        <v>716</v>
      </c>
      <c r="O19" s="648">
        <f>+O9+O15+O17</f>
        <v>760</v>
      </c>
    </row>
    <row r="20" spans="1:15" ht="15" customHeight="1">
      <c r="A20" s="645" t="s">
        <v>120</v>
      </c>
      <c r="B20" s="330">
        <v>-232</v>
      </c>
      <c r="C20" s="330">
        <v>-264</v>
      </c>
      <c r="D20" s="330">
        <v>-267</v>
      </c>
      <c r="E20" s="330">
        <v>-313</v>
      </c>
      <c r="F20" s="330">
        <v>-261</v>
      </c>
      <c r="G20" s="330">
        <v>-248</v>
      </c>
      <c r="H20" s="330">
        <v>-248</v>
      </c>
      <c r="I20" s="330">
        <v>-63</v>
      </c>
      <c r="J20" s="330">
        <v>-139</v>
      </c>
      <c r="K20" s="330">
        <v>-263</v>
      </c>
      <c r="L20" s="330">
        <v>89</v>
      </c>
      <c r="M20" s="330">
        <v>-219</v>
      </c>
      <c r="N20" s="330">
        <v>-178</v>
      </c>
      <c r="O20" s="330">
        <v>-200</v>
      </c>
    </row>
    <row r="21" spans="1:15" ht="15" customHeight="1">
      <c r="A21" s="647" t="s">
        <v>247</v>
      </c>
      <c r="B21" s="648">
        <f>+B18+B20</f>
        <v>269</v>
      </c>
      <c r="C21" s="648">
        <f t="shared" ref="C21:O21" si="4">+C18+C20</f>
        <v>1017</v>
      </c>
      <c r="D21" s="648">
        <f t="shared" si="4"/>
        <v>1001</v>
      </c>
      <c r="E21" s="648">
        <f t="shared" si="4"/>
        <v>1025</v>
      </c>
      <c r="F21" s="648">
        <f t="shared" si="4"/>
        <v>788</v>
      </c>
      <c r="G21" s="648">
        <f t="shared" si="4"/>
        <v>725</v>
      </c>
      <c r="H21" s="648">
        <f t="shared" si="4"/>
        <v>837</v>
      </c>
      <c r="I21" s="648">
        <f t="shared" si="4"/>
        <v>243</v>
      </c>
      <c r="J21" s="648">
        <f t="shared" si="4"/>
        <v>460</v>
      </c>
      <c r="K21" s="648">
        <f>+K18+K20</f>
        <v>750</v>
      </c>
      <c r="L21" s="648">
        <f t="shared" si="4"/>
        <v>-332</v>
      </c>
      <c r="M21" s="648">
        <f t="shared" si="4"/>
        <v>681</v>
      </c>
      <c r="N21" s="648">
        <f t="shared" si="4"/>
        <v>443</v>
      </c>
      <c r="O21" s="648">
        <f t="shared" si="4"/>
        <v>505</v>
      </c>
    </row>
    <row r="22" spans="1:15" ht="24" customHeight="1">
      <c r="A22" s="1183" t="s">
        <v>248</v>
      </c>
      <c r="B22" s="648">
        <v>868</v>
      </c>
      <c r="C22" s="648">
        <f>+C21</f>
        <v>1017</v>
      </c>
      <c r="D22" s="648">
        <f t="shared" ref="D22:J22" si="5">+D21</f>
        <v>1001</v>
      </c>
      <c r="E22" s="648">
        <f t="shared" si="5"/>
        <v>1025</v>
      </c>
      <c r="F22" s="648">
        <f t="shared" si="5"/>
        <v>788</v>
      </c>
      <c r="G22" s="648">
        <f t="shared" si="5"/>
        <v>725</v>
      </c>
      <c r="H22" s="648">
        <f t="shared" si="5"/>
        <v>837</v>
      </c>
      <c r="I22" s="648">
        <f t="shared" si="5"/>
        <v>243</v>
      </c>
      <c r="J22" s="648">
        <f t="shared" si="5"/>
        <v>460</v>
      </c>
      <c r="K22" s="648">
        <v>612</v>
      </c>
      <c r="L22" s="648">
        <v>671</v>
      </c>
      <c r="M22" s="648">
        <f>+M21</f>
        <v>681</v>
      </c>
      <c r="N22" s="648">
        <v>538</v>
      </c>
      <c r="O22" s="648">
        <v>872</v>
      </c>
    </row>
    <row r="23" spans="1:15" ht="10.15" customHeight="1">
      <c r="A23" s="645"/>
      <c r="B23" s="330"/>
      <c r="C23" s="330"/>
      <c r="D23" s="330"/>
      <c r="E23" s="330"/>
      <c r="F23" s="330"/>
      <c r="G23" s="330"/>
      <c r="H23" s="330"/>
      <c r="I23" s="330"/>
      <c r="J23" s="330"/>
      <c r="K23" s="330"/>
      <c r="L23" s="330"/>
      <c r="M23" s="330"/>
      <c r="N23" s="330"/>
      <c r="O23" s="333"/>
    </row>
    <row r="24" spans="1:15" ht="19.149999999999999" customHeight="1">
      <c r="A24" s="1363" t="s">
        <v>125</v>
      </c>
      <c r="B24" s="1364"/>
      <c r="C24" s="1364"/>
      <c r="D24" s="1364"/>
      <c r="E24" s="1359"/>
      <c r="F24" s="1359"/>
      <c r="G24" s="1359"/>
      <c r="H24" s="1359"/>
      <c r="I24" s="1359"/>
      <c r="J24" s="1359"/>
      <c r="K24" s="1359"/>
      <c r="L24" s="1359"/>
      <c r="M24" s="1359"/>
      <c r="N24" s="1359"/>
      <c r="O24" s="1358"/>
    </row>
    <row r="25" spans="1:15" ht="19.149999999999999" customHeight="1">
      <c r="A25" s="932"/>
      <c r="B25" s="687" t="s">
        <v>228</v>
      </c>
      <c r="C25" s="687" t="s">
        <v>229</v>
      </c>
      <c r="D25" s="687" t="s">
        <v>230</v>
      </c>
      <c r="E25" s="687" t="s">
        <v>231</v>
      </c>
      <c r="F25" s="687" t="s">
        <v>232</v>
      </c>
      <c r="G25" s="687" t="s">
        <v>233</v>
      </c>
      <c r="H25" s="687" t="s">
        <v>234</v>
      </c>
      <c r="I25" s="687" t="s">
        <v>235</v>
      </c>
      <c r="J25" s="687" t="s">
        <v>236</v>
      </c>
      <c r="K25" s="687" t="s">
        <v>237</v>
      </c>
      <c r="L25" s="687" t="s">
        <v>238</v>
      </c>
      <c r="M25" s="687" t="s">
        <v>239</v>
      </c>
      <c r="N25" s="687" t="s">
        <v>240</v>
      </c>
      <c r="O25" s="687" t="s">
        <v>241</v>
      </c>
    </row>
    <row r="26" spans="1:15" ht="19.149999999999999" customHeight="1">
      <c r="A26" s="684" t="s">
        <v>249</v>
      </c>
      <c r="B26" s="654" t="s">
        <v>1382</v>
      </c>
      <c r="C26" s="654" t="s">
        <v>1384</v>
      </c>
      <c r="D26" s="654" t="s">
        <v>1386</v>
      </c>
      <c r="E26" s="654" t="s">
        <v>1386</v>
      </c>
      <c r="F26" s="654" t="s">
        <v>1390</v>
      </c>
      <c r="G26" s="654" t="s">
        <v>1393</v>
      </c>
      <c r="H26" s="654" t="s">
        <v>1396</v>
      </c>
      <c r="I26" s="654" t="s">
        <v>1399</v>
      </c>
      <c r="J26" s="654" t="s">
        <v>1402</v>
      </c>
      <c r="K26" s="654" t="s">
        <v>1390</v>
      </c>
      <c r="L26" s="654" t="s">
        <v>1406</v>
      </c>
      <c r="M26" s="654" t="s">
        <v>1409</v>
      </c>
      <c r="N26" s="654" t="s">
        <v>1402</v>
      </c>
      <c r="O26" s="654" t="s">
        <v>1411</v>
      </c>
    </row>
    <row r="27" spans="1:15" ht="19.149999999999999" customHeight="1">
      <c r="A27" s="684" t="s">
        <v>250</v>
      </c>
      <c r="B27" s="688" t="s">
        <v>1383</v>
      </c>
      <c r="C27" s="688" t="s">
        <v>1385</v>
      </c>
      <c r="D27" s="654" t="s">
        <v>1387</v>
      </c>
      <c r="E27" s="654" t="s">
        <v>555</v>
      </c>
      <c r="F27" s="654" t="s">
        <v>1391</v>
      </c>
      <c r="G27" s="654" t="s">
        <v>1394</v>
      </c>
      <c r="H27" s="654" t="s">
        <v>1397</v>
      </c>
      <c r="I27" s="654" t="s">
        <v>1400</v>
      </c>
      <c r="J27" s="654" t="s">
        <v>1403</v>
      </c>
      <c r="K27" s="654" t="s">
        <v>1405</v>
      </c>
      <c r="L27" s="654" t="s">
        <v>1407</v>
      </c>
      <c r="M27" s="654" t="s">
        <v>1410</v>
      </c>
      <c r="N27" s="654" t="s">
        <v>725</v>
      </c>
      <c r="O27" s="654" t="s">
        <v>540</v>
      </c>
    </row>
    <row r="28" spans="1:15" ht="19.149999999999999" customHeight="1">
      <c r="A28" s="684" t="s">
        <v>251</v>
      </c>
      <c r="B28" s="688" t="s">
        <v>1413</v>
      </c>
      <c r="C28" s="688" t="s">
        <v>136</v>
      </c>
      <c r="D28" s="654" t="s">
        <v>1388</v>
      </c>
      <c r="E28" s="654" t="s">
        <v>1389</v>
      </c>
      <c r="F28" s="654" t="s">
        <v>1392</v>
      </c>
      <c r="G28" s="654" t="s">
        <v>1395</v>
      </c>
      <c r="H28" s="654" t="s">
        <v>1398</v>
      </c>
      <c r="I28" s="654" t="s">
        <v>1401</v>
      </c>
      <c r="J28" s="654" t="s">
        <v>1404</v>
      </c>
      <c r="K28" s="654" t="s">
        <v>541</v>
      </c>
      <c r="L28" s="654" t="s">
        <v>1408</v>
      </c>
      <c r="M28" s="654" t="s">
        <v>138</v>
      </c>
      <c r="N28" s="654" t="s">
        <v>1408</v>
      </c>
      <c r="O28" s="654" t="s">
        <v>1412</v>
      </c>
    </row>
    <row r="29" spans="1:15" ht="19.149999999999999" customHeight="1">
      <c r="A29" s="684" t="s">
        <v>252</v>
      </c>
      <c r="B29" s="657">
        <v>3860</v>
      </c>
      <c r="C29" s="657">
        <v>3966</v>
      </c>
      <c r="D29" s="657">
        <v>4050</v>
      </c>
      <c r="E29" s="657">
        <v>4050</v>
      </c>
      <c r="F29" s="657">
        <v>4050</v>
      </c>
      <c r="G29" s="657">
        <v>4050</v>
      </c>
      <c r="H29" s="657">
        <v>4050</v>
      </c>
      <c r="I29" s="657">
        <v>4050</v>
      </c>
      <c r="J29" s="657">
        <v>4050</v>
      </c>
      <c r="K29" s="657">
        <v>4050</v>
      </c>
      <c r="L29" s="657">
        <v>4050</v>
      </c>
      <c r="M29" s="657">
        <v>4050</v>
      </c>
      <c r="N29" s="657">
        <v>4050</v>
      </c>
      <c r="O29" s="657">
        <v>4050</v>
      </c>
    </row>
    <row r="30" spans="1:15" ht="24" customHeight="1">
      <c r="A30" s="649" t="s">
        <v>141</v>
      </c>
      <c r="B30" s="657">
        <v>3894</v>
      </c>
      <c r="C30" s="657">
        <v>3978</v>
      </c>
      <c r="D30" s="657">
        <v>4042</v>
      </c>
      <c r="E30" s="657">
        <v>4041</v>
      </c>
      <c r="F30" s="657">
        <v>4040</v>
      </c>
      <c r="G30" s="657">
        <v>4039</v>
      </c>
      <c r="H30" s="657">
        <v>4040</v>
      </c>
      <c r="I30" s="657">
        <v>4039</v>
      </c>
      <c r="J30" s="657">
        <v>4038</v>
      </c>
      <c r="K30" s="657">
        <v>4039</v>
      </c>
      <c r="L30" s="657">
        <v>4036</v>
      </c>
      <c r="M30" s="657">
        <v>4032</v>
      </c>
      <c r="N30" s="657">
        <v>4033</v>
      </c>
      <c r="O30" s="657">
        <v>4037</v>
      </c>
    </row>
    <row r="31" spans="1:15" ht="19.149999999999999" customHeight="1">
      <c r="A31" s="645" t="s">
        <v>142</v>
      </c>
      <c r="B31" s="330" t="s">
        <v>445</v>
      </c>
      <c r="C31" s="330" t="s">
        <v>1373</v>
      </c>
      <c r="D31" s="658" t="s">
        <v>443</v>
      </c>
      <c r="E31" s="658" t="s">
        <v>1374</v>
      </c>
      <c r="F31" s="658" t="s">
        <v>555</v>
      </c>
      <c r="G31" s="658" t="s">
        <v>1375</v>
      </c>
      <c r="H31" s="658" t="s">
        <v>1376</v>
      </c>
      <c r="I31" s="658" t="s">
        <v>1276</v>
      </c>
      <c r="J31" s="658" t="s">
        <v>641</v>
      </c>
      <c r="K31" s="658" t="s">
        <v>1378</v>
      </c>
      <c r="L31" s="1318" t="s">
        <v>1379</v>
      </c>
      <c r="M31" s="658" t="s">
        <v>508</v>
      </c>
      <c r="N31" s="658" t="s">
        <v>1380</v>
      </c>
      <c r="O31" s="658" t="s">
        <v>424</v>
      </c>
    </row>
    <row r="32" spans="1:15" ht="32.65" customHeight="1">
      <c r="A32" s="689" t="s">
        <v>253</v>
      </c>
      <c r="B32" s="690" t="s">
        <v>560</v>
      </c>
      <c r="C32" s="690" t="s">
        <v>443</v>
      </c>
      <c r="D32" s="691" t="s">
        <v>444</v>
      </c>
      <c r="E32" s="691" t="s">
        <v>144</v>
      </c>
      <c r="F32" s="691" t="s">
        <v>578</v>
      </c>
      <c r="G32" s="691" t="s">
        <v>539</v>
      </c>
      <c r="H32" s="691" t="s">
        <v>576</v>
      </c>
      <c r="I32" s="691" t="s">
        <v>615</v>
      </c>
      <c r="J32" s="691" t="s">
        <v>640</v>
      </c>
      <c r="K32" s="691" t="s">
        <v>1290</v>
      </c>
      <c r="L32" s="691" t="s">
        <v>539</v>
      </c>
      <c r="M32" s="691" t="s">
        <v>406</v>
      </c>
      <c r="N32" s="691" t="s">
        <v>1381</v>
      </c>
      <c r="O32" s="691">
        <v>6.7</v>
      </c>
    </row>
    <row r="33" spans="1:15" ht="19.149999999999999" customHeight="1">
      <c r="A33" s="684" t="s">
        <v>145</v>
      </c>
      <c r="B33" s="688" t="s">
        <v>736</v>
      </c>
      <c r="C33" s="688" t="s">
        <v>1497</v>
      </c>
      <c r="D33" s="659" t="s">
        <v>1506</v>
      </c>
      <c r="E33" s="659" t="s">
        <v>1512</v>
      </c>
      <c r="F33" s="659" t="s">
        <v>1513</v>
      </c>
      <c r="G33" s="659" t="s">
        <v>1505</v>
      </c>
      <c r="H33" s="1321" t="s">
        <v>1514</v>
      </c>
      <c r="I33" s="659" t="s">
        <v>1507</v>
      </c>
      <c r="J33" s="659" t="s">
        <v>1515</v>
      </c>
      <c r="K33" s="659" t="s">
        <v>1508</v>
      </c>
      <c r="L33" s="659" t="s">
        <v>1509</v>
      </c>
      <c r="M33" s="659" t="s">
        <v>1510</v>
      </c>
      <c r="N33" s="659" t="s">
        <v>1511</v>
      </c>
      <c r="O33" s="659" t="s">
        <v>1499</v>
      </c>
    </row>
    <row r="34" spans="1:15" ht="24" customHeight="1">
      <c r="A34" s="649" t="s">
        <v>254</v>
      </c>
      <c r="B34" s="330">
        <v>56</v>
      </c>
      <c r="C34" s="330">
        <v>45</v>
      </c>
      <c r="D34" s="330">
        <v>47</v>
      </c>
      <c r="E34" s="330">
        <v>47</v>
      </c>
      <c r="F34" s="330">
        <v>55</v>
      </c>
      <c r="G34" s="330">
        <v>55</v>
      </c>
      <c r="H34" s="330">
        <v>51</v>
      </c>
      <c r="I34" s="330">
        <v>52</v>
      </c>
      <c r="J34" s="330">
        <v>62</v>
      </c>
      <c r="K34" s="330">
        <v>55</v>
      </c>
      <c r="L34" s="330">
        <v>56</v>
      </c>
      <c r="M34" s="330">
        <v>55</v>
      </c>
      <c r="N34" s="330">
        <v>64</v>
      </c>
      <c r="O34" s="330">
        <v>61</v>
      </c>
    </row>
    <row r="35" spans="1:15" ht="32.5" customHeight="1">
      <c r="A35" s="649" t="s">
        <v>255</v>
      </c>
      <c r="B35" s="692">
        <v>48</v>
      </c>
      <c r="C35" s="692">
        <v>47</v>
      </c>
      <c r="D35" s="693">
        <v>49</v>
      </c>
      <c r="E35" s="693">
        <v>49</v>
      </c>
      <c r="F35" s="693">
        <v>48</v>
      </c>
      <c r="G35" s="693">
        <v>57</v>
      </c>
      <c r="H35" s="693">
        <v>53</v>
      </c>
      <c r="I35" s="693">
        <v>52</v>
      </c>
      <c r="J35" s="693">
        <v>57</v>
      </c>
      <c r="K35" s="688">
        <v>58</v>
      </c>
      <c r="L35" s="688">
        <v>58</v>
      </c>
      <c r="M35" s="688">
        <v>58</v>
      </c>
      <c r="N35" s="688">
        <v>57</v>
      </c>
      <c r="O35" s="688">
        <v>63</v>
      </c>
    </row>
    <row r="36" spans="1:15" s="138" customFormat="1" ht="19.149999999999999" customHeight="1">
      <c r="A36" s="684" t="s">
        <v>256</v>
      </c>
      <c r="B36" s="688">
        <v>10</v>
      </c>
      <c r="C36" s="688">
        <v>12</v>
      </c>
      <c r="D36" s="330">
        <v>1</v>
      </c>
      <c r="E36" s="330">
        <v>-5</v>
      </c>
      <c r="F36" s="330">
        <v>10</v>
      </c>
      <c r="G36" s="330">
        <v>9</v>
      </c>
      <c r="H36" s="330">
        <v>0</v>
      </c>
      <c r="I36" s="330">
        <v>115</v>
      </c>
      <c r="J36" s="330">
        <v>26</v>
      </c>
      <c r="K36" s="330">
        <v>17</v>
      </c>
      <c r="L36" s="330">
        <v>55</v>
      </c>
      <c r="M36" s="330">
        <v>10</v>
      </c>
      <c r="N36" s="330">
        <v>7</v>
      </c>
      <c r="O36" s="330">
        <v>5</v>
      </c>
    </row>
    <row r="37" spans="1:15" ht="24.65" customHeight="1">
      <c r="A37" s="933" t="s">
        <v>147</v>
      </c>
      <c r="B37" s="694">
        <v>7</v>
      </c>
      <c r="C37" s="694">
        <v>7</v>
      </c>
      <c r="D37" s="692">
        <v>-3</v>
      </c>
      <c r="E37" s="692">
        <v>-6</v>
      </c>
      <c r="F37" s="692">
        <v>6</v>
      </c>
      <c r="G37" s="692">
        <v>3</v>
      </c>
      <c r="H37" s="692">
        <v>-2</v>
      </c>
      <c r="I37" s="692">
        <v>85</v>
      </c>
      <c r="J37" s="692">
        <v>19</v>
      </c>
      <c r="K37" s="692">
        <v>11</v>
      </c>
      <c r="L37" s="692">
        <v>40</v>
      </c>
      <c r="M37" s="692">
        <v>8</v>
      </c>
      <c r="N37" s="692">
        <v>5</v>
      </c>
      <c r="O37" s="692">
        <v>4</v>
      </c>
    </row>
    <row r="38" spans="1:15" ht="31.9" customHeight="1">
      <c r="A38" s="933" t="s">
        <v>257</v>
      </c>
      <c r="B38" s="695">
        <v>-1</v>
      </c>
      <c r="C38" s="695">
        <v>7</v>
      </c>
      <c r="D38" s="692">
        <v>-3</v>
      </c>
      <c r="E38" s="330">
        <v>-6</v>
      </c>
      <c r="F38" s="330">
        <v>6</v>
      </c>
      <c r="G38" s="330">
        <v>3</v>
      </c>
      <c r="H38" s="330">
        <v>-2</v>
      </c>
      <c r="I38" s="330">
        <v>85</v>
      </c>
      <c r="J38" s="330">
        <v>19</v>
      </c>
      <c r="K38" s="330">
        <v>11</v>
      </c>
      <c r="L38" s="330">
        <v>6</v>
      </c>
      <c r="M38" s="330">
        <v>8</v>
      </c>
      <c r="N38" s="330">
        <v>5</v>
      </c>
      <c r="O38" s="330">
        <v>4</v>
      </c>
    </row>
    <row r="39" spans="1:15" ht="22.15" customHeight="1">
      <c r="A39" s="649" t="s">
        <v>258</v>
      </c>
      <c r="B39" s="696" t="s">
        <v>1442</v>
      </c>
      <c r="C39" s="696" t="s">
        <v>1516</v>
      </c>
      <c r="D39" s="697" t="s">
        <v>545</v>
      </c>
      <c r="E39" s="697" t="s">
        <v>1517</v>
      </c>
      <c r="F39" s="697" t="s">
        <v>1422</v>
      </c>
      <c r="G39" s="697" t="s">
        <v>1427</v>
      </c>
      <c r="H39" s="697" t="s">
        <v>1417</v>
      </c>
      <c r="I39" s="697" t="s">
        <v>1426</v>
      </c>
      <c r="J39" s="697">
        <v>16</v>
      </c>
      <c r="K39" s="697" t="s">
        <v>1442</v>
      </c>
      <c r="L39" s="697" t="s">
        <v>565</v>
      </c>
      <c r="M39" s="696" t="s">
        <v>1448</v>
      </c>
      <c r="N39" s="696" t="s">
        <v>547</v>
      </c>
      <c r="O39" s="696" t="s">
        <v>509</v>
      </c>
    </row>
    <row r="40" spans="1:15" ht="19.149999999999999" customHeight="1">
      <c r="A40" s="684" t="s">
        <v>259</v>
      </c>
      <c r="B40" s="688" t="s">
        <v>516</v>
      </c>
      <c r="C40" s="688" t="s">
        <v>1456</v>
      </c>
      <c r="D40" s="697" t="s">
        <v>1414</v>
      </c>
      <c r="E40" s="697" t="s">
        <v>643</v>
      </c>
      <c r="F40" s="697" t="s">
        <v>1423</v>
      </c>
      <c r="G40" s="697" t="s">
        <v>1428</v>
      </c>
      <c r="H40" s="697" t="s">
        <v>1432</v>
      </c>
      <c r="I40" s="697" t="s">
        <v>154</v>
      </c>
      <c r="J40" s="697" t="s">
        <v>1438</v>
      </c>
      <c r="K40" s="697" t="s">
        <v>1443</v>
      </c>
      <c r="L40" s="697" t="s">
        <v>1446</v>
      </c>
      <c r="M40" s="659" t="s">
        <v>518</v>
      </c>
      <c r="N40" s="659" t="s">
        <v>1427</v>
      </c>
      <c r="O40" s="659" t="s">
        <v>518</v>
      </c>
    </row>
    <row r="41" spans="1:15" ht="19.149999999999999" customHeight="1">
      <c r="A41" s="684" t="s">
        <v>260</v>
      </c>
      <c r="B41" s="688" t="s">
        <v>1429</v>
      </c>
      <c r="C41" s="688" t="s">
        <v>1457</v>
      </c>
      <c r="D41" s="697" t="s">
        <v>639</v>
      </c>
      <c r="E41" s="697" t="s">
        <v>1418</v>
      </c>
      <c r="F41" s="697" t="s">
        <v>376</v>
      </c>
      <c r="G41" s="697" t="s">
        <v>1429</v>
      </c>
      <c r="H41" s="697" t="s">
        <v>493</v>
      </c>
      <c r="I41" s="697" t="s">
        <v>492</v>
      </c>
      <c r="J41" s="697" t="s">
        <v>1439</v>
      </c>
      <c r="K41" s="697" t="s">
        <v>1444</v>
      </c>
      <c r="L41" s="697" t="s">
        <v>1518</v>
      </c>
      <c r="M41" s="330" t="s">
        <v>494</v>
      </c>
      <c r="N41" s="330" t="s">
        <v>643</v>
      </c>
      <c r="O41" s="330" t="s">
        <v>493</v>
      </c>
    </row>
    <row r="42" spans="1:15" ht="19.149999999999999" customHeight="1">
      <c r="A42" s="684" t="s">
        <v>261</v>
      </c>
      <c r="B42" s="657">
        <v>28317</v>
      </c>
      <c r="C42" s="657">
        <v>29012</v>
      </c>
      <c r="D42" s="657">
        <v>28826</v>
      </c>
      <c r="E42" s="657">
        <v>29628</v>
      </c>
      <c r="F42" s="657">
        <v>29636</v>
      </c>
      <c r="G42" s="657">
        <v>29141</v>
      </c>
      <c r="H42" s="657">
        <v>27434</v>
      </c>
      <c r="I42" s="665">
        <v>27224</v>
      </c>
      <c r="J42" s="665">
        <v>27135</v>
      </c>
      <c r="K42" s="665">
        <v>27518</v>
      </c>
      <c r="L42" s="665">
        <v>27261</v>
      </c>
      <c r="M42" s="665">
        <v>27590</v>
      </c>
      <c r="N42" s="665">
        <v>27817</v>
      </c>
      <c r="O42" s="665">
        <v>26984</v>
      </c>
    </row>
    <row r="43" spans="1:15" ht="19.149999999999999" customHeight="1">
      <c r="A43" s="684" t="s">
        <v>262</v>
      </c>
      <c r="B43" s="688">
        <v>154</v>
      </c>
      <c r="C43" s="688" t="s">
        <v>1458</v>
      </c>
      <c r="D43" s="658" t="s">
        <v>1415</v>
      </c>
      <c r="E43" s="658" t="s">
        <v>1419</v>
      </c>
      <c r="F43" s="658" t="s">
        <v>1519</v>
      </c>
      <c r="G43" s="658" t="s">
        <v>1430</v>
      </c>
      <c r="H43" s="658" t="s">
        <v>370</v>
      </c>
      <c r="I43" s="658" t="s">
        <v>1436</v>
      </c>
      <c r="J43" s="658" t="s">
        <v>1440</v>
      </c>
      <c r="K43" s="658" t="s">
        <v>1445</v>
      </c>
      <c r="L43" s="658" t="s">
        <v>1447</v>
      </c>
      <c r="M43" s="658" t="s">
        <v>1449</v>
      </c>
      <c r="N43" s="658">
        <v>163</v>
      </c>
      <c r="O43" s="658" t="s">
        <v>1453</v>
      </c>
    </row>
    <row r="44" spans="1:15" ht="19.149999999999999" customHeight="1">
      <c r="A44" s="685" t="s">
        <v>263</v>
      </c>
      <c r="B44" s="661">
        <v>27076</v>
      </c>
      <c r="C44" s="661">
        <v>26894</v>
      </c>
      <c r="D44" s="661">
        <v>27126</v>
      </c>
      <c r="E44" s="661">
        <v>27510</v>
      </c>
      <c r="F44" s="661">
        <v>27800</v>
      </c>
      <c r="G44" s="661">
        <v>28051</v>
      </c>
      <c r="H44" s="661">
        <v>27880</v>
      </c>
      <c r="I44" s="661">
        <v>27954</v>
      </c>
      <c r="J44" s="661">
        <v>28292</v>
      </c>
      <c r="K44" s="661">
        <v>29000</v>
      </c>
      <c r="L44" s="661">
        <v>29469</v>
      </c>
      <c r="M44" s="661">
        <v>29550</v>
      </c>
      <c r="N44" s="661">
        <v>29284</v>
      </c>
      <c r="O44" s="661">
        <v>28990</v>
      </c>
    </row>
    <row r="45" spans="1:15" ht="19.149999999999999" customHeight="1">
      <c r="A45" s="684" t="s">
        <v>264</v>
      </c>
      <c r="B45" s="688" t="s">
        <v>1424</v>
      </c>
      <c r="C45" s="688" t="s">
        <v>1420</v>
      </c>
      <c r="D45" s="659" t="s">
        <v>498</v>
      </c>
      <c r="E45" s="659" t="s">
        <v>1420</v>
      </c>
      <c r="F45" s="659" t="s">
        <v>1424</v>
      </c>
      <c r="G45" s="659" t="s">
        <v>165</v>
      </c>
      <c r="H45" s="659" t="s">
        <v>1433</v>
      </c>
      <c r="I45" s="659" t="s">
        <v>1437</v>
      </c>
      <c r="J45" s="659" t="s">
        <v>489</v>
      </c>
      <c r="K45" s="659" t="s">
        <v>431</v>
      </c>
      <c r="L45" s="659" t="s">
        <v>502</v>
      </c>
      <c r="M45" s="659" t="s">
        <v>1450</v>
      </c>
      <c r="N45" s="659" t="s">
        <v>1451</v>
      </c>
      <c r="O45" s="659" t="s">
        <v>1454</v>
      </c>
    </row>
    <row r="46" spans="1:15" ht="19.149999999999999" customHeight="1">
      <c r="A46" s="645" t="s">
        <v>265</v>
      </c>
      <c r="B46" s="330" t="s">
        <v>1455</v>
      </c>
      <c r="C46" s="330" t="s">
        <v>518</v>
      </c>
      <c r="D46" s="659" t="s">
        <v>1416</v>
      </c>
      <c r="E46" s="659" t="s">
        <v>1421</v>
      </c>
      <c r="F46" s="659" t="s">
        <v>1425</v>
      </c>
      <c r="G46" s="659" t="s">
        <v>543</v>
      </c>
      <c r="H46" s="659" t="s">
        <v>1434</v>
      </c>
      <c r="I46" s="659" t="s">
        <v>610</v>
      </c>
      <c r="J46" s="659" t="s">
        <v>1441</v>
      </c>
      <c r="K46" s="659" t="s">
        <v>597</v>
      </c>
      <c r="L46" s="659" t="s">
        <v>515</v>
      </c>
      <c r="M46" s="659" t="s">
        <v>514</v>
      </c>
      <c r="N46" s="659" t="s">
        <v>1452</v>
      </c>
      <c r="O46" s="659" t="s">
        <v>407</v>
      </c>
    </row>
    <row r="47" spans="1:15" ht="24" customHeight="1">
      <c r="A47" s="1184" t="s">
        <v>266</v>
      </c>
      <c r="B47" s="664" t="s">
        <v>1421</v>
      </c>
      <c r="C47" s="664" t="s">
        <v>1459</v>
      </c>
      <c r="D47" s="664" t="s">
        <v>1417</v>
      </c>
      <c r="E47" s="664" t="s">
        <v>1516</v>
      </c>
      <c r="F47" s="664" t="s">
        <v>1426</v>
      </c>
      <c r="G47" s="664" t="s">
        <v>1431</v>
      </c>
      <c r="H47" s="664" t="s">
        <v>1435</v>
      </c>
      <c r="I47" s="664" t="s">
        <v>610</v>
      </c>
      <c r="J47" s="664" t="s">
        <v>539</v>
      </c>
      <c r="K47" s="664"/>
      <c r="L47" s="664"/>
      <c r="M47" s="664"/>
      <c r="N47" s="664"/>
      <c r="O47" s="664"/>
    </row>
    <row r="48" spans="1:15" ht="66" customHeight="1">
      <c r="A48" s="1454" t="s">
        <v>267</v>
      </c>
      <c r="B48" s="1454"/>
      <c r="C48" s="1454"/>
      <c r="D48" s="1454"/>
      <c r="E48" s="1454"/>
      <c r="F48" s="1454"/>
      <c r="G48" s="1454"/>
      <c r="H48" s="1454"/>
      <c r="I48" s="1454"/>
      <c r="J48" s="1454"/>
      <c r="K48" s="1454"/>
      <c r="L48" s="1454"/>
      <c r="M48" s="1454"/>
      <c r="N48" s="1454"/>
      <c r="O48" s="1454"/>
    </row>
    <row r="49" spans="1:52" ht="12.75" customHeight="1">
      <c r="A49" s="327" t="s">
        <v>268</v>
      </c>
      <c r="B49" s="327"/>
      <c r="C49" s="327"/>
      <c r="D49" s="327"/>
      <c r="E49" s="327"/>
      <c r="F49" s="327"/>
      <c r="G49" s="327"/>
      <c r="H49" s="327"/>
      <c r="I49" s="327"/>
      <c r="J49" s="327"/>
      <c r="K49" s="327"/>
      <c r="L49" s="327"/>
      <c r="M49" s="329"/>
      <c r="N49" s="329"/>
      <c r="O49" s="329"/>
    </row>
    <row r="50" spans="1:52" ht="12.75" customHeight="1">
      <c r="A50" s="327" t="s">
        <v>269</v>
      </c>
      <c r="B50" s="327"/>
      <c r="C50" s="327"/>
      <c r="D50" s="327"/>
      <c r="E50" s="327"/>
      <c r="F50" s="327"/>
      <c r="G50" s="327"/>
      <c r="H50" s="327"/>
      <c r="I50" s="327"/>
      <c r="J50" s="327"/>
      <c r="K50" s="327"/>
      <c r="L50" s="327"/>
      <c r="M50" s="329"/>
      <c r="N50" s="329"/>
      <c r="O50" s="329"/>
    </row>
    <row r="51" spans="1:52" ht="12.75" customHeight="1">
      <c r="A51" s="331" t="s">
        <v>270</v>
      </c>
      <c r="B51" s="331"/>
      <c r="C51" s="331"/>
      <c r="D51" s="331"/>
      <c r="E51" s="331"/>
      <c r="F51" s="331"/>
      <c r="G51" s="331"/>
      <c r="H51" s="331"/>
      <c r="I51" s="331"/>
      <c r="J51" s="331"/>
      <c r="K51" s="331"/>
      <c r="L51" s="331"/>
      <c r="M51" s="329"/>
      <c r="N51" s="329"/>
      <c r="O51" s="329"/>
    </row>
    <row r="52" spans="1:52" ht="12.75" customHeight="1">
      <c r="A52" s="327" t="s">
        <v>271</v>
      </c>
      <c r="B52" s="327"/>
      <c r="C52" s="327"/>
      <c r="D52" s="327"/>
      <c r="E52" s="327"/>
      <c r="F52" s="327"/>
      <c r="G52" s="327"/>
      <c r="H52" s="327"/>
      <c r="I52" s="327"/>
      <c r="J52" s="327"/>
      <c r="K52" s="327"/>
      <c r="L52" s="327"/>
      <c r="M52" s="329"/>
      <c r="N52" s="329"/>
      <c r="O52" s="329"/>
    </row>
    <row r="53" spans="1:52" ht="10.5">
      <c r="A53" s="327" t="s">
        <v>272</v>
      </c>
      <c r="B53" s="327"/>
      <c r="C53" s="327"/>
      <c r="D53" s="327"/>
      <c r="E53" s="327"/>
      <c r="F53" s="327"/>
      <c r="G53" s="327"/>
      <c r="H53" s="327"/>
      <c r="I53" s="327"/>
      <c r="J53" s="327"/>
      <c r="K53" s="327"/>
      <c r="L53" s="327"/>
      <c r="M53" s="329"/>
      <c r="N53" s="329"/>
      <c r="O53" s="329"/>
    </row>
    <row r="54" spans="1:52" ht="12.65" customHeight="1">
      <c r="A54" s="327" t="s">
        <v>273</v>
      </c>
      <c r="B54" s="327"/>
      <c r="C54" s="327"/>
      <c r="D54" s="327"/>
      <c r="E54" s="327"/>
      <c r="F54" s="327"/>
      <c r="G54" s="327"/>
      <c r="H54" s="327"/>
      <c r="I54" s="327"/>
      <c r="J54" s="327"/>
      <c r="K54" s="327"/>
      <c r="L54" s="327"/>
      <c r="M54" s="329"/>
      <c r="N54" s="329"/>
      <c r="O54" s="329"/>
    </row>
    <row r="55" spans="1:52" ht="13.5" customHeight="1">
      <c r="A55" s="502"/>
      <c r="B55" s="502"/>
      <c r="C55" s="502"/>
      <c r="D55" s="502"/>
      <c r="E55" s="502"/>
      <c r="F55" s="502"/>
      <c r="G55" s="502"/>
      <c r="H55" s="502"/>
      <c r="I55" s="502"/>
      <c r="J55" s="502"/>
      <c r="K55" s="502"/>
      <c r="L55" s="502"/>
      <c r="M55" s="502"/>
      <c r="N55" s="502"/>
      <c r="O55" s="502"/>
    </row>
    <row r="56" spans="1:52" ht="13.5" customHeight="1">
      <c r="A56" s="317"/>
      <c r="B56" s="317"/>
      <c r="C56" s="317"/>
      <c r="D56" s="317"/>
      <c r="E56" s="317"/>
      <c r="F56" s="317"/>
      <c r="G56" s="317"/>
      <c r="H56" s="317"/>
      <c r="I56" s="317"/>
      <c r="J56" s="317"/>
      <c r="K56" s="317"/>
      <c r="L56" s="317"/>
      <c r="M56" s="326"/>
      <c r="N56" s="326"/>
      <c r="O56" s="326"/>
    </row>
    <row r="57" spans="1:52" ht="13.5" customHeight="1">
      <c r="A57" s="324"/>
      <c r="B57" s="324"/>
      <c r="C57" s="324"/>
      <c r="D57" s="324"/>
      <c r="E57" s="324"/>
      <c r="F57" s="324"/>
      <c r="G57" s="324"/>
      <c r="H57" s="324"/>
      <c r="I57" s="324"/>
      <c r="J57" s="324"/>
      <c r="K57" s="324"/>
      <c r="L57" s="324"/>
      <c r="M57" s="325"/>
      <c r="N57" s="325"/>
      <c r="O57" s="325"/>
    </row>
    <row r="58" spans="1:52" ht="13.5" customHeight="1">
      <c r="A58" s="324"/>
      <c r="B58" s="324"/>
      <c r="C58" s="324"/>
      <c r="D58" s="324"/>
      <c r="E58" s="324"/>
      <c r="F58" s="324"/>
      <c r="G58" s="324"/>
      <c r="H58" s="324"/>
      <c r="I58" s="324"/>
      <c r="J58" s="324"/>
      <c r="K58" s="324"/>
      <c r="L58" s="325"/>
      <c r="M58" s="325"/>
      <c r="N58" s="325"/>
      <c r="O58" s="324"/>
    </row>
    <row r="59" spans="1:52" ht="13.5" customHeight="1">
      <c r="A59" s="324"/>
      <c r="B59" s="324"/>
      <c r="C59" s="324"/>
      <c r="D59" s="324"/>
      <c r="E59" s="324"/>
      <c r="F59" s="324"/>
      <c r="G59" s="324"/>
      <c r="H59" s="324"/>
      <c r="I59" s="324"/>
      <c r="J59" s="324"/>
      <c r="K59" s="324"/>
      <c r="L59" s="325"/>
      <c r="M59" s="325"/>
      <c r="N59" s="325"/>
      <c r="O59" s="324"/>
    </row>
    <row r="60" spans="1:52" ht="13.5" customHeight="1">
      <c r="A60" s="321"/>
      <c r="B60" s="321"/>
      <c r="C60" s="321"/>
      <c r="D60" s="321"/>
      <c r="E60" s="321"/>
      <c r="F60" s="321"/>
      <c r="G60" s="321"/>
      <c r="H60" s="321"/>
      <c r="I60" s="321"/>
      <c r="J60" s="321"/>
      <c r="K60" s="321"/>
      <c r="L60" s="322"/>
      <c r="M60" s="322"/>
      <c r="N60" s="322"/>
      <c r="O60" s="321"/>
    </row>
    <row r="61" spans="1:52" ht="13.5" customHeight="1"/>
    <row r="62" spans="1:52" ht="13.5" customHeight="1">
      <c r="A62" s="319"/>
      <c r="B62" s="319"/>
      <c r="C62" s="319"/>
      <c r="D62" s="319"/>
      <c r="E62" s="319"/>
      <c r="F62" s="319"/>
      <c r="G62" s="319"/>
      <c r="H62" s="319"/>
      <c r="I62" s="319"/>
      <c r="J62" s="319"/>
      <c r="K62" s="319"/>
      <c r="L62" s="320"/>
      <c r="M62" s="320"/>
      <c r="N62" s="320"/>
      <c r="O62" s="319"/>
    </row>
    <row r="63" spans="1:52" s="170" customFormat="1" ht="13.5" customHeight="1">
      <c r="A63" s="137"/>
      <c r="B63" s="137"/>
      <c r="C63" s="137"/>
      <c r="D63" s="137"/>
      <c r="E63" s="137"/>
      <c r="F63" s="137"/>
      <c r="G63" s="137"/>
      <c r="H63" s="137"/>
      <c r="I63" s="137"/>
      <c r="J63" s="137"/>
      <c r="K63" s="137"/>
      <c r="L63" s="316"/>
      <c r="M63" s="316"/>
      <c r="N63" s="316"/>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row>
    <row r="64" spans="1:52" s="170" customFormat="1" ht="13.5" customHeight="1">
      <c r="A64" s="137"/>
      <c r="B64" s="137"/>
      <c r="C64" s="137"/>
      <c r="D64" s="137"/>
      <c r="E64" s="137"/>
      <c r="F64" s="137"/>
      <c r="G64" s="137"/>
      <c r="H64" s="137"/>
      <c r="I64" s="137"/>
      <c r="J64" s="137"/>
      <c r="K64" s="137"/>
      <c r="L64" s="316"/>
      <c r="M64" s="316"/>
      <c r="N64" s="316"/>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row>
    <row r="65" spans="1:52" s="170" customFormat="1" ht="20.149999999999999" customHeight="1">
      <c r="A65" s="137"/>
      <c r="B65" s="137"/>
      <c r="C65" s="137"/>
      <c r="D65" s="137"/>
      <c r="E65" s="137"/>
      <c r="F65" s="137"/>
      <c r="G65" s="137"/>
      <c r="H65" s="137"/>
      <c r="I65" s="137"/>
      <c r="J65" s="137"/>
      <c r="K65" s="137"/>
      <c r="L65" s="316"/>
      <c r="M65" s="316"/>
      <c r="N65" s="316"/>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row>
    <row r="66" spans="1:52" s="170" customFormat="1" ht="20.149999999999999" customHeight="1">
      <c r="A66" s="137"/>
      <c r="B66" s="137"/>
      <c r="C66" s="137"/>
      <c r="D66" s="137"/>
      <c r="E66" s="137"/>
      <c r="F66" s="137"/>
      <c r="G66" s="137"/>
      <c r="H66" s="137"/>
      <c r="I66" s="137"/>
      <c r="J66" s="137"/>
      <c r="K66" s="137"/>
      <c r="L66" s="316"/>
      <c r="M66" s="316"/>
      <c r="N66" s="316"/>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row>
    <row r="67" spans="1:52" s="170" customFormat="1" ht="20.149999999999999" customHeight="1">
      <c r="A67" s="137"/>
      <c r="B67" s="137"/>
      <c r="C67" s="137"/>
      <c r="D67" s="137"/>
      <c r="E67" s="137"/>
      <c r="F67" s="137"/>
      <c r="G67" s="137"/>
      <c r="H67" s="137"/>
      <c r="I67" s="137"/>
      <c r="J67" s="137"/>
      <c r="K67" s="137"/>
      <c r="L67" s="316"/>
      <c r="M67" s="316"/>
      <c r="N67" s="316"/>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row>
    <row r="68" spans="1:52" s="170" customFormat="1" ht="20.149999999999999" customHeight="1">
      <c r="A68" s="137"/>
      <c r="B68" s="137"/>
      <c r="C68" s="137"/>
      <c r="D68" s="137"/>
      <c r="E68" s="137"/>
      <c r="F68" s="137"/>
      <c r="G68" s="137"/>
      <c r="H68" s="137"/>
      <c r="I68" s="137"/>
      <c r="J68" s="137"/>
      <c r="K68" s="137"/>
      <c r="L68" s="316"/>
      <c r="M68" s="316"/>
      <c r="N68" s="316"/>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row>
    <row r="69" spans="1:52" s="170" customFormat="1" ht="20.149999999999999" customHeight="1">
      <c r="A69" s="137"/>
      <c r="B69" s="137"/>
      <c r="C69" s="137"/>
      <c r="D69" s="137"/>
      <c r="E69" s="137"/>
      <c r="F69" s="137"/>
      <c r="G69" s="137"/>
      <c r="H69" s="137"/>
      <c r="I69" s="137"/>
      <c r="J69" s="137"/>
      <c r="K69" s="137"/>
      <c r="L69" s="316"/>
      <c r="M69" s="316"/>
      <c r="N69" s="316"/>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row>
    <row r="70" spans="1:52" s="170" customFormat="1" ht="20.149999999999999" customHeight="1">
      <c r="A70" s="137"/>
      <c r="B70" s="137"/>
      <c r="C70" s="137"/>
      <c r="D70" s="137"/>
      <c r="E70" s="137"/>
      <c r="F70" s="137"/>
      <c r="G70" s="137"/>
      <c r="H70" s="137"/>
      <c r="I70" s="137"/>
      <c r="J70" s="137"/>
      <c r="K70" s="137"/>
      <c r="L70" s="316"/>
      <c r="M70" s="316"/>
      <c r="N70" s="316"/>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row>
    <row r="71" spans="1:52" s="170" customFormat="1" ht="20.149999999999999" customHeight="1">
      <c r="A71" s="137"/>
      <c r="B71" s="137"/>
      <c r="C71" s="137"/>
      <c r="D71" s="137"/>
      <c r="E71" s="137"/>
      <c r="F71" s="137"/>
      <c r="G71" s="137"/>
      <c r="H71" s="137"/>
      <c r="I71" s="137"/>
      <c r="J71" s="137"/>
      <c r="K71" s="137"/>
      <c r="L71" s="316"/>
      <c r="M71" s="316"/>
      <c r="N71" s="316"/>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row>
    <row r="72" spans="1:52" s="170" customFormat="1" ht="20.149999999999999" customHeight="1">
      <c r="A72" s="137"/>
      <c r="B72" s="137"/>
      <c r="C72" s="137"/>
      <c r="D72" s="137"/>
      <c r="E72" s="137"/>
      <c r="F72" s="137"/>
      <c r="G72" s="137"/>
      <c r="H72" s="137"/>
      <c r="I72" s="137"/>
      <c r="J72" s="137"/>
      <c r="K72" s="137"/>
      <c r="L72" s="316"/>
      <c r="M72" s="316"/>
      <c r="N72" s="316"/>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row>
    <row r="73" spans="1:52" s="170" customFormat="1" ht="20.149999999999999" customHeight="1">
      <c r="A73" s="137"/>
      <c r="B73" s="137"/>
      <c r="C73" s="137"/>
      <c r="D73" s="137"/>
      <c r="E73" s="137"/>
      <c r="F73" s="137"/>
      <c r="G73" s="137"/>
      <c r="H73" s="137"/>
      <c r="I73" s="137"/>
      <c r="J73" s="137"/>
      <c r="K73" s="137"/>
      <c r="L73" s="316"/>
      <c r="M73" s="316"/>
      <c r="N73" s="316"/>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row>
    <row r="74" spans="1:52" s="170" customFormat="1" ht="20.149999999999999" customHeight="1">
      <c r="A74" s="137"/>
      <c r="B74" s="137"/>
      <c r="C74" s="137"/>
      <c r="D74" s="137"/>
      <c r="E74" s="137"/>
      <c r="F74" s="137"/>
      <c r="G74" s="137"/>
      <c r="H74" s="137"/>
      <c r="I74" s="137"/>
      <c r="J74" s="137"/>
      <c r="K74" s="137"/>
      <c r="L74" s="316"/>
      <c r="M74" s="316"/>
      <c r="N74" s="316"/>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row>
    <row r="75" spans="1:52" s="170" customFormat="1" ht="20.149999999999999" customHeight="1">
      <c r="A75" s="137"/>
      <c r="B75" s="137"/>
      <c r="C75" s="137"/>
      <c r="D75" s="137"/>
      <c r="E75" s="137"/>
      <c r="F75" s="137"/>
      <c r="G75" s="137"/>
      <c r="H75" s="137"/>
      <c r="I75" s="137"/>
      <c r="J75" s="137"/>
      <c r="K75" s="137"/>
      <c r="L75" s="316"/>
      <c r="M75" s="316"/>
      <c r="N75" s="316"/>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row>
    <row r="76" spans="1:52" s="170" customFormat="1" ht="20.149999999999999" customHeight="1">
      <c r="A76" s="137"/>
      <c r="B76" s="137"/>
      <c r="C76" s="137"/>
      <c r="D76" s="137"/>
      <c r="E76" s="137"/>
      <c r="F76" s="137"/>
      <c r="G76" s="137"/>
      <c r="H76" s="137"/>
      <c r="I76" s="137"/>
      <c r="J76" s="137"/>
      <c r="K76" s="137"/>
      <c r="L76" s="316"/>
      <c r="M76" s="316"/>
      <c r="N76" s="316"/>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row>
    <row r="77" spans="1:52" s="170" customFormat="1" ht="20.149999999999999" customHeight="1">
      <c r="A77" s="137"/>
      <c r="B77" s="137"/>
      <c r="C77" s="137"/>
      <c r="D77" s="137"/>
      <c r="E77" s="137"/>
      <c r="F77" s="137"/>
      <c r="G77" s="137"/>
      <c r="H77" s="137"/>
      <c r="I77" s="137"/>
      <c r="J77" s="137"/>
      <c r="K77" s="137"/>
      <c r="L77" s="316"/>
      <c r="M77" s="316"/>
      <c r="N77" s="316"/>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row>
    <row r="78" spans="1:52" s="170" customFormat="1" ht="20.149999999999999" customHeight="1">
      <c r="A78" s="137"/>
      <c r="B78" s="137"/>
      <c r="C78" s="137"/>
      <c r="D78" s="137"/>
      <c r="E78" s="137"/>
      <c r="F78" s="137"/>
      <c r="G78" s="137"/>
      <c r="H78" s="137"/>
      <c r="I78" s="137"/>
      <c r="J78" s="137"/>
      <c r="K78" s="137"/>
      <c r="L78" s="316"/>
      <c r="M78" s="316"/>
      <c r="N78" s="316"/>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row>
    <row r="79" spans="1:52" ht="20.149999999999999" customHeight="1"/>
    <row r="80" spans="1:52"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sheetData>
  <sheetProtection sort="0"/>
  <mergeCells count="1">
    <mergeCell ref="A48:O48"/>
  </mergeCells>
  <printOptions horizontalCentered="1"/>
  <pageMargins left="0.70866141732283472" right="0.70866141732283472" top="0.74803149606299213" bottom="0.74803149606299213" header="0.31496062992125984" footer="0.31496062992125984"/>
  <pageSetup paperSize="9" scale="67" orientation="portrait" r:id="rId1"/>
  <headerFooter alignWithMargins="0">
    <oddHeader xml:space="preserve">&amp;CFirst quarter 2022&amp;R&amp;"-,Bold"&amp;K0000A0Key financial figures
</oddHeader>
    <oddFooter>&amp;R&amp;"-,Bold"&amp;K0000A0Nordea</oddFooter>
  </headerFooter>
  <ignoredErrors>
    <ignoredError sqref="B26:O31 B39:O47 B33:O33 B32:N3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BDAD0-FD4D-4197-92CC-2F18FB863054}">
  <sheetPr>
    <tabColor theme="8" tint="0.59999389629810485"/>
  </sheetPr>
  <dimension ref="A1:O325"/>
  <sheetViews>
    <sheetView view="pageLayout" zoomScale="85" zoomScaleNormal="100" zoomScaleSheetLayoutView="70" zoomScalePageLayoutView="85" workbookViewId="0">
      <selection activeCell="A4" sqref="A4"/>
    </sheetView>
  </sheetViews>
  <sheetFormatPr defaultColWidth="4.453125" defaultRowHeight="10"/>
  <cols>
    <col min="1" max="1" width="29.54296875" style="137" customWidth="1"/>
    <col min="2" max="15" width="6.453125" style="137" customWidth="1"/>
    <col min="16" max="16384" width="4.453125" style="137"/>
  </cols>
  <sheetData>
    <row r="1" spans="1:15" ht="21" customHeight="1">
      <c r="A1" s="1356" t="s">
        <v>274</v>
      </c>
      <c r="B1" s="1361"/>
      <c r="C1" s="1361"/>
      <c r="D1" s="1361"/>
      <c r="E1" s="1361"/>
      <c r="F1" s="1361"/>
      <c r="G1" s="1361"/>
      <c r="H1" s="1361"/>
      <c r="I1" s="1361"/>
      <c r="J1" s="1361"/>
      <c r="K1" s="1361"/>
      <c r="L1" s="1361"/>
      <c r="M1" s="1361"/>
      <c r="N1" s="1361"/>
      <c r="O1" s="1361"/>
    </row>
    <row r="2" spans="1:15" ht="20.149999999999999" customHeight="1">
      <c r="A2" s="683" t="s">
        <v>103</v>
      </c>
      <c r="B2" s="644" t="s">
        <v>228</v>
      </c>
      <c r="C2" s="644" t="s">
        <v>229</v>
      </c>
      <c r="D2" s="644" t="s">
        <v>230</v>
      </c>
      <c r="E2" s="644" t="s">
        <v>231</v>
      </c>
      <c r="F2" s="644" t="s">
        <v>232</v>
      </c>
      <c r="G2" s="644" t="s">
        <v>233</v>
      </c>
      <c r="H2" s="644" t="s">
        <v>234</v>
      </c>
      <c r="I2" s="644" t="s">
        <v>235</v>
      </c>
      <c r="J2" s="644" t="s">
        <v>236</v>
      </c>
      <c r="K2" s="644" t="s">
        <v>237</v>
      </c>
      <c r="L2" s="644" t="s">
        <v>238</v>
      </c>
      <c r="M2" s="644" t="s">
        <v>239</v>
      </c>
      <c r="N2" s="644" t="s">
        <v>240</v>
      </c>
      <c r="O2" s="644" t="s">
        <v>241</v>
      </c>
    </row>
    <row r="3" spans="1:15" ht="13.5" customHeight="1">
      <c r="A3" s="684"/>
      <c r="B3" s="917"/>
      <c r="C3" s="917"/>
      <c r="D3" s="917"/>
      <c r="E3" s="917"/>
      <c r="F3" s="917"/>
      <c r="G3" s="917"/>
      <c r="H3" s="917"/>
      <c r="I3" s="917"/>
      <c r="J3" s="917"/>
      <c r="K3" s="917"/>
      <c r="L3" s="917"/>
      <c r="M3" s="917"/>
      <c r="N3" s="315"/>
      <c r="O3" s="315"/>
    </row>
    <row r="4" spans="1:15" ht="13.5" customHeight="1">
      <c r="A4" s="934" t="s">
        <v>179</v>
      </c>
      <c r="B4" s="1185"/>
      <c r="C4" s="1185"/>
      <c r="D4" s="1185"/>
      <c r="E4" s="1185"/>
      <c r="F4" s="1185"/>
      <c r="G4" s="1185"/>
      <c r="H4" s="1185"/>
      <c r="I4" s="1185"/>
      <c r="J4" s="1185"/>
      <c r="K4" s="1185"/>
      <c r="L4" s="1185"/>
      <c r="M4" s="1185"/>
      <c r="N4" s="1186"/>
      <c r="O4" s="1186"/>
    </row>
    <row r="5" spans="1:15" ht="13.5" customHeight="1">
      <c r="A5" s="935"/>
      <c r="B5" s="917"/>
      <c r="C5" s="917"/>
      <c r="D5" s="917"/>
      <c r="E5" s="917"/>
      <c r="F5" s="917"/>
      <c r="G5" s="917"/>
      <c r="H5" s="917"/>
      <c r="I5" s="917"/>
      <c r="J5" s="917"/>
      <c r="K5" s="917"/>
      <c r="L5" s="917"/>
      <c r="M5" s="917"/>
      <c r="N5" s="315"/>
      <c r="O5" s="315"/>
    </row>
    <row r="6" spans="1:15" ht="13.5" customHeight="1">
      <c r="A6" s="684" t="s">
        <v>180</v>
      </c>
      <c r="B6" s="665">
        <v>71147</v>
      </c>
      <c r="C6" s="665">
        <v>47495</v>
      </c>
      <c r="D6" s="665">
        <v>77086</v>
      </c>
      <c r="E6" s="665">
        <v>51769</v>
      </c>
      <c r="F6" s="665">
        <v>56843</v>
      </c>
      <c r="G6" s="665">
        <v>32955</v>
      </c>
      <c r="H6" s="665">
        <v>48928</v>
      </c>
      <c r="I6" s="665">
        <f>48388+254</f>
        <v>48642</v>
      </c>
      <c r="J6" s="665">
        <v>41420</v>
      </c>
      <c r="K6" s="665">
        <v>35509</v>
      </c>
      <c r="L6" s="657">
        <v>31337</v>
      </c>
      <c r="M6" s="657">
        <v>41739</v>
      </c>
      <c r="N6" s="657">
        <v>45764</v>
      </c>
      <c r="O6" s="657">
        <v>41578</v>
      </c>
    </row>
    <row r="7" spans="1:15" ht="13.5" customHeight="1">
      <c r="A7" s="684" t="s">
        <v>181</v>
      </c>
      <c r="B7" s="665">
        <v>263</v>
      </c>
      <c r="C7" s="665">
        <v>409</v>
      </c>
      <c r="D7" s="665">
        <v>475</v>
      </c>
      <c r="E7" s="665">
        <v>1501</v>
      </c>
      <c r="F7" s="665">
        <v>27</v>
      </c>
      <c r="G7" s="665">
        <v>3123</v>
      </c>
      <c r="H7" s="665">
        <v>4430</v>
      </c>
      <c r="I7" s="665">
        <v>5661</v>
      </c>
      <c r="J7" s="665">
        <v>12633</v>
      </c>
      <c r="K7" s="665">
        <v>9207</v>
      </c>
      <c r="L7" s="657">
        <v>8153</v>
      </c>
      <c r="M7" s="657">
        <v>8123</v>
      </c>
      <c r="N7" s="657">
        <v>8473</v>
      </c>
      <c r="O7" s="657">
        <v>7642</v>
      </c>
    </row>
    <row r="8" spans="1:15" ht="13.5" customHeight="1">
      <c r="A8" s="684" t="s">
        <v>275</v>
      </c>
      <c r="B8" s="665">
        <v>12545</v>
      </c>
      <c r="C8" s="665">
        <v>1983</v>
      </c>
      <c r="D8" s="665">
        <v>6760</v>
      </c>
      <c r="E8" s="665">
        <v>6181</v>
      </c>
      <c r="F8" s="665">
        <v>10478</v>
      </c>
      <c r="G8" s="665">
        <v>3123</v>
      </c>
      <c r="H8" s="665">
        <f>10361-3</f>
        <v>10358</v>
      </c>
      <c r="I8" s="665">
        <f>8654-4</f>
        <v>8650</v>
      </c>
      <c r="J8" s="665">
        <v>16074</v>
      </c>
      <c r="K8" s="665">
        <f>8516+2</f>
        <v>8518</v>
      </c>
      <c r="L8" s="657">
        <v>20067</v>
      </c>
      <c r="M8" s="657">
        <f>17796-6</f>
        <v>17790</v>
      </c>
      <c r="N8" s="657">
        <f>14389-17</f>
        <v>14372</v>
      </c>
      <c r="O8" s="657">
        <v>11320</v>
      </c>
    </row>
    <row r="9" spans="1:15" ht="13.5" customHeight="1">
      <c r="A9" s="684" t="s">
        <v>276</v>
      </c>
      <c r="B9" s="665">
        <v>351902</v>
      </c>
      <c r="C9" s="665">
        <v>345050</v>
      </c>
      <c r="D9" s="665">
        <v>342604</v>
      </c>
      <c r="E9" s="665">
        <v>338410</v>
      </c>
      <c r="F9" s="665">
        <v>333622</v>
      </c>
      <c r="G9" s="665">
        <v>329765</v>
      </c>
      <c r="H9" s="665">
        <f>320186+283</f>
        <v>320469</v>
      </c>
      <c r="I9" s="665">
        <f>327732+290</f>
        <v>328022</v>
      </c>
      <c r="J9" s="665">
        <f>324028+313</f>
        <v>324341</v>
      </c>
      <c r="K9" s="665">
        <f>322740+351</f>
        <v>323091</v>
      </c>
      <c r="L9" s="657">
        <f>328268+405</f>
        <v>328673</v>
      </c>
      <c r="M9" s="657">
        <f>323783+342</f>
        <v>324125</v>
      </c>
      <c r="N9" s="657">
        <f>325577+357</f>
        <v>325934</v>
      </c>
      <c r="O9" s="657">
        <v>308304</v>
      </c>
    </row>
    <row r="10" spans="1:15" ht="13.5" customHeight="1">
      <c r="A10" s="684" t="s">
        <v>184</v>
      </c>
      <c r="B10" s="665">
        <v>67781</v>
      </c>
      <c r="C10" s="665">
        <v>63383</v>
      </c>
      <c r="D10" s="665">
        <v>63917</v>
      </c>
      <c r="E10" s="665">
        <v>65424</v>
      </c>
      <c r="F10" s="665">
        <v>66739</v>
      </c>
      <c r="G10" s="665">
        <v>62509</v>
      </c>
      <c r="H10" s="665">
        <v>68185</v>
      </c>
      <c r="I10" s="665">
        <v>72520</v>
      </c>
      <c r="J10" s="665">
        <v>71690</v>
      </c>
      <c r="K10" s="665">
        <v>64930</v>
      </c>
      <c r="L10" s="657">
        <v>66202</v>
      </c>
      <c r="M10" s="657">
        <v>69633</v>
      </c>
      <c r="N10" s="657">
        <v>70559</v>
      </c>
      <c r="O10" s="657">
        <v>76222</v>
      </c>
    </row>
    <row r="11" spans="1:15" ht="13.5" customHeight="1">
      <c r="A11" s="684" t="s">
        <v>185</v>
      </c>
      <c r="B11" s="665">
        <v>4327</v>
      </c>
      <c r="C11" s="665">
        <v>1668</v>
      </c>
      <c r="D11" s="665">
        <v>2754</v>
      </c>
      <c r="E11" s="665">
        <v>1792</v>
      </c>
      <c r="F11" s="665">
        <v>3948</v>
      </c>
      <c r="G11" s="665">
        <v>3795</v>
      </c>
      <c r="H11" s="665">
        <v>6510</v>
      </c>
      <c r="I11" s="665">
        <v>6448</v>
      </c>
      <c r="J11" s="665">
        <v>7742</v>
      </c>
      <c r="K11" s="665">
        <v>7151</v>
      </c>
      <c r="L11" s="657">
        <v>6092</v>
      </c>
      <c r="M11" s="657">
        <v>6557</v>
      </c>
      <c r="N11" s="657">
        <v>11582</v>
      </c>
      <c r="O11" s="657">
        <v>7568</v>
      </c>
    </row>
    <row r="12" spans="1:15" ht="13.5" customHeight="1">
      <c r="A12" s="684" t="s">
        <v>186</v>
      </c>
      <c r="B12" s="665">
        <v>20001</v>
      </c>
      <c r="C12" s="665">
        <v>15217</v>
      </c>
      <c r="D12" s="665">
        <v>21825</v>
      </c>
      <c r="E12" s="665">
        <v>23720</v>
      </c>
      <c r="F12" s="665">
        <v>19324</v>
      </c>
      <c r="G12" s="665">
        <v>12649</v>
      </c>
      <c r="H12" s="665">
        <v>12794</v>
      </c>
      <c r="I12" s="665">
        <v>13368</v>
      </c>
      <c r="J12" s="665">
        <v>12836</v>
      </c>
      <c r="K12" s="665">
        <v>14184</v>
      </c>
      <c r="L12" s="657">
        <v>14919</v>
      </c>
      <c r="M12" s="657">
        <v>14969</v>
      </c>
      <c r="N12" s="657">
        <v>16137</v>
      </c>
      <c r="O12" s="657">
        <v>12452</v>
      </c>
    </row>
    <row r="13" spans="1:15" ht="23.25" customHeight="1">
      <c r="A13" s="649" t="s">
        <v>187</v>
      </c>
      <c r="B13" s="665">
        <v>45358</v>
      </c>
      <c r="C13" s="665">
        <v>46912</v>
      </c>
      <c r="D13" s="665">
        <v>43967</v>
      </c>
      <c r="E13" s="665">
        <v>42795</v>
      </c>
      <c r="F13" s="665">
        <v>39783</v>
      </c>
      <c r="G13" s="665">
        <v>36484</v>
      </c>
      <c r="H13" s="665">
        <v>32730</v>
      </c>
      <c r="I13" s="665">
        <v>29854</v>
      </c>
      <c r="J13" s="665">
        <v>25961</v>
      </c>
      <c r="K13" s="665">
        <v>30799</v>
      </c>
      <c r="L13" s="657">
        <v>29350</v>
      </c>
      <c r="M13" s="657">
        <v>28111</v>
      </c>
      <c r="N13" s="657">
        <v>27003</v>
      </c>
      <c r="O13" s="657">
        <v>24583</v>
      </c>
    </row>
    <row r="14" spans="1:15" ht="13.5" customHeight="1">
      <c r="A14" s="684" t="s">
        <v>188</v>
      </c>
      <c r="B14" s="665">
        <v>30654</v>
      </c>
      <c r="C14" s="665">
        <v>30200</v>
      </c>
      <c r="D14" s="665">
        <v>30268</v>
      </c>
      <c r="E14" s="665">
        <v>32365</v>
      </c>
      <c r="F14" s="665">
        <v>36000</v>
      </c>
      <c r="G14" s="665">
        <v>44770</v>
      </c>
      <c r="H14" s="665">
        <v>45434</v>
      </c>
      <c r="I14" s="665">
        <v>47039</v>
      </c>
      <c r="J14" s="665">
        <v>56934</v>
      </c>
      <c r="K14" s="665">
        <v>39111</v>
      </c>
      <c r="L14" s="657">
        <v>51791</v>
      </c>
      <c r="M14" s="657">
        <v>41647</v>
      </c>
      <c r="N14" s="657">
        <v>39491</v>
      </c>
      <c r="O14" s="657">
        <v>37025</v>
      </c>
    </row>
    <row r="15" spans="1:15" ht="22.15" customHeight="1">
      <c r="A15" s="667" t="s">
        <v>189</v>
      </c>
      <c r="B15" s="666">
        <v>-912</v>
      </c>
      <c r="C15" s="666">
        <v>-65</v>
      </c>
      <c r="D15" s="666">
        <v>92</v>
      </c>
      <c r="E15" s="666">
        <v>179</v>
      </c>
      <c r="F15" s="666">
        <v>222</v>
      </c>
      <c r="G15" s="666">
        <v>359</v>
      </c>
      <c r="H15" s="666">
        <v>373</v>
      </c>
      <c r="I15" s="666">
        <v>356</v>
      </c>
      <c r="J15" s="666">
        <v>332</v>
      </c>
      <c r="K15" s="666">
        <v>217</v>
      </c>
      <c r="L15" s="651">
        <v>372</v>
      </c>
      <c r="M15" s="651">
        <v>316</v>
      </c>
      <c r="N15" s="651">
        <v>212</v>
      </c>
      <c r="O15" s="651">
        <v>169</v>
      </c>
    </row>
    <row r="16" spans="1:15" ht="27" customHeight="1">
      <c r="A16" s="667" t="s">
        <v>190</v>
      </c>
      <c r="B16" s="666">
        <v>215</v>
      </c>
      <c r="C16" s="666">
        <v>207</v>
      </c>
      <c r="D16" s="665">
        <v>208</v>
      </c>
      <c r="E16" s="665">
        <v>547</v>
      </c>
      <c r="F16" s="665">
        <v>545</v>
      </c>
      <c r="G16" s="665">
        <v>555</v>
      </c>
      <c r="H16" s="666">
        <v>549</v>
      </c>
      <c r="I16" s="666">
        <v>553</v>
      </c>
      <c r="J16" s="666">
        <v>557</v>
      </c>
      <c r="K16" s="665">
        <v>572</v>
      </c>
      <c r="L16" s="657">
        <v>1377</v>
      </c>
      <c r="M16" s="657">
        <v>2098</v>
      </c>
      <c r="N16" s="657">
        <v>1620</v>
      </c>
      <c r="O16" s="657">
        <v>1601</v>
      </c>
    </row>
    <row r="17" spans="1:15" ht="13.5" customHeight="1">
      <c r="A17" s="684" t="s">
        <v>191</v>
      </c>
      <c r="B17" s="665">
        <v>3809</v>
      </c>
      <c r="C17" s="665">
        <v>3784</v>
      </c>
      <c r="D17" s="665">
        <v>3812</v>
      </c>
      <c r="E17" s="665">
        <v>3807</v>
      </c>
      <c r="F17" s="665">
        <v>3817</v>
      </c>
      <c r="G17" s="665">
        <v>3771</v>
      </c>
      <c r="H17" s="665">
        <v>3637</v>
      </c>
      <c r="I17" s="665">
        <v>3661</v>
      </c>
      <c r="J17" s="665">
        <v>3531</v>
      </c>
      <c r="K17" s="665">
        <v>3695</v>
      </c>
      <c r="L17" s="657">
        <v>3595</v>
      </c>
      <c r="M17" s="657">
        <v>4328</v>
      </c>
      <c r="N17" s="657">
        <v>4319</v>
      </c>
      <c r="O17" s="657">
        <v>4035</v>
      </c>
    </row>
    <row r="18" spans="1:15" ht="13.5" customHeight="1">
      <c r="A18" s="684" t="s">
        <v>192</v>
      </c>
      <c r="B18" s="665">
        <v>1749</v>
      </c>
      <c r="C18" s="665">
        <v>1745</v>
      </c>
      <c r="D18" s="665">
        <v>1753</v>
      </c>
      <c r="E18" s="665">
        <v>1809</v>
      </c>
      <c r="F18" s="665">
        <v>1875</v>
      </c>
      <c r="G18" s="665">
        <v>1931</v>
      </c>
      <c r="H18" s="665">
        <v>1908</v>
      </c>
      <c r="I18" s="665">
        <v>1945</v>
      </c>
      <c r="J18" s="665">
        <v>1955</v>
      </c>
      <c r="K18" s="665">
        <v>2002</v>
      </c>
      <c r="L18" s="657">
        <v>1972</v>
      </c>
      <c r="M18" s="657">
        <v>2022</v>
      </c>
      <c r="N18" s="657">
        <v>2067</v>
      </c>
      <c r="O18" s="657">
        <v>546</v>
      </c>
    </row>
    <row r="19" spans="1:15" ht="13.5" customHeight="1">
      <c r="A19" s="684" t="s">
        <v>277</v>
      </c>
      <c r="B19" s="665">
        <v>1787</v>
      </c>
      <c r="C19" s="665">
        <v>1764</v>
      </c>
      <c r="D19" s="665">
        <v>1732</v>
      </c>
      <c r="E19" s="665">
        <v>1638</v>
      </c>
      <c r="F19" s="665">
        <v>1596</v>
      </c>
      <c r="G19" s="665">
        <v>1535</v>
      </c>
      <c r="H19" s="665">
        <v>1573</v>
      </c>
      <c r="I19" s="665">
        <v>1575</v>
      </c>
      <c r="J19" s="665">
        <v>1478</v>
      </c>
      <c r="K19" s="665">
        <v>1585</v>
      </c>
      <c r="L19" s="657">
        <v>1603</v>
      </c>
      <c r="M19" s="657">
        <v>1680</v>
      </c>
      <c r="N19" s="657">
        <v>1698</v>
      </c>
      <c r="O19" s="657">
        <v>1607</v>
      </c>
    </row>
    <row r="20" spans="1:15" ht="13.5" customHeight="1">
      <c r="A20" s="684" t="s">
        <v>194</v>
      </c>
      <c r="B20" s="665">
        <v>388</v>
      </c>
      <c r="C20" s="665">
        <v>218</v>
      </c>
      <c r="D20" s="665">
        <v>375</v>
      </c>
      <c r="E20" s="665">
        <v>87</v>
      </c>
      <c r="F20" s="665">
        <v>340</v>
      </c>
      <c r="G20" s="665">
        <v>406</v>
      </c>
      <c r="H20" s="665">
        <v>394</v>
      </c>
      <c r="I20" s="665">
        <v>500</v>
      </c>
      <c r="J20" s="665">
        <v>443</v>
      </c>
      <c r="K20" s="665">
        <v>487</v>
      </c>
      <c r="L20" s="657">
        <v>334</v>
      </c>
      <c r="M20" s="657">
        <v>114</v>
      </c>
      <c r="N20" s="657">
        <v>110</v>
      </c>
      <c r="O20" s="657">
        <v>164</v>
      </c>
    </row>
    <row r="21" spans="1:15" ht="13.5" customHeight="1">
      <c r="A21" s="684" t="s">
        <v>195</v>
      </c>
      <c r="B21" s="665">
        <v>289</v>
      </c>
      <c r="C21" s="665">
        <v>272</v>
      </c>
      <c r="D21" s="665">
        <v>391</v>
      </c>
      <c r="E21" s="665">
        <v>397</v>
      </c>
      <c r="F21" s="665">
        <v>355</v>
      </c>
      <c r="G21" s="665">
        <v>300</v>
      </c>
      <c r="H21" s="665">
        <v>392</v>
      </c>
      <c r="I21" s="665">
        <v>392</v>
      </c>
      <c r="J21" s="665">
        <v>309</v>
      </c>
      <c r="K21" s="665">
        <v>362</v>
      </c>
      <c r="L21" s="657">
        <v>782</v>
      </c>
      <c r="M21" s="657">
        <v>466</v>
      </c>
      <c r="N21" s="657">
        <v>335</v>
      </c>
      <c r="O21" s="657">
        <v>284</v>
      </c>
    </row>
    <row r="22" spans="1:15" ht="13.5" customHeight="1">
      <c r="A22" s="684" t="s">
        <v>196</v>
      </c>
      <c r="B22" s="665">
        <v>333</v>
      </c>
      <c r="C22" s="665">
        <v>221</v>
      </c>
      <c r="D22" s="665">
        <v>386</v>
      </c>
      <c r="E22" s="665">
        <v>337</v>
      </c>
      <c r="F22" s="665">
        <v>283</v>
      </c>
      <c r="G22" s="665">
        <v>144</v>
      </c>
      <c r="H22" s="665">
        <v>74</v>
      </c>
      <c r="I22" s="665">
        <v>91</v>
      </c>
      <c r="J22" s="665">
        <v>163</v>
      </c>
      <c r="K22" s="665">
        <v>173</v>
      </c>
      <c r="L22" s="657">
        <v>156</v>
      </c>
      <c r="M22" s="657">
        <v>181</v>
      </c>
      <c r="N22" s="657">
        <v>195</v>
      </c>
      <c r="O22" s="657">
        <v>246</v>
      </c>
    </row>
    <row r="23" spans="1:15" ht="13.5" customHeight="1">
      <c r="A23" s="684" t="s">
        <v>197</v>
      </c>
      <c r="B23" s="665">
        <v>11899</v>
      </c>
      <c r="C23" s="665">
        <v>8830</v>
      </c>
      <c r="D23" s="665">
        <v>14989</v>
      </c>
      <c r="E23" s="665">
        <v>13270</v>
      </c>
      <c r="F23" s="665">
        <v>14557</v>
      </c>
      <c r="G23" s="665">
        <v>13349</v>
      </c>
      <c r="H23" s="665">
        <v>15301</v>
      </c>
      <c r="I23" s="665">
        <f>17536-254</f>
        <v>17282</v>
      </c>
      <c r="J23" s="665">
        <v>21223</v>
      </c>
      <c r="K23" s="665">
        <v>12543</v>
      </c>
      <c r="L23" s="657">
        <v>18316</v>
      </c>
      <c r="M23" s="657">
        <v>18228</v>
      </c>
      <c r="N23" s="657">
        <v>19335</v>
      </c>
      <c r="O23" s="657">
        <v>14749</v>
      </c>
    </row>
    <row r="24" spans="1:15" ht="13.5" customHeight="1">
      <c r="A24" s="684" t="s">
        <v>278</v>
      </c>
      <c r="B24" s="665">
        <v>781</v>
      </c>
      <c r="C24" s="665">
        <v>880</v>
      </c>
      <c r="D24" s="665">
        <v>773</v>
      </c>
      <c r="E24" s="665">
        <v>784</v>
      </c>
      <c r="F24" s="665">
        <v>747</v>
      </c>
      <c r="G24" s="665">
        <v>637</v>
      </c>
      <c r="H24" s="665">
        <f>1015+3-283</f>
        <v>735</v>
      </c>
      <c r="I24" s="665">
        <f>1014+4-290</f>
        <v>728</v>
      </c>
      <c r="J24" s="665">
        <f>1085-313</f>
        <v>772</v>
      </c>
      <c r="K24" s="665">
        <f>1065-2-351</f>
        <v>712</v>
      </c>
      <c r="L24" s="657">
        <f>1169-405</f>
        <v>764</v>
      </c>
      <c r="M24" s="657">
        <f>1084+6-342</f>
        <v>748</v>
      </c>
      <c r="N24" s="657">
        <f>1307+17-357</f>
        <v>967</v>
      </c>
      <c r="O24" s="657">
        <v>1313</v>
      </c>
    </row>
    <row r="25" spans="1:15" ht="13.5" customHeight="1">
      <c r="A25" s="685" t="s">
        <v>199</v>
      </c>
      <c r="B25" s="668">
        <v>182</v>
      </c>
      <c r="C25" s="668">
        <v>180</v>
      </c>
      <c r="D25" s="668">
        <v>342</v>
      </c>
      <c r="E25" s="668" t="s">
        <v>123</v>
      </c>
      <c r="F25" s="668" t="s">
        <v>123</v>
      </c>
      <c r="G25" s="668" t="s">
        <v>123</v>
      </c>
      <c r="H25" s="668" t="s">
        <v>123</v>
      </c>
      <c r="I25" s="668" t="s">
        <v>123</v>
      </c>
      <c r="J25" s="668" t="s">
        <v>123</v>
      </c>
      <c r="K25" s="1187" t="s">
        <v>123</v>
      </c>
      <c r="L25" s="661" t="s">
        <v>123</v>
      </c>
      <c r="M25" s="661" t="s">
        <v>123</v>
      </c>
      <c r="N25" s="661" t="s">
        <v>123</v>
      </c>
      <c r="O25" s="661" t="s">
        <v>123</v>
      </c>
    </row>
    <row r="26" spans="1:15" ht="13.5" customHeight="1">
      <c r="A26" s="647" t="s">
        <v>200</v>
      </c>
      <c r="B26" s="648">
        <f>SUM(B6:B25)</f>
        <v>624498</v>
      </c>
      <c r="C26" s="648">
        <f>SUM(C6:C25)</f>
        <v>570353</v>
      </c>
      <c r="D26" s="648">
        <f>SUM(D6:D25)</f>
        <v>614509</v>
      </c>
      <c r="E26" s="648">
        <f t="shared" ref="E26:O26" si="0">SUM(E6:E24)</f>
        <v>586812</v>
      </c>
      <c r="F26" s="648">
        <f t="shared" si="0"/>
        <v>591101</v>
      </c>
      <c r="G26" s="648">
        <f t="shared" si="0"/>
        <v>552160</v>
      </c>
      <c r="H26" s="648">
        <f t="shared" si="0"/>
        <v>574774</v>
      </c>
      <c r="I26" s="648">
        <f t="shared" si="0"/>
        <v>587287</v>
      </c>
      <c r="J26" s="648">
        <f t="shared" si="0"/>
        <v>600394</v>
      </c>
      <c r="K26" s="648">
        <f t="shared" si="0"/>
        <v>554848</v>
      </c>
      <c r="L26" s="648">
        <f t="shared" si="0"/>
        <v>585855</v>
      </c>
      <c r="M26" s="648">
        <f t="shared" si="0"/>
        <v>582875</v>
      </c>
      <c r="N26" s="648">
        <f t="shared" si="0"/>
        <v>590173</v>
      </c>
      <c r="O26" s="648">
        <f t="shared" si="0"/>
        <v>551408</v>
      </c>
    </row>
    <row r="27" spans="1:15" ht="15" customHeight="1">
      <c r="A27" s="318"/>
      <c r="B27" s="1188"/>
      <c r="C27" s="1188"/>
      <c r="D27" s="1188"/>
      <c r="E27" s="1188"/>
      <c r="F27" s="1188"/>
      <c r="G27" s="1188"/>
      <c r="H27" s="1188"/>
      <c r="I27" s="1188"/>
      <c r="J27" s="1188"/>
      <c r="K27" s="922"/>
      <c r="L27" s="922"/>
      <c r="M27" s="922"/>
      <c r="N27" s="922"/>
      <c r="O27" s="922"/>
    </row>
    <row r="28" spans="1:15" ht="14.65" customHeight="1">
      <c r="A28" s="934" t="s">
        <v>201</v>
      </c>
      <c r="B28" s="1189"/>
      <c r="C28" s="1189"/>
      <c r="D28" s="1189"/>
      <c r="E28" s="1189"/>
      <c r="F28" s="1189"/>
      <c r="G28" s="1189"/>
      <c r="H28" s="1189"/>
      <c r="I28" s="1189"/>
      <c r="J28" s="1188"/>
      <c r="K28" s="922"/>
      <c r="L28" s="922"/>
      <c r="M28" s="922"/>
      <c r="N28" s="922"/>
      <c r="O28" s="922"/>
    </row>
    <row r="29" spans="1:15" ht="14.65" customHeight="1">
      <c r="A29" s="935"/>
      <c r="B29" s="688"/>
      <c r="C29" s="688"/>
      <c r="D29" s="688"/>
      <c r="E29" s="330"/>
      <c r="F29" s="330"/>
      <c r="G29" s="688"/>
      <c r="H29" s="688"/>
      <c r="I29" s="688"/>
      <c r="J29" s="688"/>
      <c r="K29" s="686"/>
      <c r="L29" s="686"/>
      <c r="M29" s="686"/>
      <c r="N29" s="686"/>
      <c r="O29" s="686"/>
    </row>
    <row r="30" spans="1:15" ht="14.65" customHeight="1">
      <c r="A30" s="684" t="s">
        <v>202</v>
      </c>
      <c r="B30" s="657">
        <v>45472</v>
      </c>
      <c r="C30" s="657">
        <v>26961</v>
      </c>
      <c r="D30" s="657">
        <v>43467</v>
      </c>
      <c r="E30" s="657">
        <v>32983</v>
      </c>
      <c r="F30" s="657">
        <v>43431</v>
      </c>
      <c r="G30" s="657">
        <v>23939</v>
      </c>
      <c r="H30" s="665">
        <v>39076</v>
      </c>
      <c r="I30" s="665">
        <v>46223</v>
      </c>
      <c r="J30" s="665">
        <v>63308</v>
      </c>
      <c r="K30" s="665">
        <v>32304</v>
      </c>
      <c r="L30" s="657">
        <v>45308</v>
      </c>
      <c r="M30" s="657">
        <v>43553</v>
      </c>
      <c r="N30" s="657">
        <v>51634</v>
      </c>
      <c r="O30" s="657">
        <v>42419</v>
      </c>
    </row>
    <row r="31" spans="1:15" ht="14.65" customHeight="1">
      <c r="A31" s="684" t="s">
        <v>203</v>
      </c>
      <c r="B31" s="657">
        <v>221095</v>
      </c>
      <c r="C31" s="657">
        <v>205801</v>
      </c>
      <c r="D31" s="657">
        <v>210822</v>
      </c>
      <c r="E31" s="657">
        <v>204627</v>
      </c>
      <c r="F31" s="657">
        <v>198169</v>
      </c>
      <c r="G31" s="657">
        <v>183431</v>
      </c>
      <c r="H31" s="665">
        <v>189971</v>
      </c>
      <c r="I31" s="665">
        <v>188451</v>
      </c>
      <c r="J31" s="665">
        <v>173992</v>
      </c>
      <c r="K31" s="665">
        <v>168725</v>
      </c>
      <c r="L31" s="657">
        <v>168326</v>
      </c>
      <c r="M31" s="657">
        <v>176543</v>
      </c>
      <c r="N31" s="657">
        <v>176285</v>
      </c>
      <c r="O31" s="657">
        <v>164958</v>
      </c>
    </row>
    <row r="32" spans="1:15" s="138" customFormat="1" ht="24.65" customHeight="1">
      <c r="A32" s="667" t="s">
        <v>204</v>
      </c>
      <c r="B32" s="651">
        <v>46704</v>
      </c>
      <c r="C32" s="651">
        <v>48201</v>
      </c>
      <c r="D32" s="651">
        <v>44638</v>
      </c>
      <c r="E32" s="651">
        <v>43482</v>
      </c>
      <c r="F32" s="651">
        <v>40824</v>
      </c>
      <c r="G32" s="651">
        <v>37534</v>
      </c>
      <c r="H32" s="666">
        <v>33811</v>
      </c>
      <c r="I32" s="666">
        <v>31126</v>
      </c>
      <c r="J32" s="666">
        <v>27378</v>
      </c>
      <c r="K32" s="666">
        <v>31859</v>
      </c>
      <c r="L32" s="651">
        <v>30274</v>
      </c>
      <c r="M32" s="651">
        <v>29157</v>
      </c>
      <c r="N32" s="651">
        <v>28120</v>
      </c>
      <c r="O32" s="651">
        <v>25653</v>
      </c>
    </row>
    <row r="33" spans="1:15" ht="14.65" customHeight="1">
      <c r="A33" s="684" t="s">
        <v>205</v>
      </c>
      <c r="B33" s="657">
        <v>19116</v>
      </c>
      <c r="C33" s="657">
        <v>19595</v>
      </c>
      <c r="D33" s="657">
        <v>19175</v>
      </c>
      <c r="E33" s="657">
        <v>19101</v>
      </c>
      <c r="F33" s="657">
        <v>18805</v>
      </c>
      <c r="G33" s="657">
        <v>18178</v>
      </c>
      <c r="H33" s="665">
        <v>17199</v>
      </c>
      <c r="I33" s="665">
        <v>17888</v>
      </c>
      <c r="J33" s="665">
        <v>16736</v>
      </c>
      <c r="K33" s="665">
        <v>19246</v>
      </c>
      <c r="L33" s="657">
        <v>19051</v>
      </c>
      <c r="M33" s="657">
        <v>18997</v>
      </c>
      <c r="N33" s="657">
        <v>19067</v>
      </c>
      <c r="O33" s="657">
        <v>18230</v>
      </c>
    </row>
    <row r="34" spans="1:15" ht="14.65" customHeight="1">
      <c r="A34" s="684" t="s">
        <v>206</v>
      </c>
      <c r="B34" s="657">
        <v>193003</v>
      </c>
      <c r="C34" s="657">
        <v>175792</v>
      </c>
      <c r="D34" s="657">
        <v>191074</v>
      </c>
      <c r="E34" s="657">
        <v>182670</v>
      </c>
      <c r="F34" s="657">
        <v>183101</v>
      </c>
      <c r="G34" s="657">
        <v>174309</v>
      </c>
      <c r="H34" s="665">
        <v>180237</v>
      </c>
      <c r="I34" s="665">
        <v>182069</v>
      </c>
      <c r="J34" s="665">
        <v>183927</v>
      </c>
      <c r="K34" s="665">
        <v>193726</v>
      </c>
      <c r="L34" s="657">
        <v>190859</v>
      </c>
      <c r="M34" s="657">
        <v>189058</v>
      </c>
      <c r="N34" s="657">
        <v>193263</v>
      </c>
      <c r="O34" s="657">
        <v>190422</v>
      </c>
    </row>
    <row r="35" spans="1:15" ht="14.65" customHeight="1">
      <c r="A35" s="684" t="s">
        <v>188</v>
      </c>
      <c r="B35" s="657">
        <v>35093</v>
      </c>
      <c r="C35" s="657">
        <v>31485</v>
      </c>
      <c r="D35" s="657">
        <v>31726</v>
      </c>
      <c r="E35" s="657">
        <v>32470</v>
      </c>
      <c r="F35" s="657">
        <v>36786</v>
      </c>
      <c r="G35" s="657">
        <v>47033</v>
      </c>
      <c r="H35" s="665">
        <v>45308</v>
      </c>
      <c r="I35" s="665">
        <v>49749</v>
      </c>
      <c r="J35" s="665">
        <v>55386</v>
      </c>
      <c r="K35" s="665">
        <v>42047</v>
      </c>
      <c r="L35" s="657">
        <v>53742</v>
      </c>
      <c r="M35" s="657">
        <v>44430</v>
      </c>
      <c r="N35" s="657">
        <v>41448</v>
      </c>
      <c r="O35" s="657">
        <v>39547</v>
      </c>
    </row>
    <row r="36" spans="1:15" ht="20.65" customHeight="1">
      <c r="A36" s="667" t="s">
        <v>189</v>
      </c>
      <c r="B36" s="657">
        <v>-2106</v>
      </c>
      <c r="C36" s="657">
        <v>805</v>
      </c>
      <c r="D36" s="657">
        <v>1402</v>
      </c>
      <c r="E36" s="657">
        <v>1659</v>
      </c>
      <c r="F36" s="657">
        <v>1893</v>
      </c>
      <c r="G36" s="657">
        <v>2608</v>
      </c>
      <c r="H36" s="665">
        <v>2934</v>
      </c>
      <c r="I36" s="665">
        <v>3081</v>
      </c>
      <c r="J36" s="665">
        <v>2792</v>
      </c>
      <c r="K36" s="665">
        <v>2018</v>
      </c>
      <c r="L36" s="651">
        <v>3248</v>
      </c>
      <c r="M36" s="651">
        <v>2748</v>
      </c>
      <c r="N36" s="651">
        <v>1828</v>
      </c>
      <c r="O36" s="651">
        <v>1273</v>
      </c>
    </row>
    <row r="37" spans="1:15" ht="14.65" customHeight="1">
      <c r="A37" s="684" t="s">
        <v>207</v>
      </c>
      <c r="B37" s="657">
        <v>506</v>
      </c>
      <c r="C37" s="657">
        <v>354</v>
      </c>
      <c r="D37" s="657">
        <v>498</v>
      </c>
      <c r="E37" s="657">
        <v>110</v>
      </c>
      <c r="F37" s="657">
        <v>186</v>
      </c>
      <c r="G37" s="657">
        <v>305</v>
      </c>
      <c r="H37" s="665">
        <v>187</v>
      </c>
      <c r="I37" s="665">
        <v>146</v>
      </c>
      <c r="J37" s="665">
        <v>500</v>
      </c>
      <c r="K37" s="665">
        <v>742</v>
      </c>
      <c r="L37" s="657">
        <v>304</v>
      </c>
      <c r="M37" s="657">
        <v>223</v>
      </c>
      <c r="N37" s="657">
        <v>386</v>
      </c>
      <c r="O37" s="657">
        <v>414</v>
      </c>
    </row>
    <row r="38" spans="1:15" ht="14.65" customHeight="1">
      <c r="A38" s="684" t="s">
        <v>208</v>
      </c>
      <c r="B38" s="657">
        <v>25126</v>
      </c>
      <c r="C38" s="657">
        <v>18485</v>
      </c>
      <c r="D38" s="657">
        <v>25932</v>
      </c>
      <c r="E38" s="657">
        <v>25048</v>
      </c>
      <c r="F38" s="657">
        <v>24182</v>
      </c>
      <c r="G38" s="657">
        <v>21341</v>
      </c>
      <c r="H38" s="665">
        <v>22663</v>
      </c>
      <c r="I38" s="665">
        <v>25359</v>
      </c>
      <c r="J38" s="665">
        <v>33335</v>
      </c>
      <c r="K38" s="665">
        <v>19868</v>
      </c>
      <c r="L38" s="657">
        <v>30688</v>
      </c>
      <c r="M38" s="657">
        <v>33463</v>
      </c>
      <c r="N38" s="657">
        <v>33933</v>
      </c>
      <c r="O38" s="657">
        <v>23315</v>
      </c>
    </row>
    <row r="39" spans="1:15" ht="14.65" customHeight="1">
      <c r="A39" s="684" t="s">
        <v>209</v>
      </c>
      <c r="B39" s="657">
        <v>1565</v>
      </c>
      <c r="C39" s="657">
        <v>1334</v>
      </c>
      <c r="D39" s="657">
        <v>1218</v>
      </c>
      <c r="E39" s="657">
        <v>1250</v>
      </c>
      <c r="F39" s="657">
        <v>1624</v>
      </c>
      <c r="G39" s="657">
        <v>1404</v>
      </c>
      <c r="H39" s="665">
        <v>1409</v>
      </c>
      <c r="I39" s="665">
        <v>1337</v>
      </c>
      <c r="J39" s="665">
        <v>1595</v>
      </c>
      <c r="K39" s="665">
        <v>1476</v>
      </c>
      <c r="L39" s="657">
        <v>1578</v>
      </c>
      <c r="M39" s="657">
        <v>1471</v>
      </c>
      <c r="N39" s="657">
        <v>1933</v>
      </c>
      <c r="O39" s="657">
        <v>1696</v>
      </c>
    </row>
    <row r="40" spans="1:15" ht="14.65" customHeight="1">
      <c r="A40" s="684" t="s">
        <v>210</v>
      </c>
      <c r="B40" s="657">
        <v>543</v>
      </c>
      <c r="C40" s="657">
        <v>535</v>
      </c>
      <c r="D40" s="657">
        <v>555</v>
      </c>
      <c r="E40" s="657">
        <v>473</v>
      </c>
      <c r="F40" s="657">
        <v>458</v>
      </c>
      <c r="G40" s="657">
        <v>436</v>
      </c>
      <c r="H40" s="665">
        <v>436</v>
      </c>
      <c r="I40" s="665">
        <v>464</v>
      </c>
      <c r="J40" s="665">
        <v>450</v>
      </c>
      <c r="K40" s="665">
        <v>481</v>
      </c>
      <c r="L40" s="657">
        <v>727</v>
      </c>
      <c r="M40" s="657">
        <v>637</v>
      </c>
      <c r="N40" s="657">
        <v>562</v>
      </c>
      <c r="O40" s="657">
        <v>706</v>
      </c>
    </row>
    <row r="41" spans="1:15" ht="14.65" customHeight="1">
      <c r="A41" s="684" t="s">
        <v>211</v>
      </c>
      <c r="B41" s="665">
        <v>406</v>
      </c>
      <c r="C41" s="665">
        <v>414</v>
      </c>
      <c r="D41" s="665">
        <v>502</v>
      </c>
      <c r="E41" s="665">
        <v>520</v>
      </c>
      <c r="F41" s="665">
        <v>559</v>
      </c>
      <c r="G41" s="665">
        <v>596</v>
      </c>
      <c r="H41" s="665">
        <v>615</v>
      </c>
      <c r="I41" s="665">
        <v>622</v>
      </c>
      <c r="J41" s="665">
        <v>531</v>
      </c>
      <c r="K41" s="665">
        <v>570</v>
      </c>
      <c r="L41" s="657">
        <v>612</v>
      </c>
      <c r="M41" s="657">
        <v>379</v>
      </c>
      <c r="N41" s="657">
        <v>398</v>
      </c>
      <c r="O41" s="657">
        <v>321</v>
      </c>
    </row>
    <row r="42" spans="1:15" ht="14.65" customHeight="1">
      <c r="A42" s="684" t="s">
        <v>212</v>
      </c>
      <c r="B42" s="665">
        <v>310</v>
      </c>
      <c r="C42" s="665">
        <v>369</v>
      </c>
      <c r="D42" s="665">
        <v>289</v>
      </c>
      <c r="E42" s="665">
        <v>290</v>
      </c>
      <c r="F42" s="665">
        <v>295</v>
      </c>
      <c r="G42" s="665">
        <v>365</v>
      </c>
      <c r="H42" s="665">
        <v>547</v>
      </c>
      <c r="I42" s="665">
        <v>561</v>
      </c>
      <c r="J42" s="665">
        <v>493</v>
      </c>
      <c r="K42" s="665">
        <v>439</v>
      </c>
      <c r="L42" s="657">
        <v>694</v>
      </c>
      <c r="M42" s="657">
        <v>555</v>
      </c>
      <c r="N42" s="657">
        <v>489</v>
      </c>
      <c r="O42" s="657">
        <v>398</v>
      </c>
    </row>
    <row r="43" spans="1:15" ht="14.65" customHeight="1">
      <c r="A43" s="684" t="s">
        <v>213</v>
      </c>
      <c r="B43" s="665">
        <v>6744</v>
      </c>
      <c r="C43" s="665">
        <v>6719</v>
      </c>
      <c r="D43" s="665">
        <v>6583</v>
      </c>
      <c r="E43" s="665">
        <v>6601</v>
      </c>
      <c r="F43" s="665">
        <v>6299</v>
      </c>
      <c r="G43" s="665">
        <v>6941</v>
      </c>
      <c r="H43" s="665">
        <v>7828</v>
      </c>
      <c r="I43" s="665">
        <v>8452</v>
      </c>
      <c r="J43" s="665">
        <v>8495</v>
      </c>
      <c r="K43" s="665">
        <v>9819</v>
      </c>
      <c r="L43" s="657">
        <v>9907</v>
      </c>
      <c r="M43" s="657">
        <v>10607</v>
      </c>
      <c r="N43" s="657">
        <v>10332</v>
      </c>
      <c r="O43" s="657">
        <v>9155</v>
      </c>
    </row>
    <row r="44" spans="1:15" ht="14.65" customHeight="1">
      <c r="A44" s="660" t="s">
        <v>214</v>
      </c>
      <c r="B44" s="663" t="s">
        <v>123</v>
      </c>
      <c r="C44" s="663" t="s">
        <v>123</v>
      </c>
      <c r="D44" s="663" t="s">
        <v>123</v>
      </c>
      <c r="E44" s="663" t="s">
        <v>123</v>
      </c>
      <c r="F44" s="663" t="s">
        <v>123</v>
      </c>
      <c r="G44" s="663" t="s">
        <v>123</v>
      </c>
      <c r="H44" s="663" t="s">
        <v>123</v>
      </c>
      <c r="I44" s="663" t="s">
        <v>123</v>
      </c>
      <c r="J44" s="663" t="s">
        <v>123</v>
      </c>
      <c r="K44" s="1187" t="s">
        <v>123</v>
      </c>
      <c r="L44" s="661" t="s">
        <v>123</v>
      </c>
      <c r="M44" s="661" t="s">
        <v>123</v>
      </c>
      <c r="N44" s="661" t="s">
        <v>123</v>
      </c>
      <c r="O44" s="661" t="s">
        <v>123</v>
      </c>
    </row>
    <row r="45" spans="1:15" ht="14.65" customHeight="1">
      <c r="A45" s="647" t="s">
        <v>215</v>
      </c>
      <c r="B45" s="648">
        <f t="shared" ref="B45:O45" si="1">SUM(B30:B43)</f>
        <v>593577</v>
      </c>
      <c r="C45" s="648">
        <f t="shared" si="1"/>
        <v>536850</v>
      </c>
      <c r="D45" s="648">
        <f t="shared" si="1"/>
        <v>577881</v>
      </c>
      <c r="E45" s="648">
        <f t="shared" si="1"/>
        <v>551284</v>
      </c>
      <c r="F45" s="648">
        <f t="shared" si="1"/>
        <v>556612</v>
      </c>
      <c r="G45" s="648">
        <f t="shared" si="1"/>
        <v>518420</v>
      </c>
      <c r="H45" s="648">
        <f t="shared" si="1"/>
        <v>542221</v>
      </c>
      <c r="I45" s="648">
        <f t="shared" si="1"/>
        <v>555528</v>
      </c>
      <c r="J45" s="648">
        <f t="shared" si="1"/>
        <v>568918</v>
      </c>
      <c r="K45" s="648">
        <f t="shared" si="1"/>
        <v>523320</v>
      </c>
      <c r="L45" s="648">
        <f t="shared" si="1"/>
        <v>555318</v>
      </c>
      <c r="M45" s="648">
        <f t="shared" si="1"/>
        <v>551821</v>
      </c>
      <c r="N45" s="648">
        <f t="shared" si="1"/>
        <v>559678</v>
      </c>
      <c r="O45" s="648">
        <f t="shared" si="1"/>
        <v>518507</v>
      </c>
    </row>
    <row r="46" spans="1:15" s="1322" customFormat="1" ht="14.65" customHeight="1">
      <c r="A46" s="1320"/>
      <c r="B46" s="915"/>
      <c r="C46" s="915"/>
      <c r="D46" s="915"/>
      <c r="E46" s="915"/>
      <c r="F46" s="915"/>
      <c r="G46" s="915"/>
      <c r="H46" s="915"/>
      <c r="I46" s="915"/>
      <c r="J46" s="915"/>
      <c r="K46" s="915"/>
      <c r="L46" s="915"/>
      <c r="M46" s="915"/>
      <c r="N46" s="915"/>
      <c r="O46" s="915"/>
    </row>
    <row r="47" spans="1:15" ht="12" customHeight="1">
      <c r="A47" s="936" t="s">
        <v>216</v>
      </c>
      <c r="B47" s="1189"/>
      <c r="C47" s="1189"/>
      <c r="D47" s="1189"/>
      <c r="E47" s="1189"/>
      <c r="F47" s="1189"/>
      <c r="G47" s="1189"/>
      <c r="H47" s="1189"/>
      <c r="I47" s="1189"/>
      <c r="J47" s="1188"/>
      <c r="K47" s="922"/>
      <c r="L47" s="922"/>
      <c r="M47" s="922"/>
      <c r="N47" s="922"/>
      <c r="O47" s="922"/>
    </row>
    <row r="48" spans="1:15" ht="15" customHeight="1">
      <c r="A48" s="684" t="s">
        <v>217</v>
      </c>
      <c r="B48" s="688">
        <v>750</v>
      </c>
      <c r="C48" s="688">
        <v>750</v>
      </c>
      <c r="D48" s="688">
        <v>750</v>
      </c>
      <c r="E48" s="688">
        <v>749</v>
      </c>
      <c r="F48" s="688">
        <v>749</v>
      </c>
      <c r="G48" s="688">
        <v>748</v>
      </c>
      <c r="H48" s="688">
        <v>750</v>
      </c>
      <c r="I48" s="688">
        <v>750</v>
      </c>
      <c r="J48" s="688">
        <v>750</v>
      </c>
      <c r="K48" s="688">
        <v>748</v>
      </c>
      <c r="L48" s="330">
        <v>750</v>
      </c>
      <c r="M48" s="330">
        <v>750</v>
      </c>
      <c r="N48" s="330">
        <v>750</v>
      </c>
      <c r="O48" s="330">
        <v>750</v>
      </c>
    </row>
    <row r="49" spans="1:15" ht="15" customHeight="1">
      <c r="A49" s="684" t="s">
        <v>218</v>
      </c>
      <c r="B49" s="665">
        <v>8</v>
      </c>
      <c r="C49" s="665">
        <v>9</v>
      </c>
      <c r="D49" s="665">
        <v>9</v>
      </c>
      <c r="E49" s="665">
        <v>9</v>
      </c>
      <c r="F49" s="665">
        <v>9</v>
      </c>
      <c r="G49" s="665">
        <v>9</v>
      </c>
      <c r="H49" s="665">
        <v>9</v>
      </c>
      <c r="I49" s="665">
        <v>22</v>
      </c>
      <c r="J49" s="665">
        <v>34</v>
      </c>
      <c r="K49" s="665">
        <v>40</v>
      </c>
      <c r="L49" s="657">
        <v>43</v>
      </c>
      <c r="M49" s="657">
        <v>44</v>
      </c>
      <c r="N49" s="657">
        <v>52</v>
      </c>
      <c r="O49" s="657">
        <v>6</v>
      </c>
    </row>
    <row r="50" spans="1:15" ht="15" customHeight="1">
      <c r="A50" s="684" t="s">
        <v>219</v>
      </c>
      <c r="B50" s="665">
        <v>4050</v>
      </c>
      <c r="C50" s="665">
        <v>4050</v>
      </c>
      <c r="D50" s="665">
        <v>4050</v>
      </c>
      <c r="E50" s="665">
        <v>4050</v>
      </c>
      <c r="F50" s="665">
        <v>4050</v>
      </c>
      <c r="G50" s="665">
        <v>4050</v>
      </c>
      <c r="H50" s="665">
        <v>4050</v>
      </c>
      <c r="I50" s="665">
        <v>4050</v>
      </c>
      <c r="J50" s="665">
        <v>4050</v>
      </c>
      <c r="K50" s="665">
        <v>4050</v>
      </c>
      <c r="L50" s="657">
        <v>4050</v>
      </c>
      <c r="M50" s="657">
        <v>4050</v>
      </c>
      <c r="N50" s="657">
        <v>4050</v>
      </c>
      <c r="O50" s="657">
        <v>4050</v>
      </c>
    </row>
    <row r="51" spans="1:15" ht="15" customHeight="1">
      <c r="A51" s="684" t="s">
        <v>279</v>
      </c>
      <c r="B51" s="657">
        <v>1088</v>
      </c>
      <c r="C51" s="657">
        <v>1090</v>
      </c>
      <c r="D51" s="657">
        <v>1069</v>
      </c>
      <c r="E51" s="657">
        <v>1066</v>
      </c>
      <c r="F51" s="657">
        <v>1072</v>
      </c>
      <c r="G51" s="657">
        <v>1063</v>
      </c>
      <c r="H51" s="665">
        <v>1070</v>
      </c>
      <c r="I51" s="665">
        <v>1072</v>
      </c>
      <c r="J51" s="665">
        <v>1072</v>
      </c>
      <c r="K51" s="665">
        <v>1080</v>
      </c>
      <c r="L51" s="657">
        <v>1080</v>
      </c>
      <c r="M51" s="657">
        <v>1080</v>
      </c>
      <c r="N51" s="657">
        <v>1080</v>
      </c>
      <c r="O51" s="657">
        <v>1080</v>
      </c>
    </row>
    <row r="52" spans="1:15" ht="15" customHeight="1">
      <c r="A52" s="684" t="s">
        <v>222</v>
      </c>
      <c r="B52" s="657">
        <v>-1036</v>
      </c>
      <c r="C52" s="657">
        <v>-1801</v>
      </c>
      <c r="D52" s="657">
        <v>-1706</v>
      </c>
      <c r="E52" s="657">
        <v>-1794</v>
      </c>
      <c r="F52" s="657">
        <v>-1810</v>
      </c>
      <c r="G52" s="657">
        <v>-2067</v>
      </c>
      <c r="H52" s="665">
        <v>-2515</v>
      </c>
      <c r="I52" s="665">
        <v>-2488</v>
      </c>
      <c r="J52" s="665">
        <v>-2538</v>
      </c>
      <c r="K52" s="665">
        <v>-2062</v>
      </c>
      <c r="L52" s="657">
        <v>-2290</v>
      </c>
      <c r="M52" s="657">
        <v>-2075</v>
      </c>
      <c r="N52" s="657">
        <v>-1934</v>
      </c>
      <c r="O52" s="657">
        <v>-1876</v>
      </c>
    </row>
    <row r="53" spans="1:15" ht="15" customHeight="1">
      <c r="A53" s="685" t="s">
        <v>223</v>
      </c>
      <c r="B53" s="661">
        <v>26061</v>
      </c>
      <c r="C53" s="661">
        <v>29405</v>
      </c>
      <c r="D53" s="661">
        <v>32456</v>
      </c>
      <c r="E53" s="661">
        <v>31448</v>
      </c>
      <c r="F53" s="661">
        <v>30419</v>
      </c>
      <c r="G53" s="661">
        <v>29937</v>
      </c>
      <c r="H53" s="1187">
        <v>29189</v>
      </c>
      <c r="I53" s="1187">
        <v>28353</v>
      </c>
      <c r="J53" s="1187">
        <v>28108</v>
      </c>
      <c r="K53" s="1187">
        <v>27672</v>
      </c>
      <c r="L53" s="661">
        <v>26904</v>
      </c>
      <c r="M53" s="661">
        <v>27205</v>
      </c>
      <c r="N53" s="661">
        <v>26497</v>
      </c>
      <c r="O53" s="661">
        <v>28891</v>
      </c>
    </row>
    <row r="54" spans="1:15" ht="15" customHeight="1">
      <c r="A54" s="647" t="s">
        <v>224</v>
      </c>
      <c r="B54" s="648">
        <f t="shared" ref="B54:O54" si="2">SUM(B48:B53)</f>
        <v>30921</v>
      </c>
      <c r="C54" s="648">
        <f t="shared" si="2"/>
        <v>33503</v>
      </c>
      <c r="D54" s="648">
        <f t="shared" si="2"/>
        <v>36628</v>
      </c>
      <c r="E54" s="648">
        <f t="shared" si="2"/>
        <v>35528</v>
      </c>
      <c r="F54" s="648">
        <f t="shared" si="2"/>
        <v>34489</v>
      </c>
      <c r="G54" s="648">
        <f t="shared" si="2"/>
        <v>33740</v>
      </c>
      <c r="H54" s="648">
        <f t="shared" si="2"/>
        <v>32553</v>
      </c>
      <c r="I54" s="648">
        <f t="shared" si="2"/>
        <v>31759</v>
      </c>
      <c r="J54" s="648">
        <f t="shared" si="2"/>
        <v>31476</v>
      </c>
      <c r="K54" s="648">
        <f t="shared" si="2"/>
        <v>31528</v>
      </c>
      <c r="L54" s="648">
        <f t="shared" si="2"/>
        <v>30537</v>
      </c>
      <c r="M54" s="648">
        <f t="shared" si="2"/>
        <v>31054</v>
      </c>
      <c r="N54" s="648">
        <f t="shared" si="2"/>
        <v>30495</v>
      </c>
      <c r="O54" s="648">
        <f t="shared" si="2"/>
        <v>32901</v>
      </c>
    </row>
    <row r="55" spans="1:15" ht="15" customHeight="1">
      <c r="A55" s="647" t="s">
        <v>225</v>
      </c>
      <c r="B55" s="648">
        <f t="shared" ref="B55:O55" si="3">+B54+B45</f>
        <v>624498</v>
      </c>
      <c r="C55" s="648">
        <f t="shared" si="3"/>
        <v>570353</v>
      </c>
      <c r="D55" s="648">
        <f t="shared" si="3"/>
        <v>614509</v>
      </c>
      <c r="E55" s="648">
        <f t="shared" si="3"/>
        <v>586812</v>
      </c>
      <c r="F55" s="648">
        <f t="shared" si="3"/>
        <v>591101</v>
      </c>
      <c r="G55" s="648">
        <f t="shared" si="3"/>
        <v>552160</v>
      </c>
      <c r="H55" s="648">
        <f t="shared" si="3"/>
        <v>574774</v>
      </c>
      <c r="I55" s="648">
        <f t="shared" si="3"/>
        <v>587287</v>
      </c>
      <c r="J55" s="648">
        <f t="shared" si="3"/>
        <v>600394</v>
      </c>
      <c r="K55" s="648">
        <f t="shared" si="3"/>
        <v>554848</v>
      </c>
      <c r="L55" s="648">
        <f t="shared" si="3"/>
        <v>585855</v>
      </c>
      <c r="M55" s="648">
        <f t="shared" si="3"/>
        <v>582875</v>
      </c>
      <c r="N55" s="648">
        <f t="shared" si="3"/>
        <v>590173</v>
      </c>
      <c r="O55" s="648">
        <f t="shared" si="3"/>
        <v>551408</v>
      </c>
    </row>
    <row r="56" spans="1:15" ht="13.5" customHeight="1"/>
    <row r="57" spans="1:15" ht="13.5" customHeight="1">
      <c r="M57" s="323"/>
      <c r="N57" s="323"/>
    </row>
    <row r="58" spans="1:15" ht="13.5" customHeight="1"/>
    <row r="59" spans="1:15" ht="13.5" customHeight="1"/>
    <row r="60" spans="1:15" ht="13.5" customHeight="1">
      <c r="A60" s="318"/>
      <c r="B60" s="318"/>
      <c r="C60" s="318"/>
      <c r="D60" s="318"/>
      <c r="E60" s="318"/>
      <c r="F60" s="318"/>
      <c r="G60" s="318"/>
      <c r="I60" s="318"/>
      <c r="J60" s="318"/>
      <c r="K60" s="318"/>
      <c r="L60" s="318"/>
      <c r="M60" s="318"/>
      <c r="N60" s="318"/>
      <c r="O60" s="318"/>
    </row>
    <row r="61" spans="1:15" ht="13.5" customHeight="1">
      <c r="A61" s="318"/>
      <c r="B61" s="318"/>
      <c r="C61" s="318"/>
      <c r="D61" s="318"/>
      <c r="E61" s="318"/>
      <c r="F61" s="318"/>
      <c r="G61" s="318"/>
      <c r="I61" s="318"/>
      <c r="J61" s="318"/>
      <c r="K61" s="318"/>
      <c r="L61" s="318"/>
      <c r="M61" s="318"/>
      <c r="N61" s="318"/>
      <c r="O61" s="318"/>
    </row>
    <row r="62" spans="1:15" ht="13.5" customHeight="1"/>
    <row r="63" spans="1:15" ht="13.5" customHeight="1"/>
    <row r="64" spans="1:15"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sheetData>
  <sheetProtection sort="0"/>
  <printOptions horizontalCentered="1"/>
  <pageMargins left="0.70866141732283472" right="0.70866141732283472" top="0.74803149606299213" bottom="0.74803149606299213" header="0.31496062992125984" footer="0.31496062992125984"/>
  <pageSetup paperSize="9" scale="72" orientation="portrait" r:id="rId1"/>
  <headerFooter alignWithMargins="0">
    <oddHeader xml:space="preserve">&amp;CFirst quarter 2022&amp;R&amp;"-,Bold"&amp;K0000A0Key financial figures
</oddHeader>
    <oddFooter>&amp;R&amp;"-,Bold"&amp;K0000A0Nordea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4B67-1C00-4686-84E3-F82DEA9CA807}">
  <sheetPr codeName="Sheet6">
    <tabColor rgb="FF70A8DA"/>
  </sheetPr>
  <dimension ref="A1:G328"/>
  <sheetViews>
    <sheetView view="pageLayout" zoomScaleNormal="100" zoomScaleSheetLayoutView="55" workbookViewId="0">
      <selection activeCell="A4" sqref="A4"/>
    </sheetView>
  </sheetViews>
  <sheetFormatPr defaultColWidth="9.1796875" defaultRowHeight="10"/>
  <cols>
    <col min="1" max="1" width="36.81640625" style="113" customWidth="1"/>
    <col min="2" max="5" width="12.54296875" style="113" customWidth="1"/>
    <col min="6" max="6" width="12.1796875" style="113" customWidth="1"/>
    <col min="7" max="7" width="12.54296875" style="113" customWidth="1"/>
    <col min="8" max="16384" width="9.1796875" style="113"/>
  </cols>
  <sheetData>
    <row r="1" spans="1:7" ht="18" customHeight="1">
      <c r="A1" s="1365" t="s">
        <v>280</v>
      </c>
      <c r="B1" s="940"/>
      <c r="C1" s="940"/>
      <c r="D1" s="940"/>
      <c r="E1" s="940"/>
      <c r="F1" s="940"/>
      <c r="G1" s="1366"/>
    </row>
    <row r="2" spans="1:7" ht="13.5" customHeight="1">
      <c r="A2" s="749" t="s">
        <v>281</v>
      </c>
    </row>
    <row r="3" spans="1:7" ht="13.5" customHeight="1">
      <c r="A3" s="703" t="s">
        <v>103</v>
      </c>
      <c r="B3" s="700" t="s">
        <v>282</v>
      </c>
      <c r="C3" s="700" t="s">
        <v>283</v>
      </c>
      <c r="D3" s="700" t="s">
        <v>284</v>
      </c>
      <c r="E3" s="700" t="s">
        <v>285</v>
      </c>
      <c r="F3" s="700" t="s">
        <v>286</v>
      </c>
      <c r="G3" s="700" t="s">
        <v>287</v>
      </c>
    </row>
    <row r="4" spans="1:7" ht="14.15" customHeight="1">
      <c r="A4" s="927" t="s">
        <v>288</v>
      </c>
      <c r="B4" s="937">
        <v>1255</v>
      </c>
      <c r="C4" s="937">
        <v>1226</v>
      </c>
      <c r="D4" s="937">
        <v>1232</v>
      </c>
      <c r="E4" s="937">
        <v>1212</v>
      </c>
      <c r="F4" s="937">
        <v>1169</v>
      </c>
      <c r="G4" s="937">
        <v>1212</v>
      </c>
    </row>
    <row r="5" spans="1:7" ht="14.15" customHeight="1">
      <c r="A5" s="927" t="s">
        <v>289</v>
      </c>
      <c r="B5" s="937">
        <v>76</v>
      </c>
      <c r="C5" s="937">
        <v>-25</v>
      </c>
      <c r="D5" s="937">
        <v>-9.4</v>
      </c>
      <c r="E5" s="937">
        <v>-6.7</v>
      </c>
      <c r="F5" s="937">
        <v>40.200000000000003</v>
      </c>
      <c r="G5" s="937">
        <v>28</v>
      </c>
    </row>
    <row r="6" spans="1:7" ht="14.15" customHeight="1">
      <c r="A6" s="113" t="s">
        <v>290</v>
      </c>
      <c r="B6" s="938">
        <v>8</v>
      </c>
      <c r="C6" s="938">
        <v>-33</v>
      </c>
      <c r="D6" s="938">
        <v>-19</v>
      </c>
      <c r="E6" s="938">
        <v>-5</v>
      </c>
      <c r="F6" s="938">
        <v>-3</v>
      </c>
      <c r="G6" s="938">
        <v>-55</v>
      </c>
    </row>
    <row r="7" spans="1:7" ht="14.15" customHeight="1">
      <c r="A7" s="113" t="s">
        <v>291</v>
      </c>
      <c r="B7" s="938">
        <v>15</v>
      </c>
      <c r="C7" s="938">
        <v>14</v>
      </c>
      <c r="D7" s="938">
        <v>14</v>
      </c>
      <c r="E7" s="938">
        <v>2</v>
      </c>
      <c r="F7" s="938">
        <v>13</v>
      </c>
      <c r="G7" s="938">
        <v>44</v>
      </c>
    </row>
    <row r="8" spans="1:7" ht="14.15" customHeight="1">
      <c r="A8" s="113" t="s">
        <v>292</v>
      </c>
      <c r="B8" s="938">
        <v>53</v>
      </c>
      <c r="C8" s="938">
        <v>-6</v>
      </c>
      <c r="D8" s="938">
        <v>-4.4000000000000004</v>
      </c>
      <c r="E8" s="938">
        <v>-3.7</v>
      </c>
      <c r="F8" s="938">
        <v>30.200000000000003</v>
      </c>
      <c r="G8" s="938">
        <v>39</v>
      </c>
    </row>
    <row r="9" spans="1:7" ht="14.15" customHeight="1">
      <c r="A9" s="927" t="s">
        <v>293</v>
      </c>
      <c r="B9" s="937">
        <v>25</v>
      </c>
      <c r="C9" s="937">
        <v>19</v>
      </c>
      <c r="D9" s="937">
        <v>9</v>
      </c>
      <c r="E9" s="937">
        <v>6</v>
      </c>
      <c r="F9" s="937">
        <v>2</v>
      </c>
      <c r="G9" s="937">
        <v>59</v>
      </c>
    </row>
    <row r="10" spans="1:7" ht="14.15" customHeight="1">
      <c r="A10" s="113" t="s">
        <v>294</v>
      </c>
      <c r="B10" s="938">
        <v>25</v>
      </c>
      <c r="C10" s="938">
        <v>20</v>
      </c>
      <c r="D10" s="938">
        <v>11</v>
      </c>
      <c r="E10" s="938">
        <v>9</v>
      </c>
      <c r="F10" s="938">
        <v>2</v>
      </c>
      <c r="G10" s="938">
        <v>65</v>
      </c>
    </row>
    <row r="11" spans="1:7" ht="14.15" customHeight="1">
      <c r="A11" s="113" t="s">
        <v>295</v>
      </c>
      <c r="B11" s="938">
        <v>0</v>
      </c>
      <c r="C11" s="938">
        <v>-1</v>
      </c>
      <c r="D11" s="938">
        <v>-2</v>
      </c>
      <c r="E11" s="938">
        <v>-3</v>
      </c>
      <c r="F11" s="938">
        <v>0</v>
      </c>
      <c r="G11" s="938">
        <v>-6</v>
      </c>
    </row>
    <row r="12" spans="1:7" ht="14.15" customHeight="1">
      <c r="A12" s="113" t="s">
        <v>296</v>
      </c>
      <c r="B12" s="938">
        <v>-24</v>
      </c>
      <c r="C12" s="938">
        <v>0</v>
      </c>
      <c r="D12" s="938">
        <v>12</v>
      </c>
      <c r="E12" s="938">
        <v>12</v>
      </c>
      <c r="F12" s="938">
        <v>-24</v>
      </c>
      <c r="G12" s="938">
        <v>0</v>
      </c>
    </row>
    <row r="13" spans="1:7" ht="14.15" customHeight="1">
      <c r="A13" s="113" t="s">
        <v>297</v>
      </c>
      <c r="B13" s="938">
        <v>-24</v>
      </c>
      <c r="C13" s="938">
        <v>35</v>
      </c>
      <c r="D13" s="938">
        <v>-17.600000000000001</v>
      </c>
      <c r="E13" s="938">
        <v>8.6999999999999993</v>
      </c>
      <c r="F13" s="938">
        <v>24.799999999999997</v>
      </c>
      <c r="G13" s="938">
        <v>9</v>
      </c>
    </row>
    <row r="14" spans="1:7" ht="14.15" customHeight="1">
      <c r="A14" s="940" t="s">
        <v>298</v>
      </c>
      <c r="B14" s="939">
        <v>-11</v>
      </c>
      <c r="C14" s="939">
        <v>17</v>
      </c>
      <c r="D14" s="939">
        <v>-11</v>
      </c>
      <c r="E14" s="939">
        <v>6</v>
      </c>
      <c r="F14" s="939">
        <v>22</v>
      </c>
      <c r="G14" s="939">
        <v>1</v>
      </c>
    </row>
    <row r="15" spans="1:7" ht="14.15" customHeight="1">
      <c r="A15" s="927" t="s">
        <v>299</v>
      </c>
      <c r="B15" s="937">
        <v>1308</v>
      </c>
      <c r="C15" s="937">
        <v>1255</v>
      </c>
      <c r="D15" s="937">
        <v>1226</v>
      </c>
      <c r="E15" s="937">
        <v>1232</v>
      </c>
      <c r="F15" s="937">
        <v>1212</v>
      </c>
      <c r="G15" s="937">
        <v>1308</v>
      </c>
    </row>
    <row r="16" spans="1:7" ht="13.5" customHeight="1">
      <c r="A16" s="157"/>
      <c r="G16" s="513"/>
    </row>
    <row r="17" spans="1:7" ht="13.5" customHeight="1">
      <c r="A17" s="750" t="s">
        <v>19</v>
      </c>
      <c r="B17" s="700" t="s">
        <v>282</v>
      </c>
      <c r="C17" s="700" t="s">
        <v>283</v>
      </c>
      <c r="D17" s="700" t="s">
        <v>284</v>
      </c>
      <c r="E17" s="700" t="s">
        <v>285</v>
      </c>
      <c r="F17" s="700" t="s">
        <v>286</v>
      </c>
      <c r="G17" s="700" t="s">
        <v>287</v>
      </c>
    </row>
    <row r="18" spans="1:7" ht="14.15" customHeight="1">
      <c r="A18" s="927" t="s">
        <v>288</v>
      </c>
      <c r="B18" s="648">
        <v>556</v>
      </c>
      <c r="C18" s="648">
        <v>573</v>
      </c>
      <c r="D18" s="648">
        <v>569</v>
      </c>
      <c r="E18" s="648">
        <v>561</v>
      </c>
      <c r="F18" s="648">
        <v>535</v>
      </c>
      <c r="G18" s="648">
        <v>561</v>
      </c>
    </row>
    <row r="19" spans="1:7" ht="14.15" customHeight="1">
      <c r="A19" s="927" t="s">
        <v>289</v>
      </c>
      <c r="B19" s="648">
        <v>14</v>
      </c>
      <c r="C19" s="648">
        <v>-23</v>
      </c>
      <c r="D19" s="648">
        <v>-9</v>
      </c>
      <c r="E19" s="648">
        <v>-2</v>
      </c>
      <c r="F19" s="648">
        <v>-2</v>
      </c>
      <c r="G19" s="648">
        <v>-22</v>
      </c>
    </row>
    <row r="20" spans="1:7" ht="14.15" customHeight="1">
      <c r="A20" s="113" t="s">
        <v>290</v>
      </c>
      <c r="B20" s="698">
        <v>7</v>
      </c>
      <c r="C20" s="698">
        <v>-30</v>
      </c>
      <c r="D20" s="698">
        <v>-15</v>
      </c>
      <c r="E20" s="698">
        <v>-4</v>
      </c>
      <c r="F20" s="698">
        <v>-10</v>
      </c>
      <c r="G20" s="699">
        <v>-44</v>
      </c>
    </row>
    <row r="21" spans="1:7" ht="14.15" customHeight="1">
      <c r="A21" s="113" t="s">
        <v>291</v>
      </c>
      <c r="B21" s="698">
        <v>7</v>
      </c>
      <c r="C21" s="698">
        <v>7</v>
      </c>
      <c r="D21" s="698">
        <v>6</v>
      </c>
      <c r="E21" s="698">
        <v>2</v>
      </c>
      <c r="F21" s="698">
        <v>8</v>
      </c>
      <c r="G21" s="699">
        <v>22</v>
      </c>
    </row>
    <row r="22" spans="1:7" ht="14.15" customHeight="1">
      <c r="A22" s="927" t="s">
        <v>293</v>
      </c>
      <c r="B22" s="648">
        <v>6</v>
      </c>
      <c r="C22" s="648">
        <v>9</v>
      </c>
      <c r="D22" s="648">
        <v>10</v>
      </c>
      <c r="E22" s="648">
        <v>6</v>
      </c>
      <c r="F22" s="648">
        <v>6</v>
      </c>
      <c r="G22" s="648">
        <v>31</v>
      </c>
    </row>
    <row r="23" spans="1:7" ht="14.15" customHeight="1">
      <c r="A23" s="113" t="s">
        <v>294</v>
      </c>
      <c r="B23" s="698">
        <v>6</v>
      </c>
      <c r="C23" s="698">
        <v>9</v>
      </c>
      <c r="D23" s="698">
        <v>11</v>
      </c>
      <c r="E23" s="698">
        <v>8</v>
      </c>
      <c r="F23" s="698">
        <v>6</v>
      </c>
      <c r="G23" s="699">
        <v>34</v>
      </c>
    </row>
    <row r="24" spans="1:7" ht="14.15" customHeight="1">
      <c r="A24" s="113" t="s">
        <v>295</v>
      </c>
      <c r="B24" s="698">
        <v>0</v>
      </c>
      <c r="C24" s="698">
        <v>0</v>
      </c>
      <c r="D24" s="698">
        <v>-1</v>
      </c>
      <c r="E24" s="698">
        <v>-2</v>
      </c>
      <c r="F24" s="698">
        <v>0</v>
      </c>
      <c r="G24" s="699">
        <v>-3</v>
      </c>
    </row>
    <row r="25" spans="1:7" ht="14.15" customHeight="1">
      <c r="A25" s="113" t="s">
        <v>296</v>
      </c>
      <c r="B25" s="698">
        <v>-10</v>
      </c>
      <c r="C25" s="698">
        <v>0</v>
      </c>
      <c r="D25" s="698">
        <v>5</v>
      </c>
      <c r="E25" s="698">
        <v>5</v>
      </c>
      <c r="F25" s="698">
        <v>-10</v>
      </c>
      <c r="G25" s="699">
        <v>0</v>
      </c>
    </row>
    <row r="26" spans="1:7" ht="14.15" customHeight="1">
      <c r="A26" s="113" t="s">
        <v>99</v>
      </c>
      <c r="B26" s="698">
        <v>-1</v>
      </c>
      <c r="C26" s="698">
        <v>-3</v>
      </c>
      <c r="D26" s="698">
        <v>-2</v>
      </c>
      <c r="E26" s="698">
        <v>-1</v>
      </c>
      <c r="F26" s="698">
        <v>32</v>
      </c>
      <c r="G26" s="699">
        <v>-5</v>
      </c>
    </row>
    <row r="27" spans="1:7" ht="14.15" customHeight="1">
      <c r="A27" s="940" t="s">
        <v>298</v>
      </c>
      <c r="B27" s="941">
        <v>-6</v>
      </c>
      <c r="C27" s="941">
        <v>5</v>
      </c>
      <c r="D27" s="941">
        <v>-4</v>
      </c>
      <c r="E27" s="941">
        <v>2</v>
      </c>
      <c r="F27" s="941">
        <v>9</v>
      </c>
      <c r="G27" s="942">
        <v>-3</v>
      </c>
    </row>
    <row r="28" spans="1:7" ht="14.15" customHeight="1">
      <c r="A28" s="927" t="s">
        <v>299</v>
      </c>
      <c r="B28" s="648">
        <v>565</v>
      </c>
      <c r="C28" s="648">
        <v>556</v>
      </c>
      <c r="D28" s="648">
        <v>573</v>
      </c>
      <c r="E28" s="648">
        <v>569</v>
      </c>
      <c r="F28" s="648">
        <v>561</v>
      </c>
      <c r="G28" s="648">
        <v>565</v>
      </c>
    </row>
    <row r="29" spans="1:7" ht="13.5" customHeight="1">
      <c r="A29" s="204"/>
      <c r="B29" s="513"/>
      <c r="C29" s="513"/>
      <c r="D29" s="513"/>
      <c r="E29" s="513"/>
      <c r="F29" s="513"/>
      <c r="G29" s="513"/>
    </row>
    <row r="30" spans="1:7" ht="13.5" customHeight="1">
      <c r="A30" s="750" t="s">
        <v>21</v>
      </c>
      <c r="B30" s="700" t="s">
        <v>282</v>
      </c>
      <c r="C30" s="700" t="s">
        <v>283</v>
      </c>
      <c r="D30" s="700" t="s">
        <v>284</v>
      </c>
      <c r="E30" s="700" t="s">
        <v>285</v>
      </c>
      <c r="F30" s="700" t="s">
        <v>286</v>
      </c>
      <c r="G30" s="700" t="s">
        <v>287</v>
      </c>
    </row>
    <row r="31" spans="1:7" ht="14.5" customHeight="1">
      <c r="A31" s="647" t="s">
        <v>288</v>
      </c>
      <c r="B31" s="648">
        <v>416</v>
      </c>
      <c r="C31" s="648">
        <v>395</v>
      </c>
      <c r="D31" s="648">
        <v>405</v>
      </c>
      <c r="E31" s="648">
        <v>394</v>
      </c>
      <c r="F31" s="648">
        <v>384</v>
      </c>
      <c r="G31" s="648">
        <v>395</v>
      </c>
    </row>
    <row r="32" spans="1:7" ht="14.5" customHeight="1">
      <c r="A32" s="647" t="s">
        <v>289</v>
      </c>
      <c r="B32" s="648">
        <v>3</v>
      </c>
      <c r="C32" s="648">
        <v>2</v>
      </c>
      <c r="D32" s="648">
        <v>0</v>
      </c>
      <c r="E32" s="648">
        <v>-1</v>
      </c>
      <c r="F32" s="648">
        <v>3</v>
      </c>
      <c r="G32" s="648">
        <v>2</v>
      </c>
    </row>
    <row r="33" spans="1:7" ht="14.5" customHeight="1">
      <c r="A33" s="114" t="s">
        <v>290</v>
      </c>
      <c r="B33" s="514">
        <v>-2</v>
      </c>
      <c r="C33" s="514">
        <v>-3</v>
      </c>
      <c r="D33" s="514">
        <v>-4</v>
      </c>
      <c r="E33" s="514">
        <v>-1</v>
      </c>
      <c r="F33" s="514">
        <v>-1</v>
      </c>
      <c r="G33" s="514">
        <v>-10</v>
      </c>
    </row>
    <row r="34" spans="1:7" ht="14.5" customHeight="1">
      <c r="A34" s="114" t="s">
        <v>291</v>
      </c>
      <c r="B34" s="514">
        <v>5</v>
      </c>
      <c r="C34" s="514">
        <v>5</v>
      </c>
      <c r="D34" s="514">
        <v>4</v>
      </c>
      <c r="E34" s="514">
        <v>0</v>
      </c>
      <c r="F34" s="514">
        <v>4</v>
      </c>
      <c r="G34" s="514">
        <v>12</v>
      </c>
    </row>
    <row r="35" spans="1:7" ht="14.5" customHeight="1">
      <c r="A35" s="647" t="s">
        <v>293</v>
      </c>
      <c r="B35" s="648">
        <v>6</v>
      </c>
      <c r="C35" s="648">
        <v>5</v>
      </c>
      <c r="D35" s="648">
        <v>4</v>
      </c>
      <c r="E35" s="648">
        <v>6</v>
      </c>
      <c r="F35" s="648">
        <v>3</v>
      </c>
      <c r="G35" s="648">
        <v>22</v>
      </c>
    </row>
    <row r="36" spans="1:7" s="115" customFormat="1" ht="14.5" customHeight="1">
      <c r="A36" s="113" t="s">
        <v>294</v>
      </c>
      <c r="B36" s="514">
        <v>6</v>
      </c>
      <c r="C36" s="514">
        <v>6</v>
      </c>
      <c r="D36" s="514">
        <v>4</v>
      </c>
      <c r="E36" s="514">
        <v>7</v>
      </c>
      <c r="F36" s="514">
        <v>3</v>
      </c>
      <c r="G36" s="514">
        <v>23</v>
      </c>
    </row>
    <row r="37" spans="1:7" ht="14.5" customHeight="1">
      <c r="A37" s="113" t="s">
        <v>295</v>
      </c>
      <c r="B37" s="514">
        <v>0</v>
      </c>
      <c r="C37" s="514">
        <v>-1</v>
      </c>
      <c r="D37" s="514">
        <v>0</v>
      </c>
      <c r="E37" s="514">
        <v>-1</v>
      </c>
      <c r="F37" s="514">
        <v>0</v>
      </c>
      <c r="G37" s="514">
        <v>-1</v>
      </c>
    </row>
    <row r="38" spans="1:7" ht="14.5" customHeight="1">
      <c r="A38" s="114" t="s">
        <v>296</v>
      </c>
      <c r="B38" s="514">
        <v>-6</v>
      </c>
      <c r="C38" s="514">
        <v>0</v>
      </c>
      <c r="D38" s="514">
        <v>3</v>
      </c>
      <c r="E38" s="514">
        <v>3</v>
      </c>
      <c r="F38" s="514">
        <v>-6</v>
      </c>
      <c r="G38" s="514">
        <v>0</v>
      </c>
    </row>
    <row r="39" spans="1:7" ht="14.5" customHeight="1">
      <c r="A39" s="114" t="s">
        <v>99</v>
      </c>
      <c r="B39" s="514">
        <v>21</v>
      </c>
      <c r="C39" s="514">
        <v>14</v>
      </c>
      <c r="D39" s="514">
        <v>-17</v>
      </c>
      <c r="E39" s="514">
        <v>3</v>
      </c>
      <c r="F39" s="514">
        <v>10</v>
      </c>
      <c r="G39" s="514">
        <v>21</v>
      </c>
    </row>
    <row r="40" spans="1:7" ht="14.5" customHeight="1">
      <c r="A40" s="701" t="s">
        <v>298</v>
      </c>
      <c r="B40" s="702">
        <v>-3</v>
      </c>
      <c r="C40" s="702">
        <v>5</v>
      </c>
      <c r="D40" s="702">
        <v>-3</v>
      </c>
      <c r="E40" s="702">
        <v>2</v>
      </c>
      <c r="F40" s="702">
        <v>6</v>
      </c>
      <c r="G40" s="702">
        <v>0</v>
      </c>
    </row>
    <row r="41" spans="1:7" ht="14.5" customHeight="1">
      <c r="A41" s="647" t="s">
        <v>299</v>
      </c>
      <c r="B41" s="648">
        <v>440</v>
      </c>
      <c r="C41" s="648">
        <v>416</v>
      </c>
      <c r="D41" s="648">
        <v>395</v>
      </c>
      <c r="E41" s="648">
        <v>405</v>
      </c>
      <c r="F41" s="648">
        <v>394</v>
      </c>
      <c r="G41" s="648">
        <v>440</v>
      </c>
    </row>
    <row r="42" spans="1:7" ht="13.5" customHeight="1">
      <c r="A42" s="204"/>
      <c r="B42" s="513"/>
      <c r="C42" s="513"/>
      <c r="D42" s="513"/>
      <c r="E42" s="513"/>
      <c r="F42" s="513"/>
      <c r="G42" s="513"/>
    </row>
    <row r="43" spans="1:7" ht="13.5" customHeight="1">
      <c r="A43" s="750" t="s">
        <v>300</v>
      </c>
      <c r="B43" s="700" t="s">
        <v>282</v>
      </c>
      <c r="C43" s="700" t="s">
        <v>283</v>
      </c>
      <c r="D43" s="700" t="s">
        <v>284</v>
      </c>
      <c r="E43" s="700" t="s">
        <v>285</v>
      </c>
      <c r="F43" s="700" t="s">
        <v>286</v>
      </c>
      <c r="G43" s="700" t="s">
        <v>287</v>
      </c>
    </row>
    <row r="44" spans="1:7" ht="13" customHeight="1">
      <c r="A44" s="647" t="s">
        <v>288</v>
      </c>
      <c r="B44" s="648">
        <v>247</v>
      </c>
      <c r="C44" s="648">
        <v>228</v>
      </c>
      <c r="D44" s="648">
        <v>231</v>
      </c>
      <c r="E44" s="648">
        <v>240</v>
      </c>
      <c r="F44" s="648">
        <v>226</v>
      </c>
      <c r="G44" s="648">
        <v>240</v>
      </c>
    </row>
    <row r="45" spans="1:7" ht="13" customHeight="1">
      <c r="A45" s="647" t="s">
        <v>289</v>
      </c>
      <c r="B45" s="648">
        <v>5</v>
      </c>
      <c r="C45" s="648">
        <v>3</v>
      </c>
      <c r="D45" s="648">
        <v>4</v>
      </c>
      <c r="E45" s="648">
        <v>0</v>
      </c>
      <c r="F45" s="648">
        <v>8</v>
      </c>
      <c r="G45" s="648">
        <v>8</v>
      </c>
    </row>
    <row r="46" spans="1:7" ht="13" customHeight="1">
      <c r="A46" s="114" t="s">
        <v>290</v>
      </c>
      <c r="B46" s="514">
        <v>3</v>
      </c>
      <c r="C46" s="514">
        <v>1</v>
      </c>
      <c r="D46" s="514">
        <v>0</v>
      </c>
      <c r="E46" s="514">
        <v>0</v>
      </c>
      <c r="F46" s="514">
        <v>8</v>
      </c>
      <c r="G46" s="514">
        <v>1</v>
      </c>
    </row>
    <row r="47" spans="1:7" ht="13" customHeight="1">
      <c r="A47" s="114" t="s">
        <v>291</v>
      </c>
      <c r="B47" s="514">
        <v>2</v>
      </c>
      <c r="C47" s="514">
        <v>2</v>
      </c>
      <c r="D47" s="514">
        <v>4</v>
      </c>
      <c r="E47" s="514">
        <v>0</v>
      </c>
      <c r="F47" s="514">
        <v>0</v>
      </c>
      <c r="G47" s="514">
        <v>7</v>
      </c>
    </row>
    <row r="48" spans="1:7" ht="13" customHeight="1">
      <c r="A48" s="647" t="s">
        <v>293</v>
      </c>
      <c r="B48" s="648">
        <v>12</v>
      </c>
      <c r="C48" s="648">
        <v>4</v>
      </c>
      <c r="D48" s="648">
        <v>-6</v>
      </c>
      <c r="E48" s="648">
        <v>-7</v>
      </c>
      <c r="F48" s="648">
        <v>-8</v>
      </c>
      <c r="G48" s="648">
        <v>2</v>
      </c>
    </row>
    <row r="49" spans="1:7" ht="13" customHeight="1">
      <c r="A49" s="114" t="s">
        <v>294</v>
      </c>
      <c r="B49" s="514">
        <v>12</v>
      </c>
      <c r="C49" s="514">
        <v>4</v>
      </c>
      <c r="D49" s="514">
        <v>-5</v>
      </c>
      <c r="E49" s="514">
        <v>-7</v>
      </c>
      <c r="F49" s="514">
        <v>-8</v>
      </c>
      <c r="G49" s="514">
        <v>3</v>
      </c>
    </row>
    <row r="50" spans="1:7" ht="13" customHeight="1">
      <c r="A50" s="114" t="s">
        <v>295</v>
      </c>
      <c r="B50" s="514">
        <v>0</v>
      </c>
      <c r="C50" s="514">
        <v>0</v>
      </c>
      <c r="D50" s="514">
        <v>-1</v>
      </c>
      <c r="E50" s="514">
        <v>0</v>
      </c>
      <c r="F50" s="514">
        <v>0</v>
      </c>
      <c r="G50" s="514">
        <v>-1</v>
      </c>
    </row>
    <row r="51" spans="1:7" ht="13" customHeight="1">
      <c r="A51" s="114" t="s">
        <v>296</v>
      </c>
      <c r="B51" s="514">
        <v>-5</v>
      </c>
      <c r="C51" s="514">
        <v>0</v>
      </c>
      <c r="D51" s="514">
        <v>3</v>
      </c>
      <c r="E51" s="514">
        <v>3</v>
      </c>
      <c r="F51" s="514">
        <v>-6</v>
      </c>
      <c r="G51" s="514">
        <v>0</v>
      </c>
    </row>
    <row r="52" spans="1:7" ht="13" customHeight="1">
      <c r="A52" s="114" t="s">
        <v>99</v>
      </c>
      <c r="B52" s="514">
        <v>8</v>
      </c>
      <c r="C52" s="514">
        <v>12</v>
      </c>
      <c r="D52" s="514">
        <v>-4</v>
      </c>
      <c r="E52" s="514">
        <v>-5</v>
      </c>
      <c r="F52" s="514">
        <v>20</v>
      </c>
      <c r="G52" s="514">
        <v>17</v>
      </c>
    </row>
    <row r="53" spans="1:7" ht="13" customHeight="1">
      <c r="A53" s="701" t="s">
        <v>298</v>
      </c>
      <c r="B53" s="702">
        <v>-3</v>
      </c>
      <c r="C53" s="702">
        <v>3</v>
      </c>
      <c r="D53" s="702">
        <v>-2</v>
      </c>
      <c r="E53" s="702">
        <v>1</v>
      </c>
      <c r="F53" s="702">
        <v>5</v>
      </c>
      <c r="G53" s="702">
        <v>0</v>
      </c>
    </row>
    <row r="54" spans="1:7" ht="13" customHeight="1">
      <c r="A54" s="647" t="s">
        <v>299</v>
      </c>
      <c r="B54" s="648">
        <v>267</v>
      </c>
      <c r="C54" s="648">
        <v>247</v>
      </c>
      <c r="D54" s="648">
        <v>228</v>
      </c>
      <c r="E54" s="648">
        <v>231</v>
      </c>
      <c r="F54" s="648">
        <v>240</v>
      </c>
      <c r="G54" s="648">
        <v>267</v>
      </c>
    </row>
    <row r="55" spans="1:7" ht="13.5" customHeight="1">
      <c r="B55" s="513"/>
      <c r="C55" s="513"/>
      <c r="D55" s="513"/>
      <c r="E55" s="513"/>
      <c r="F55" s="513"/>
      <c r="G55" s="513"/>
    </row>
    <row r="56" spans="1:7" ht="13.5" customHeight="1">
      <c r="A56" s="750" t="s">
        <v>25</v>
      </c>
      <c r="B56" s="700" t="s">
        <v>282</v>
      </c>
      <c r="C56" s="700" t="s">
        <v>283</v>
      </c>
      <c r="D56" s="700" t="s">
        <v>284</v>
      </c>
      <c r="E56" s="700" t="s">
        <v>285</v>
      </c>
      <c r="F56" s="700" t="s">
        <v>286</v>
      </c>
      <c r="G56" s="700" t="s">
        <v>287</v>
      </c>
    </row>
    <row r="57" spans="1:7" ht="14.15" customHeight="1">
      <c r="A57" s="647" t="s">
        <v>288</v>
      </c>
      <c r="B57" s="648">
        <v>20</v>
      </c>
      <c r="C57" s="648">
        <v>19</v>
      </c>
      <c r="D57" s="648">
        <v>19</v>
      </c>
      <c r="E57" s="648">
        <v>19</v>
      </c>
      <c r="F57" s="648">
        <v>17</v>
      </c>
      <c r="G57" s="648">
        <v>19</v>
      </c>
    </row>
    <row r="58" spans="1:7" ht="14.15" customHeight="1">
      <c r="A58" s="647" t="s">
        <v>289</v>
      </c>
      <c r="B58" s="648">
        <v>1</v>
      </c>
      <c r="C58" s="648">
        <v>-1</v>
      </c>
      <c r="D58" s="648">
        <v>0</v>
      </c>
      <c r="E58" s="648">
        <v>0</v>
      </c>
      <c r="F58" s="648">
        <v>1</v>
      </c>
      <c r="G58" s="648">
        <v>1</v>
      </c>
    </row>
    <row r="59" spans="1:7" ht="14.15" customHeight="1">
      <c r="A59" s="114" t="s">
        <v>290</v>
      </c>
      <c r="B59" s="514">
        <v>0</v>
      </c>
      <c r="C59" s="514">
        <v>-1</v>
      </c>
      <c r="D59" s="514">
        <v>0</v>
      </c>
      <c r="E59" s="514">
        <v>0</v>
      </c>
      <c r="F59" s="514">
        <v>0</v>
      </c>
      <c r="G59" s="514">
        <v>-2</v>
      </c>
    </row>
    <row r="60" spans="1:7" ht="14.15" customHeight="1">
      <c r="A60" s="114" t="s">
        <v>291</v>
      </c>
      <c r="B60" s="514">
        <v>1</v>
      </c>
      <c r="C60" s="514">
        <v>0</v>
      </c>
      <c r="D60" s="514">
        <v>0</v>
      </c>
      <c r="E60" s="514">
        <v>0</v>
      </c>
      <c r="F60" s="514">
        <v>1</v>
      </c>
      <c r="G60" s="514">
        <v>3</v>
      </c>
    </row>
    <row r="61" spans="1:7" ht="14.15" customHeight="1">
      <c r="A61" s="647" t="s">
        <v>293</v>
      </c>
      <c r="B61" s="648">
        <v>1</v>
      </c>
      <c r="C61" s="648">
        <v>1</v>
      </c>
      <c r="D61" s="648">
        <v>1</v>
      </c>
      <c r="E61" s="648">
        <v>1</v>
      </c>
      <c r="F61" s="648">
        <v>1</v>
      </c>
      <c r="G61" s="648">
        <v>4</v>
      </c>
    </row>
    <row r="62" spans="1:7" ht="14.15" customHeight="1">
      <c r="A62" s="114" t="s">
        <v>294</v>
      </c>
      <c r="B62" s="514">
        <v>1</v>
      </c>
      <c r="C62" s="514">
        <v>1</v>
      </c>
      <c r="D62" s="514">
        <v>1</v>
      </c>
      <c r="E62" s="514">
        <v>1</v>
      </c>
      <c r="F62" s="514">
        <v>1</v>
      </c>
      <c r="G62" s="514">
        <v>5</v>
      </c>
    </row>
    <row r="63" spans="1:7" ht="14.15" customHeight="1">
      <c r="A63" s="114" t="s">
        <v>295</v>
      </c>
      <c r="B63" s="514">
        <v>0</v>
      </c>
      <c r="C63" s="514">
        <v>0</v>
      </c>
      <c r="D63" s="514">
        <v>0</v>
      </c>
      <c r="E63" s="514">
        <v>0</v>
      </c>
      <c r="F63" s="514">
        <v>0</v>
      </c>
      <c r="G63" s="514">
        <v>-1</v>
      </c>
    </row>
    <row r="64" spans="1:7" ht="14.15" customHeight="1">
      <c r="A64" s="114" t="s">
        <v>296</v>
      </c>
      <c r="B64" s="514">
        <v>-1</v>
      </c>
      <c r="C64" s="514">
        <v>0</v>
      </c>
      <c r="D64" s="514">
        <v>1</v>
      </c>
      <c r="E64" s="514">
        <v>1</v>
      </c>
      <c r="F64" s="514">
        <v>-1</v>
      </c>
      <c r="G64" s="514">
        <v>0</v>
      </c>
    </row>
    <row r="65" spans="1:7" ht="14.15" customHeight="1">
      <c r="A65" s="114" t="s">
        <v>99</v>
      </c>
      <c r="B65" s="514">
        <v>5</v>
      </c>
      <c r="C65" s="514">
        <v>1</v>
      </c>
      <c r="D65" s="514">
        <v>-2</v>
      </c>
      <c r="E65" s="514">
        <v>-2</v>
      </c>
      <c r="F65" s="514">
        <v>1</v>
      </c>
      <c r="G65" s="514">
        <v>2</v>
      </c>
    </row>
    <row r="66" spans="1:7" ht="14.15" customHeight="1">
      <c r="A66" s="701" t="s">
        <v>298</v>
      </c>
      <c r="B66" s="702">
        <v>0</v>
      </c>
      <c r="C66" s="702">
        <v>0</v>
      </c>
      <c r="D66" s="702">
        <v>0</v>
      </c>
      <c r="E66" s="702">
        <v>0</v>
      </c>
      <c r="F66" s="702">
        <v>0</v>
      </c>
      <c r="G66" s="702">
        <v>0</v>
      </c>
    </row>
    <row r="67" spans="1:7" ht="14.15" customHeight="1">
      <c r="A67" s="647" t="s">
        <v>299</v>
      </c>
      <c r="B67" s="648">
        <v>26</v>
      </c>
      <c r="C67" s="648">
        <v>20</v>
      </c>
      <c r="D67" s="648">
        <v>19</v>
      </c>
      <c r="E67" s="648">
        <v>19</v>
      </c>
      <c r="F67" s="648">
        <v>19</v>
      </c>
      <c r="G67" s="648">
        <v>26</v>
      </c>
    </row>
    <row r="68" spans="1:7" ht="20.149999999999999" customHeight="1"/>
    <row r="69" spans="1:7" ht="20.149999999999999" customHeight="1"/>
    <row r="70" spans="1:7" ht="20.149999999999999" customHeight="1"/>
    <row r="71" spans="1:7" ht="20.149999999999999" customHeight="1"/>
    <row r="72" spans="1:7" ht="20.149999999999999" customHeight="1"/>
    <row r="73" spans="1:7" ht="20.149999999999999" customHeight="1"/>
    <row r="74" spans="1:7" ht="20.149999999999999" customHeight="1"/>
    <row r="75" spans="1:7" ht="20.149999999999999" customHeight="1"/>
    <row r="76" spans="1:7" ht="20.149999999999999" customHeight="1"/>
    <row r="77" spans="1:7" ht="20.149999999999999" customHeight="1"/>
    <row r="78" spans="1:7" ht="20.149999999999999" customHeight="1"/>
    <row r="79" spans="1:7" ht="20.149999999999999" customHeight="1"/>
    <row r="80" spans="1:7"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sheetData>
  <printOptions horizontalCentered="1"/>
  <pageMargins left="0.70866141732283472" right="0.70866141732283472" top="0.74803149606299213" bottom="0.74803149606299213" header="0.31496062992125984" footer="0.31496062992125984"/>
  <pageSetup paperSize="9" scale="76" orientation="portrait" r:id="rId1"/>
  <headerFooter alignWithMargins="0">
    <oddHeader xml:space="preserve">&amp;CFirst quarter 2022&amp;R&amp;"-,Bold"&amp;K0000A0Key financial figures
</oddHeader>
    <oddFooter>&amp;R&amp;"-,Bold"&amp;K0000A0Nordea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10" ma:contentTypeDescription="Create a new document." ma:contentTypeScope="" ma:versionID="56bfe10138fdf26d4817dfbf00008240">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8ad896e33d20be1394d4089acfde0fda"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D10599-BE3E-4709-9894-BC982FD102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B3380-6B08-44A5-971E-25A8FA2DEA6F}">
  <ds:schemaRefs>
    <ds:schemaRef ds:uri="http://purl.org/dc/terms/"/>
    <ds:schemaRef ds:uri="http://schemas.microsoft.com/office/2006/documentManagement/types"/>
    <ds:schemaRef ds:uri="72121648-1302-4ceb-9ae6-1c301168c8a1"/>
    <ds:schemaRef ds:uri="http://schemas.microsoft.com/office/infopath/2007/PartnerControls"/>
    <ds:schemaRef ds:uri="http://purl.org/dc/elements/1.1/"/>
    <ds:schemaRef ds:uri="http://schemas.openxmlformats.org/package/2006/metadata/core-properties"/>
    <ds:schemaRef ds:uri="4b3843b3-c602-46ee-9e1d-cd9c1fca7b91"/>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78D6EF6-91D6-4C25-8DFD-1CC84C0E88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46</vt:i4>
      </vt:variant>
    </vt:vector>
  </HeadingPairs>
  <TitlesOfParts>
    <vt:vector size="92" baseType="lpstr">
      <vt:lpstr>Factbook Q1 2022</vt:lpstr>
      <vt:lpstr>Contents </vt:lpstr>
      <vt:lpstr>Nordea overview</vt:lpstr>
      <vt:lpstr>Financials start</vt:lpstr>
      <vt:lpstr>Key financial figures</vt:lpstr>
      <vt:lpstr>Key financial figures 2</vt:lpstr>
      <vt:lpstr>Key financial figures 3</vt:lpstr>
      <vt:lpstr>Key financial figures 4</vt:lpstr>
      <vt:lpstr>NII - bridge  </vt:lpstr>
      <vt:lpstr>NCI, Expenses, Loan losses</vt:lpstr>
      <vt:lpstr>Net loan losses</vt:lpstr>
      <vt:lpstr>PeB</vt:lpstr>
      <vt:lpstr>PeB Total &amp; Spec</vt:lpstr>
      <vt:lpstr>BB  Start  </vt:lpstr>
      <vt:lpstr>BB Total and Spec</vt:lpstr>
      <vt:lpstr>LCI</vt:lpstr>
      <vt:lpstr>LC&amp;I Total</vt:lpstr>
      <vt:lpstr>A&amp;WM </vt:lpstr>
      <vt:lpstr>AWM Total, AM &amp; PB</vt:lpstr>
      <vt:lpstr>Life &amp; Pension</vt:lpstr>
      <vt:lpstr>AuM</vt:lpstr>
      <vt:lpstr>GF</vt:lpstr>
      <vt:lpstr>Group functions</vt:lpstr>
      <vt:lpstr>Risk, liquidity, capital </vt:lpstr>
      <vt:lpstr>Lending by segment</vt:lpstr>
      <vt:lpstr>Lending by country and industry</vt:lpstr>
      <vt:lpstr>Lending by industry</vt:lpstr>
      <vt:lpstr>Credit portfolio by BA Q122</vt:lpstr>
      <vt:lpstr>Credit portfolio by BA Q421 </vt:lpstr>
      <vt:lpstr>Shipping offshore oil services</vt:lpstr>
      <vt:lpstr>Impaired loans </vt:lpstr>
      <vt:lpstr>Loan losses, impaired, past due</vt:lpstr>
      <vt:lpstr>Rating, Market risk</vt:lpstr>
      <vt:lpstr> LTV  </vt:lpstr>
      <vt:lpstr>Own funds &amp; Ratios</vt:lpstr>
      <vt:lpstr>REA &amp; Risk weights</vt:lpstr>
      <vt:lpstr>Requirement</vt:lpstr>
      <vt:lpstr>Market risk</vt:lpstr>
      <vt:lpstr>Own funds</vt:lpstr>
      <vt:lpstr>IRB</vt:lpstr>
      <vt:lpstr>REA - legal</vt:lpstr>
      <vt:lpstr>Short-term Funding </vt:lpstr>
      <vt:lpstr>Liquidity</vt:lpstr>
      <vt:lpstr>Macro start</vt:lpstr>
      <vt:lpstr>Info - Macroeconomic data   </vt:lpstr>
      <vt:lpstr>Contacts and financial calendar</vt:lpstr>
      <vt:lpstr>' LTV  '!Print_Area</vt:lpstr>
      <vt:lpstr>'A&amp;WM '!Print_Area</vt:lpstr>
      <vt:lpstr>AuM!Print_Area</vt:lpstr>
      <vt:lpstr>'AWM Total, AM &amp; PB'!Print_Area</vt:lpstr>
      <vt:lpstr>'BB  Start  '!Print_Area</vt:lpstr>
      <vt:lpstr>'BB Total and Spec'!Print_Area</vt:lpstr>
      <vt:lpstr>'Contacts and financial calendar'!Print_Area</vt:lpstr>
      <vt:lpstr>'Contents '!Print_Area</vt:lpstr>
      <vt:lpstr>'Credit portfolio by BA Q122'!Print_Area</vt:lpstr>
      <vt:lpstr>'Credit portfolio by BA Q421 '!Print_Area</vt:lpstr>
      <vt:lpstr>'Factbook Q1 2022'!Print_Area</vt:lpstr>
      <vt:lpstr>'Financials start'!Print_Area</vt:lpstr>
      <vt:lpstr>GF!Print_Area</vt:lpstr>
      <vt:lpstr>'Group functions'!Print_Area</vt:lpstr>
      <vt:lpstr>'Impaired loans '!Print_Area</vt:lpstr>
      <vt:lpstr>'Info - Macroeconomic data   '!Print_Area</vt:lpstr>
      <vt:lpstr>IRB!Print_Area</vt:lpstr>
      <vt:lpstr>'Key financial figures'!Print_Area</vt:lpstr>
      <vt:lpstr>'Key financial figures 2'!Print_Area</vt:lpstr>
      <vt:lpstr>'Key financial figures 3'!Print_Area</vt:lpstr>
      <vt:lpstr>'Key financial figures 4'!Print_Area</vt:lpstr>
      <vt:lpstr>'LC&amp;I Total'!Print_Area</vt:lpstr>
      <vt:lpstr>LCI!Print_Area</vt:lpstr>
      <vt:lpstr>'Lending by country and industry'!Print_Area</vt:lpstr>
      <vt:lpstr>'Lending by industry'!Print_Area</vt:lpstr>
      <vt:lpstr>'Lending by segment'!Print_Area</vt:lpstr>
      <vt:lpstr>'Life &amp; Pension'!Print_Area</vt:lpstr>
      <vt:lpstr>Liquidity!Print_Area</vt:lpstr>
      <vt:lpstr>'Loan losses, impaired, past due'!Print_Area</vt:lpstr>
      <vt:lpstr>'Macro start'!Print_Area</vt:lpstr>
      <vt:lpstr>'Market risk'!Print_Area</vt:lpstr>
      <vt:lpstr>'NCI, Expenses, Loan losses'!Print_Area</vt:lpstr>
      <vt:lpstr>'Net loan losses'!Print_Area</vt:lpstr>
      <vt:lpstr>'NII - bridge  '!Print_Area</vt:lpstr>
      <vt:lpstr>'Nordea overview'!Print_Area</vt:lpstr>
      <vt:lpstr>'Own funds'!Print_Area</vt:lpstr>
      <vt:lpstr>'Own funds &amp; Ratios'!Print_Area</vt:lpstr>
      <vt:lpstr>PeB!Print_Area</vt:lpstr>
      <vt:lpstr>'PeB Total &amp; Spec'!Print_Area</vt:lpstr>
      <vt:lpstr>'Rating, Market risk'!Print_Area</vt:lpstr>
      <vt:lpstr>'REA - legal'!Print_Area</vt:lpstr>
      <vt:lpstr>'REA &amp; Risk weights'!Print_Area</vt:lpstr>
      <vt:lpstr>Requirement!Print_Area</vt:lpstr>
      <vt:lpstr>'Risk, liquidity, capital '!Print_Area</vt:lpstr>
      <vt:lpstr>'Shipping offshore oil services'!Print_Area</vt:lpstr>
      <vt:lpstr>'Short-term Funding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Atto, Randie</cp:lastModifiedBy>
  <cp:revision/>
  <cp:lastPrinted>2022-04-20T07:46:37Z</cp:lastPrinted>
  <dcterms:created xsi:type="dcterms:W3CDTF">2022-03-16T13:13:19Z</dcterms:created>
  <dcterms:modified xsi:type="dcterms:W3CDTF">2022-12-12T09:25:05Z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400b7bbd-7ade-49ce-aa5e-23220b76cd08_Enabled">
    <vt:lpwstr>true</vt:lpwstr>
  </property>
  <property fmtid="{D5CDD505-2E9C-101B-9397-08002B2CF9AE}" pid="6" name="MSIP_Label_400b7bbd-7ade-49ce-aa5e-23220b76cd08_SetDate">
    <vt:lpwstr>2022-12-12T09:25:04Z</vt:lpwstr>
  </property>
  <property fmtid="{D5CDD505-2E9C-101B-9397-08002B2CF9AE}" pid="7" name="MSIP_Label_400b7bbd-7ade-49ce-aa5e-23220b76cd08_Method">
    <vt:lpwstr>Standard</vt:lpwstr>
  </property>
  <property fmtid="{D5CDD505-2E9C-101B-9397-08002B2CF9AE}" pid="8" name="MSIP_Label_400b7bbd-7ade-49ce-aa5e-23220b76cd08_Name">
    <vt:lpwstr>Confidential</vt:lpwstr>
  </property>
  <property fmtid="{D5CDD505-2E9C-101B-9397-08002B2CF9AE}" pid="9" name="MSIP_Label_400b7bbd-7ade-49ce-aa5e-23220b76cd08_SiteId">
    <vt:lpwstr>8beccd60-0be6-4025-8e24-ca9ae679e1f4</vt:lpwstr>
  </property>
  <property fmtid="{D5CDD505-2E9C-101B-9397-08002B2CF9AE}" pid="10" name="MSIP_Label_400b7bbd-7ade-49ce-aa5e-23220b76cd08_ActionId">
    <vt:lpwstr>1eaed1e7-ed9c-4298-a914-3ddccd9a5d89</vt:lpwstr>
  </property>
  <property fmtid="{D5CDD505-2E9C-101B-9397-08002B2CF9AE}" pid="11" name="MSIP_Label_400b7bbd-7ade-49ce-aa5e-23220b76cd08_ContentBits">
    <vt:lpwstr>2</vt:lpwstr>
  </property>
</Properties>
</file>